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375" windowWidth="14880" windowHeight="7470"/>
  </bookViews>
  <sheets>
    <sheet name="data" sheetId="1" r:id="rId1"/>
    <sheet name="Лист1" sheetId="2" r:id="rId2"/>
    <sheet name="Прил 6" sheetId="3" r:id="rId3"/>
  </sheets>
  <definedNames>
    <definedName name="_xlnm._FilterDatabase" localSheetId="0" hidden="1">data!$A$3:$J$50</definedName>
    <definedName name="_xlnm.Print_Titles" localSheetId="0">data!$3:$3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4" i="1"/>
  <c r="E51" i="1" l="1"/>
  <c r="F51" i="1"/>
  <c r="I51" i="1"/>
  <c r="J51" i="1"/>
  <c r="C14" i="1"/>
  <c r="C4" i="1" l="1"/>
  <c r="C17" i="1"/>
  <c r="C28" i="1"/>
  <c r="C34" i="1"/>
  <c r="C51" i="1" s="1"/>
  <c r="C22" i="1"/>
  <c r="D25" i="1" l="1"/>
  <c r="D27" i="1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" i="2"/>
  <c r="F20" i="1" l="1"/>
  <c r="F15" i="1"/>
  <c r="F49" i="1"/>
  <c r="F30" i="1"/>
  <c r="F24" i="1"/>
  <c r="F9" i="1"/>
  <c r="F4" i="1"/>
  <c r="F47" i="1"/>
  <c r="F29" i="1"/>
  <c r="F23" i="1"/>
  <c r="F8" i="1"/>
  <c r="F46" i="1"/>
  <c r="F32" i="1"/>
  <c r="F21" i="1"/>
  <c r="G50" i="1"/>
  <c r="G49" i="1"/>
  <c r="G48" i="1"/>
  <c r="G47" i="1"/>
  <c r="G46" i="1"/>
  <c r="G44" i="1"/>
  <c r="G42" i="1"/>
  <c r="G41" i="1"/>
  <c r="G40" i="1"/>
  <c r="G39" i="1"/>
  <c r="G36" i="1"/>
  <c r="G35" i="1"/>
  <c r="G34" i="1"/>
  <c r="G51" i="1" s="1"/>
  <c r="G33" i="1"/>
  <c r="G32" i="1"/>
  <c r="G31" i="1"/>
  <c r="G30" i="1"/>
  <c r="G29" i="1"/>
  <c r="G28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G4" i="1"/>
  <c r="F50" i="1"/>
  <c r="F45" i="1"/>
  <c r="F44" i="1"/>
  <c r="F43" i="1"/>
  <c r="F42" i="1"/>
  <c r="F40" i="1"/>
  <c r="F39" i="1"/>
  <c r="F36" i="1"/>
  <c r="F35" i="1"/>
  <c r="F33" i="1"/>
  <c r="F31" i="1"/>
  <c r="F28" i="1"/>
  <c r="F26" i="1"/>
  <c r="F19" i="1"/>
  <c r="F18" i="1"/>
  <c r="F17" i="1"/>
  <c r="F14" i="1"/>
  <c r="F12" i="1"/>
  <c r="F11" i="1"/>
  <c r="F10" i="1"/>
  <c r="F6" i="1"/>
  <c r="D42" i="1"/>
  <c r="F5" i="1" l="1"/>
  <c r="F13" i="1"/>
  <c r="F34" i="1"/>
  <c r="F22" i="1"/>
  <c r="F48" i="1"/>
  <c r="F16" i="1"/>
  <c r="F41" i="1"/>
  <c r="D50" i="1"/>
  <c r="D49" i="1"/>
  <c r="D48" i="1"/>
  <c r="D47" i="1"/>
  <c r="D46" i="1"/>
  <c r="D45" i="1"/>
  <c r="D44" i="1"/>
  <c r="D43" i="1"/>
  <c r="D40" i="1"/>
  <c r="D39" i="1"/>
  <c r="D36" i="1"/>
  <c r="D35" i="1"/>
  <c r="D33" i="1"/>
  <c r="D32" i="1"/>
  <c r="D31" i="1"/>
  <c r="D30" i="1"/>
  <c r="D29" i="1"/>
  <c r="D28" i="1"/>
  <c r="D26" i="1"/>
  <c r="D24" i="1"/>
  <c r="D23" i="1"/>
  <c r="D22" i="1"/>
  <c r="D21" i="1"/>
  <c r="D20" i="1"/>
  <c r="D19" i="1"/>
  <c r="D18" i="1"/>
  <c r="D17" i="1"/>
  <c r="D15" i="1"/>
  <c r="D14" i="1"/>
  <c r="D12" i="1"/>
  <c r="D11" i="1"/>
  <c r="D10" i="1"/>
  <c r="D9" i="1"/>
  <c r="D8" i="1"/>
  <c r="D7" i="1"/>
  <c r="D6" i="1"/>
  <c r="D5" i="1"/>
  <c r="D4" i="1"/>
  <c r="D13" i="1" l="1"/>
  <c r="D34" i="1"/>
  <c r="D51" i="1" s="1"/>
  <c r="D41" i="1"/>
  <c r="D16" i="1"/>
</calcChain>
</file>

<file path=xl/sharedStrings.xml><?xml version="1.0" encoding="utf-8"?>
<sst xmlns="http://schemas.openxmlformats.org/spreadsheetml/2006/main" count="1149" uniqueCount="271">
  <si>
    <t>Наименование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</si>
  <si>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</si>
  <si>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</si>
  <si>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</si>
  <si>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</si>
  <si>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</si>
  <si>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</si>
  <si>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</si>
  <si>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</si>
  <si>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</si>
  <si>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</si>
  <si>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10</t>
  </si>
  <si>
    <t>14</t>
  </si>
  <si>
    <t>08</t>
  </si>
  <si>
    <t>12</t>
  </si>
  <si>
    <t>Амбулаторная помощь</t>
  </si>
  <si>
    <t>Темп к отчетному году</t>
  </si>
  <si>
    <t>Темп к ожидаемой оценке исполнения</t>
  </si>
  <si>
    <t>2021 год (план)</t>
  </si>
  <si>
    <t>00</t>
  </si>
  <si>
    <t>99</t>
  </si>
  <si>
    <t>2022 год (план)</t>
  </si>
  <si>
    <t>-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</si>
  <si>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</si>
  <si>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</si>
  <si>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</si>
  <si>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</si>
  <si>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</si>
  <si>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</si>
  <si>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</si>
  <si>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</si>
  <si>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</si>
  <si>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</si>
  <si>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</si>
  <si>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</si>
  <si>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</si>
  <si>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</si>
  <si>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</si>
  <si>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</si>
  <si>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</si>
  <si>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</si>
  <si>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</si>
  <si>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</si>
  <si>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</si>
  <si>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</si>
  <si>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</si>
  <si>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</si>
  <si>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</si>
  <si>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</si>
  <si>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</si>
  <si>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</si>
  <si>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</si>
  <si>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</si>
  <si>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</si>
  <si>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</si>
  <si>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</si>
  <si>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</si>
  <si>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</si>
  <si>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</si>
  <si>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</si>
  <si>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</si>
  <si>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</si>
  <si>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</si>
  <si>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</si>
  <si>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Другие вопросы в области жилищно-коммунального хозяйства</t>
  </si>
  <si>
    <t>0505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</si>
  <si>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</si>
  <si>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</si>
  <si>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</si>
  <si>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</si>
  <si>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</si>
  <si>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</si>
  <si>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</si>
  <si>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</si>
  <si>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</si>
  <si>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</si>
  <si>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</si>
  <si>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</si>
  <si>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</si>
  <si>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</si>
  <si>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</si>
  <si>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</si>
  <si>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</si>
  <si>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</si>
  <si>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</si>
  <si>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</si>
  <si>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</si>
  <si>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</si>
  <si>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</si>
  <si>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</si>
  <si>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</si>
  <si>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</si>
  <si>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</si>
  <si>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</si>
  <si>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</si>
  <si>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</si>
  <si>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</si>
  <si>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</si>
  <si>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</si>
  <si>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</si>
  <si>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</si>
  <si>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</si>
  <si>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</si>
  <si>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</si>
  <si>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</si>
  <si>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</si>
  <si>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Иные дотации</t>
  </si>
  <si>
    <t>1402</t>
  </si>
  <si>
    <t>РЗПР</t>
  </si>
  <si>
    <t>ОБЩЕГОСУДАРСТВЕННЫЕ ВОПРОСЫ</t>
  </si>
  <si>
    <t>0900</t>
  </si>
  <si>
    <t>0902</t>
  </si>
  <si>
    <t>ЗДРАВООХРАНЕНИЕ</t>
  </si>
  <si>
    <t>0600</t>
  </si>
  <si>
    <t>ОХРАНА ОКРУЖАЮЩЕЙ СРЕДЫ</t>
  </si>
  <si>
    <t>Сведения о расходах бюджета Брянского муниципального района по разделам и подразделам классификации расходов</t>
  </si>
  <si>
    <t>Приложение №6</t>
  </si>
  <si>
    <t>к решению Брянского районного</t>
  </si>
  <si>
    <t>Совета народных депутатов</t>
  </si>
  <si>
    <t xml:space="preserve"> </t>
  </si>
  <si>
    <t>от  декабря 2019г.  №</t>
  </si>
  <si>
    <t xml:space="preserve">Распределение расходов из бюджета Брянского муниципального района Брянской области  на 2020 год и на плановый период 2021  и 2022 годов  по разделам и подразделам, целевым статьям, группам и подгруппам видов расходов функциональной классификации расходов бюджетов Российской Федерации   </t>
  </si>
  <si>
    <t>рублей</t>
  </si>
  <si>
    <t>Наименование показателя</t>
  </si>
  <si>
    <t xml:space="preserve">К  О  Д  Ы                                                                          функциональной классификации расходов бюджетов Российской Федерации </t>
  </si>
  <si>
    <t>Сумма                                         на 2020 год</t>
  </si>
  <si>
    <t>Сумма                                          на 2021 год</t>
  </si>
  <si>
    <t>Сумма                                      на 2022 год</t>
  </si>
  <si>
    <t>Раздел, подраздел</t>
  </si>
  <si>
    <t xml:space="preserve">Целевая статья  </t>
  </si>
  <si>
    <t xml:space="preserve">Вид расхода  </t>
  </si>
  <si>
    <t xml:space="preserve">  Общегосударственные вопросы</t>
  </si>
  <si>
    <t>0000000000</t>
  </si>
  <si>
    <t>000</t>
  </si>
  <si>
    <t xml:space="preserve">      Обеспечение деятельности главы муниципального образования</t>
  </si>
  <si>
    <t>7000080010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</si>
  <si>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</si>
  <si>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</si>
  <si>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</si>
  <si>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</si>
  <si>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Обеспечение деятельности законодательного (представительного) органа муниципального образования</t>
  </si>
  <si>
    <t>7000080030</t>
  </si>
  <si>
    <t xml:space="preserve">      Руководство и управление в сфере установленных функций органов местного самоуправления</t>
  </si>
  <si>
    <t>7000080040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</si>
  <si>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</si>
  <si>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</si>
  <si>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</si>
  <si>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</si>
  <si>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Обеспечение деятельности главы администрации Брянского района</t>
  </si>
  <si>
    <t>0100180020</t>
  </si>
  <si>
    <t xml:space="preserve">      Обеспечение деятельности администрации Брянского района (центральный аппарат)</t>
  </si>
  <si>
    <t>0100180040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</si>
  <si>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</si>
  <si>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</si>
  <si>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</si>
  <si>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</si>
  <si>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Обеспечение деятельности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</si>
  <si>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0100251200</t>
  </si>
  <si>
    <t xml:space="preserve">      Руководство и управление всфере установленных функций органов местного самоуправления</t>
  </si>
  <si>
    <t>0200280040</t>
  </si>
  <si>
    <t xml:space="preserve">      Развитие информационного общества и формирование электронного правительства</t>
  </si>
  <si>
    <t>0200383230</t>
  </si>
  <si>
    <t xml:space="preserve">      Руководитель контрольно-счетного органа муниципального образования и его заместителей</t>
  </si>
  <si>
    <t>7000080050</t>
  </si>
  <si>
    <t xml:space="preserve">      Обеспечение деятельности контрольно-счетного органа муниципального образования</t>
  </si>
  <si>
    <t>7000180040</t>
  </si>
  <si>
    <t xml:space="preserve">      Резервный фонд администрации Брянского района</t>
  </si>
  <si>
    <t>7000083030</t>
  </si>
  <si>
    <t xml:space="preserve">          Резервные средства</t>
  </si>
  <si>
    <t>870</t>
  </si>
  <si>
    <t xml:space="preserve">      Информацианное освещение деятельности органов местного самоуправления</t>
  </si>
  <si>
    <t>0100180070</t>
  </si>
  <si>
    <t xml:space="preserve">     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</si>
  <si>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>0100180930</t>
  </si>
  <si>
    <t xml:space="preserve">      Обеспечение деятельности по осуществлению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</si>
  <si>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0100212020</t>
  </si>
  <si>
    <t xml:space="preserve">      Многофункциональные центры предоставления государственных и муниципальных услуг</t>
  </si>
  <si>
    <t>0100380710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</si>
  <si>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</si>
  <si>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</si>
  <si>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бюджетным учреждениям</t>
  </si>
  <si>
    <t>610</t>
  </si>
  <si>
    <t xml:space="preserve">      Обеспечение деятельности транспортно-хозяйственной службы Брянского района</t>
  </si>
  <si>
    <t>0100780720</t>
  </si>
  <si>
    <t xml:space="preserve">      Расходы на публикацию информационных сообщений в СМИ об объектах недвижимости муниципальной собственности</t>
  </si>
  <si>
    <t>1100180070</t>
  </si>
  <si>
    <t xml:space="preserve">      Проведение технической инвентаризации, изготовление кадастровых паспартов, признание прав в отношении имущества муниципальной собственности</t>
  </si>
  <si>
    <t>1100180900</t>
  </si>
  <si>
    <t xml:space="preserve">      Расходы на оплату коммунальных услуг. охрану и содержание и ремонт зданий и сооружений. находящихся в муниципальной казне</t>
  </si>
  <si>
    <t>1100180920</t>
  </si>
  <si>
    <t>1100380040</t>
  </si>
  <si>
    <t xml:space="preserve">      Рыночная оценка и регулирование отношений по муниципальной собственности</t>
  </si>
  <si>
    <t>1100580900</t>
  </si>
  <si>
    <t xml:space="preserve">      Условно-утвержденные расходы</t>
  </si>
  <si>
    <t>7000080080</t>
  </si>
  <si>
    <t xml:space="preserve">     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</si>
  <si>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0100651180</t>
  </si>
  <si>
    <t xml:space="preserve">        Межбюджетные трансферты</t>
  </si>
  <si>
    <t>500</t>
  </si>
  <si>
    <t xml:space="preserve">          Субвенции</t>
  </si>
  <si>
    <t>530</t>
  </si>
  <si>
    <t xml:space="preserve">      Обеспечение деятельности единой диспетчерской службы</t>
  </si>
  <si>
    <t>0100180700</t>
  </si>
  <si>
    <t xml:space="preserve">          Расходы на выплаты персоналу казенных учреждений</t>
  </si>
  <si>
    <t>110</t>
  </si>
  <si>
    <t xml:space="preserve">      Оповещение населения об опасностях, возникающих при ведении военных действий и возникновении чрезвычайных ситуаций</t>
  </si>
  <si>
    <t>0100181200</t>
  </si>
  <si>
    <t xml:space="preserve">      Мероприятия в сфере пожарной безопасности</t>
  </si>
  <si>
    <t>0100481140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</si>
  <si>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</si>
  <si>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</si>
  <si>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</si>
  <si>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0100412510</t>
  </si>
  <si>
    <t xml:space="preserve">      Субсидии организациям автомобильного транспорта на компенсацию потерь в доходах. возникающих в результате транспортного обслуживания населения автомобильным пассажирским транспортом пригородного сообщения социально-значимых маршрутов</t>
  </si>
  <si>
    <t>0100481630</t>
  </si>
  <si>
    <t xml:space="preserve">      Строительство автомобильных дорог для населенных пунктов Брянского района</t>
  </si>
  <si>
    <t>0800181600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</si>
  <si>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</si>
  <si>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</si>
  <si>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</si>
  <si>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</si>
  <si>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Повышение безопасности дорожного движения</t>
  </si>
  <si>
    <t>0800181660</t>
  </si>
  <si>
    <t xml:space="preserve">      Финансирование объектов капитальных вложений муниципальной собственности (строительство автомобильных дорог)</t>
  </si>
  <si>
    <t>08001S6160</t>
  </si>
  <si>
    <t xml:space="preserve">     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</si>
  <si>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>0800283730</t>
  </si>
  <si>
    <t xml:space="preserve">          Иные межбюджетные трансферты</t>
  </si>
  <si>
    <t>540</t>
  </si>
  <si>
    <t xml:space="preserve">      Капитальный ремонт и ремонт автомобильных дорог общего пользования местного значения и искусственных сооружений на них</t>
  </si>
  <si>
    <t>08003S6170</t>
  </si>
  <si>
    <t xml:space="preserve">      Финансовое обеспечение дорожной деятельности в рамках реализации проекта "Безопасные и качественные автомобильные дороги"</t>
  </si>
  <si>
    <t>080R153930</t>
  </si>
  <si>
    <t xml:space="preserve">      Обеспечение деятельности по осуществлению отдельных полномочий в области охраны труда и уведомительной регистрации территориальных соглашений т коллективных договоров</t>
  </si>
  <si>
    <t>0100217900</t>
  </si>
  <si>
    <t xml:space="preserve">      Организация временного трудоустройства несовершеннолетних граждан в возрасте от 14 до 18 лет</t>
  </si>
  <si>
    <t>0300882370</t>
  </si>
  <si>
    <t xml:space="preserve">      Мероприятия всфере туризма</t>
  </si>
  <si>
    <t>0400182390</t>
  </si>
  <si>
    <t xml:space="preserve">      Формирования земельных участков для индивидуального жилищного строительства, оформлние земельных участков под объектами недвижимости муниципальной собственности</t>
  </si>
  <si>
    <t>1100280910</t>
  </si>
  <si>
    <t xml:space="preserve">      Мероприятия в сфере архитектуры и градостроительства</t>
  </si>
  <si>
    <t>7000083310</t>
  </si>
  <si>
    <t xml:space="preserve">      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местного бюджета</t>
  </si>
  <si>
    <t>0100683760</t>
  </si>
  <si>
    <t xml:space="preserve">      Взносы на капитальный ремонт в Региональный фонд капитального ремонта МКД Брянской области</t>
  </si>
  <si>
    <t>1100481830</t>
  </si>
  <si>
    <t xml:space="preserve">     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</si>
  <si>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0100683710</t>
  </si>
  <si>
    <t xml:space="preserve">      Подготовка объектов ЖКХ к зиме</t>
  </si>
  <si>
    <t>01006S3450</t>
  </si>
  <si>
    <t xml:space="preserve">      Строительство систем водоснабжения. водоотведения. очистки сточных вод для населенных пунктов Брянского района Брянской области</t>
  </si>
  <si>
    <t>0500181680</t>
  </si>
  <si>
    <t xml:space="preserve">      Финансирование объектов капитальных вложений муниципальной собственности (строительство систем водоснабжения)</t>
  </si>
  <si>
    <t>05003S1270</t>
  </si>
  <si>
    <t xml:space="preserve">      Строительство систем газоснабжения для населенных пунктов Брянского района</t>
  </si>
  <si>
    <t>0700181680</t>
  </si>
  <si>
    <t xml:space="preserve">      Финансирование объектов капитальных вложений муниципальной собственности (строительство систем газоснабжения)</t>
  </si>
  <si>
    <t>07001S1270</t>
  </si>
  <si>
    <t xml:space="preserve">      Реконструкция водозаборного сооружения и водопроводной сети</t>
  </si>
  <si>
    <t>050G552430</t>
  </si>
  <si>
    <t xml:space="preserve">      Прочие мероприятия в области жилищно-коммунального хозяйства</t>
  </si>
  <si>
    <t>7000081870</t>
  </si>
  <si>
    <t xml:space="preserve">Всего расходов:   </t>
  </si>
  <si>
    <t>2020 год (оценка исполнения)</t>
  </si>
  <si>
    <t>2023 год (план)</t>
  </si>
  <si>
    <t>(тыс.рублей)</t>
  </si>
  <si>
    <t>0503</t>
  </si>
  <si>
    <t xml:space="preserve">    Мероприятия по решению вопросов местного значения, инициированных органами местного самоуправления муниципальных  образований Брянской области, в рамках проекта «Решаем вместе»</t>
  </si>
  <si>
    <t>Всего расходов:</t>
  </si>
  <si>
    <t>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</si>
</sst>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0" x14ac:knownFonts="1">
    <font>
      <sz val="11"/>
      <color theme="1"/>
      <name val="Calibri"/>
      <family val="2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8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3" fillId="0" borderId="0"/>
    <xf numFmtId="0" fontId="4" fillId="0" borderId="0">
      <alignment horizontal="center"/>
    </xf>
    <xf numFmtId="0" fontId="5" fillId="0" borderId="0">
      <alignment horizontal="left" wrapText="1"/>
    </xf>
    <xf numFmtId="49" fontId="5" fillId="0" borderId="3">
      <alignment horizontal="center" vertical="top" shrinkToFit="1"/>
    </xf>
    <xf numFmtId="4" fontId="6" fillId="3" borderId="3">
      <alignment horizontal="right" vertical="top" shrinkToFit="1"/>
    </xf>
    <xf numFmtId="0" fontId="7" fillId="0" borderId="0"/>
    <xf numFmtId="0" fontId="8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7" fillId="0" borderId="0"/>
    <xf numFmtId="0" fontId="8" fillId="0" borderId="0"/>
    <xf numFmtId="0" fontId="5" fillId="4" borderId="0"/>
    <xf numFmtId="0" fontId="9" fillId="4" borderId="0"/>
    <xf numFmtId="0" fontId="5" fillId="0" borderId="0">
      <alignment wrapText="1"/>
    </xf>
    <xf numFmtId="0" fontId="9" fillId="0" borderId="0">
      <alignment wrapText="1"/>
    </xf>
    <xf numFmtId="0" fontId="5" fillId="0" borderId="0"/>
    <xf numFmtId="0" fontId="9" fillId="0" borderId="0"/>
    <xf numFmtId="0" fontId="10" fillId="0" borderId="0">
      <alignment horizontal="center"/>
    </xf>
    <xf numFmtId="0" fontId="5" fillId="0" borderId="0">
      <alignment horizontal="right"/>
    </xf>
    <xf numFmtId="0" fontId="9" fillId="0" borderId="0">
      <alignment horizontal="right"/>
    </xf>
    <xf numFmtId="0" fontId="5" fillId="4" borderId="4"/>
    <xf numFmtId="0" fontId="9" fillId="4" borderId="4"/>
    <xf numFmtId="0" fontId="5" fillId="0" borderId="3">
      <alignment horizontal="center" vertical="center" wrapText="1"/>
    </xf>
    <xf numFmtId="0" fontId="9" fillId="0" borderId="3">
      <alignment horizontal="center" vertical="center" wrapText="1"/>
    </xf>
    <xf numFmtId="0" fontId="5" fillId="4" borderId="5"/>
    <xf numFmtId="0" fontId="9" fillId="4" borderId="5"/>
    <xf numFmtId="0" fontId="5" fillId="4" borderId="0">
      <alignment shrinkToFit="1"/>
    </xf>
    <xf numFmtId="0" fontId="9" fillId="4" borderId="0">
      <alignment shrinkToFit="1"/>
    </xf>
    <xf numFmtId="0" fontId="11" fillId="0" borderId="5">
      <alignment horizontal="right"/>
    </xf>
    <xf numFmtId="0" fontId="6" fillId="0" borderId="5">
      <alignment horizontal="right"/>
    </xf>
    <xf numFmtId="4" fontId="11" fillId="3" borderId="5">
      <alignment horizontal="right" vertical="top" shrinkToFit="1"/>
    </xf>
    <xf numFmtId="4" fontId="6" fillId="3" borderId="5">
      <alignment horizontal="right" vertical="top" shrinkToFit="1"/>
    </xf>
    <xf numFmtId="4" fontId="11" fillId="5" borderId="5">
      <alignment horizontal="right" vertical="top" shrinkToFit="1"/>
    </xf>
    <xf numFmtId="4" fontId="6" fillId="5" borderId="5">
      <alignment horizontal="right" vertical="top" shrinkToFit="1"/>
    </xf>
    <xf numFmtId="0" fontId="9" fillId="0" borderId="0">
      <alignment horizontal="left" wrapText="1"/>
    </xf>
    <xf numFmtId="0" fontId="11" fillId="0" borderId="3">
      <alignment vertical="top" wrapText="1"/>
    </xf>
    <xf numFmtId="0" fontId="6" fillId="0" borderId="3">
      <alignment vertical="top" wrapText="1"/>
    </xf>
    <xf numFmtId="49" fontId="9" fillId="0" borderId="3">
      <alignment horizontal="center" vertical="top" shrinkToFit="1"/>
    </xf>
    <xf numFmtId="4" fontId="11" fillId="3" borderId="3">
      <alignment horizontal="right" vertical="top" shrinkToFit="1"/>
    </xf>
    <xf numFmtId="4" fontId="11" fillId="5" borderId="3">
      <alignment horizontal="right" vertical="top" shrinkToFit="1"/>
    </xf>
    <xf numFmtId="4" fontId="6" fillId="5" borderId="3">
      <alignment horizontal="right" vertical="top" shrinkToFit="1"/>
    </xf>
    <xf numFmtId="0" fontId="5" fillId="4" borderId="6"/>
    <xf numFmtId="0" fontId="9" fillId="4" borderId="6"/>
    <xf numFmtId="0" fontId="5" fillId="4" borderId="6">
      <alignment horizontal="center"/>
    </xf>
    <xf numFmtId="0" fontId="9" fillId="4" borderId="6">
      <alignment horizontal="center"/>
    </xf>
    <xf numFmtId="4" fontId="11" fillId="0" borderId="3">
      <alignment horizontal="right" vertical="top" shrinkToFit="1"/>
    </xf>
    <xf numFmtId="4" fontId="6" fillId="0" borderId="3">
      <alignment horizontal="right" vertical="top" shrinkToFit="1"/>
    </xf>
    <xf numFmtId="49" fontId="5" fillId="0" borderId="3">
      <alignment horizontal="left" vertical="top" wrapText="1" indent="2"/>
    </xf>
    <xf numFmtId="49" fontId="9" fillId="0" borderId="3">
      <alignment horizontal="left" vertical="top" wrapText="1" indent="2"/>
    </xf>
    <xf numFmtId="4" fontId="5" fillId="0" borderId="3">
      <alignment horizontal="right" vertical="top" shrinkToFit="1"/>
    </xf>
    <xf numFmtId="4" fontId="9" fillId="0" borderId="3">
      <alignment horizontal="right" vertical="top" shrinkToFit="1"/>
    </xf>
    <xf numFmtId="0" fontId="5" fillId="4" borderId="6">
      <alignment shrinkToFit="1"/>
    </xf>
    <xf numFmtId="0" fontId="9" fillId="4" borderId="6">
      <alignment shrinkToFit="1"/>
    </xf>
    <xf numFmtId="0" fontId="5" fillId="4" borderId="5">
      <alignment horizontal="center"/>
    </xf>
    <xf numFmtId="0" fontId="9" fillId="4" borderId="5">
      <alignment horizontal="center"/>
    </xf>
    <xf numFmtId="0" fontId="12" fillId="0" borderId="4"/>
    <xf numFmtId="0" fontId="9" fillId="0" borderId="7"/>
    <xf numFmtId="4" fontId="13" fillId="0" borderId="8">
      <alignment horizontal="right" shrinkToFit="1"/>
    </xf>
    <xf numFmtId="2" fontId="13" fillId="0" borderId="9">
      <alignment horizontal="center" shrinkToFit="1"/>
    </xf>
    <xf numFmtId="4" fontId="13" fillId="0" borderId="9">
      <alignment horizontal="right" shrinkToFit="1"/>
    </xf>
    <xf numFmtId="0" fontId="7" fillId="0" borderId="0"/>
    <xf numFmtId="0" fontId="8" fillId="0" borderId="0"/>
    <xf numFmtId="0" fontId="7" fillId="0" borderId="0"/>
    <xf numFmtId="164" fontId="3" fillId="0" borderId="0" applyFont="0" applyFill="0" applyBorder="0" applyAlignment="0" applyProtection="0"/>
    <xf numFmtId="0" fontId="22" fillId="0" borderId="0"/>
    <xf numFmtId="0" fontId="22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1" fontId="15" fillId="0" borderId="3" xfId="40" applyNumberFormat="1" applyFont="1" applyAlignment="1" applyProtection="1">
      <alignment horizontal="right" shrinkToFit="1"/>
    </xf>
    <xf numFmtId="49" fontId="15" fillId="0" borderId="3" xfId="40" applyNumberFormat="1" applyFont="1" applyAlignment="1" applyProtection="1">
      <alignment horizontal="right" shrinkToFit="1"/>
    </xf>
    <xf numFmtId="49" fontId="15" fillId="0" borderId="1" xfId="0" applyNumberFormat="1" applyFont="1" applyFill="1" applyBorder="1" applyAlignment="1">
      <alignment horizontal="right" wrapText="1"/>
    </xf>
    <xf numFmtId="0" fontId="19" fillId="6" borderId="1" xfId="0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 vertical="center" wrapText="1"/>
    </xf>
    <xf numFmtId="4" fontId="20" fillId="2" borderId="1" xfId="5" applyFont="1" applyFill="1" applyBorder="1" applyProtection="1">
      <alignment horizontal="right" vertical="top" shrinkToFit="1"/>
    </xf>
    <xf numFmtId="4" fontId="21" fillId="2" borderId="1" xfId="5" applyFont="1" applyFill="1" applyBorder="1" applyProtection="1">
      <alignment horizontal="right" vertical="top" shrinkToFit="1"/>
    </xf>
    <xf numFmtId="49" fontId="23" fillId="2" borderId="0" xfId="69" applyNumberFormat="1" applyFont="1" applyFill="1" applyBorder="1" applyAlignment="1">
      <alignment wrapText="1"/>
    </xf>
    <xf numFmtId="49" fontId="23" fillId="2" borderId="0" xfId="69" applyNumberFormat="1" applyFont="1" applyFill="1" applyBorder="1" applyAlignment="1">
      <alignment horizontal="center"/>
    </xf>
    <xf numFmtId="0" fontId="23" fillId="2" borderId="0" xfId="1" applyFont="1" applyFill="1"/>
    <xf numFmtId="0" fontId="3" fillId="0" borderId="0" xfId="1"/>
    <xf numFmtId="49" fontId="23" fillId="2" borderId="0" xfId="69" applyNumberFormat="1" applyFont="1" applyFill="1" applyBorder="1" applyAlignment="1">
      <alignment horizontal="right"/>
    </xf>
    <xf numFmtId="49" fontId="23" fillId="2" borderId="0" xfId="69" applyNumberFormat="1" applyFont="1" applyFill="1" applyBorder="1"/>
    <xf numFmtId="0" fontId="23" fillId="0" borderId="0" xfId="1" applyFont="1" applyProtection="1">
      <protection locked="0"/>
    </xf>
    <xf numFmtId="0" fontId="23" fillId="0" borderId="0" xfId="1" applyFont="1" applyAlignment="1" applyProtection="1">
      <alignment horizontal="right"/>
      <protection locked="0"/>
    </xf>
    <xf numFmtId="49" fontId="24" fillId="2" borderId="1" xfId="69" applyNumberFormat="1" applyFont="1" applyFill="1" applyBorder="1" applyAlignment="1">
      <alignment horizontal="center" vertical="center" textRotation="90" wrapText="1"/>
    </xf>
    <xf numFmtId="49" fontId="24" fillId="2" borderId="1" xfId="69" applyNumberFormat="1" applyFont="1" applyFill="1" applyBorder="1" applyAlignment="1">
      <alignment horizontal="center" vertical="center" wrapText="1"/>
    </xf>
    <xf numFmtId="49" fontId="25" fillId="2" borderId="1" xfId="69" applyNumberFormat="1" applyFont="1" applyFill="1" applyBorder="1" applyAlignment="1">
      <alignment horizontal="center" vertical="center" wrapText="1"/>
    </xf>
    <xf numFmtId="0" fontId="20" fillId="2" borderId="1" xfId="3" applyNumberFormat="1" applyFont="1" applyFill="1" applyBorder="1" applyAlignment="1" applyProtection="1">
      <alignment vertical="top" wrapText="1"/>
    </xf>
    <xf numFmtId="1" fontId="20" fillId="2" borderId="1" xfId="4" applyNumberFormat="1" applyFont="1" applyFill="1" applyBorder="1" applyProtection="1">
      <alignment horizontal="center" vertical="top" shrinkToFit="1"/>
    </xf>
    <xf numFmtId="0" fontId="21" fillId="2" borderId="1" xfId="3" applyNumberFormat="1" applyFont="1" applyFill="1" applyBorder="1" applyAlignment="1" applyProtection="1">
      <alignment vertical="top" wrapText="1"/>
    </xf>
    <xf numFmtId="1" fontId="21" fillId="2" borderId="1" xfId="4" applyNumberFormat="1" applyFont="1" applyFill="1" applyBorder="1" applyProtection="1">
      <alignment horizontal="center" vertical="top" shrinkToFit="1"/>
    </xf>
    <xf numFmtId="0" fontId="21" fillId="2" borderId="0" xfId="3" applyNumberFormat="1" applyFont="1" applyFill="1" applyBorder="1" applyAlignment="1" applyProtection="1">
      <alignment vertical="top" wrapText="1"/>
    </xf>
    <xf numFmtId="1" fontId="21" fillId="2" borderId="0" xfId="4" applyNumberFormat="1" applyFont="1" applyFill="1" applyBorder="1" applyProtection="1">
      <alignment horizontal="center" vertical="top" shrinkToFit="1"/>
    </xf>
    <xf numFmtId="4" fontId="21" fillId="2" borderId="0" xfId="5" applyFont="1" applyFill="1" applyBorder="1" applyProtection="1">
      <alignment horizontal="right" vertical="top" shrinkToFit="1"/>
    </xf>
    <xf numFmtId="4" fontId="24" fillId="0" borderId="0" xfId="1" applyNumberFormat="1" applyFont="1" applyBorder="1"/>
    <xf numFmtId="4" fontId="15" fillId="0" borderId="1" xfId="0" applyNumberFormat="1" applyFont="1" applyFill="1" applyBorder="1" applyAlignment="1">
      <alignment horizontal="center" wrapText="1"/>
    </xf>
    <xf numFmtId="165" fontId="18" fillId="2" borderId="1" xfId="0" applyNumberFormat="1" applyFont="1" applyFill="1" applyBorder="1" applyAlignment="1">
      <alignment horizontal="center" wrapText="1"/>
    </xf>
    <xf numFmtId="4" fontId="15" fillId="2" borderId="1" xfId="5" applyNumberFormat="1" applyFont="1" applyFill="1" applyBorder="1" applyAlignment="1" applyProtection="1">
      <alignment horizontal="center" shrinkToFit="1"/>
    </xf>
    <xf numFmtId="4" fontId="15" fillId="2" borderId="3" xfId="5" applyNumberFormat="1" applyFont="1" applyFill="1" applyAlignment="1" applyProtection="1">
      <alignment horizontal="center" shrinkToFit="1"/>
    </xf>
    <xf numFmtId="4" fontId="15" fillId="2" borderId="1" xfId="0" applyNumberFormat="1" applyFont="1" applyFill="1" applyBorder="1" applyAlignment="1">
      <alignment horizontal="center" wrapText="1"/>
    </xf>
    <xf numFmtId="4" fontId="15" fillId="2" borderId="1" xfId="5" applyFont="1" applyFill="1" applyBorder="1" applyAlignment="1" applyProtection="1">
      <alignment horizontal="center" shrinkToFit="1"/>
    </xf>
    <xf numFmtId="1" fontId="26" fillId="0" borderId="3" xfId="40" applyNumberFormat="1" applyFont="1" applyAlignment="1" applyProtection="1">
      <alignment horizontal="right" shrinkToFit="1"/>
    </xf>
    <xf numFmtId="4" fontId="26" fillId="0" borderId="1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 wrapText="1"/>
    </xf>
    <xf numFmtId="49" fontId="26" fillId="0" borderId="3" xfId="40" applyNumberFormat="1" applyFont="1" applyAlignment="1" applyProtection="1">
      <alignment horizontal="right" shrinkToFit="1"/>
    </xf>
    <xf numFmtId="4" fontId="26" fillId="2" borderId="3" xfId="5" applyNumberFormat="1" applyFont="1" applyFill="1" applyAlignment="1" applyProtection="1">
      <alignment horizontal="center" shrinkToFit="1"/>
    </xf>
    <xf numFmtId="4" fontId="26" fillId="2" borderId="3" xfId="43" applyNumberFormat="1" applyFont="1" applyFill="1" applyAlignment="1" applyProtection="1">
      <alignment horizontal="center" shrinkToFit="1"/>
    </xf>
    <xf numFmtId="0" fontId="26" fillId="2" borderId="5" xfId="37" applyNumberFormat="1" applyFont="1" applyFill="1" applyAlignment="1" applyProtection="1">
      <alignment horizontal="left" vertical="top" wrapText="1"/>
    </xf>
    <xf numFmtId="0" fontId="15" fillId="2" borderId="5" xfId="37" applyNumberFormat="1" applyFont="1" applyFill="1" applyAlignment="1" applyProtection="1">
      <alignment horizontal="left"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2" borderId="1" xfId="5" applyNumberFormat="1" applyFont="1" applyFill="1" applyBorder="1" applyAlignment="1" applyProtection="1">
      <alignment horizontal="center" vertical="center" shrinkToFit="1"/>
    </xf>
    <xf numFmtId="0" fontId="15" fillId="2" borderId="10" xfId="37" applyNumberFormat="1" applyFont="1" applyFill="1" applyBorder="1" applyAlignment="1" applyProtection="1">
      <alignment horizontal="left" vertical="top" wrapText="1"/>
    </xf>
    <xf numFmtId="1" fontId="15" fillId="0" borderId="11" xfId="40" applyNumberFormat="1" applyFont="1" applyBorder="1" applyAlignment="1" applyProtection="1">
      <alignment horizontal="right" shrinkToFit="1"/>
    </xf>
    <xf numFmtId="4" fontId="15" fillId="0" borderId="12" xfId="0" applyNumberFormat="1" applyFont="1" applyFill="1" applyBorder="1" applyAlignment="1">
      <alignment horizontal="center" wrapText="1"/>
    </xf>
    <xf numFmtId="4" fontId="15" fillId="2" borderId="12" xfId="5" applyFont="1" applyFill="1" applyBorder="1" applyAlignment="1" applyProtection="1">
      <alignment horizontal="center" shrinkToFit="1"/>
    </xf>
    <xf numFmtId="4" fontId="17" fillId="0" borderId="1" xfId="0" applyNumberFormat="1" applyFont="1" applyBorder="1" applyAlignment="1">
      <alignment horizontal="center" vertical="center"/>
    </xf>
    <xf numFmtId="49" fontId="19" fillId="6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24" fillId="0" borderId="0" xfId="1" applyFont="1" applyBorder="1" applyAlignment="1">
      <alignment horizontal="center"/>
    </xf>
    <xf numFmtId="49" fontId="23" fillId="2" borderId="0" xfId="69" applyNumberFormat="1" applyFont="1" applyFill="1" applyBorder="1" applyAlignment="1">
      <alignment horizontal="left"/>
    </xf>
    <xf numFmtId="49" fontId="23" fillId="2" borderId="0" xfId="70" applyNumberFormat="1" applyFont="1" applyFill="1" applyBorder="1" applyAlignment="1">
      <alignment horizontal="left"/>
    </xf>
    <xf numFmtId="49" fontId="24" fillId="2" borderId="0" xfId="69" applyNumberFormat="1" applyFont="1" applyFill="1" applyBorder="1" applyAlignment="1">
      <alignment horizontal="center" wrapText="1"/>
    </xf>
    <xf numFmtId="0" fontId="20" fillId="0" borderId="0" xfId="2" applyNumberFormat="1" applyFont="1" applyProtection="1">
      <alignment horizontal="center"/>
    </xf>
    <xf numFmtId="0" fontId="20" fillId="0" borderId="0" xfId="2" applyFont="1" applyProtection="1">
      <alignment horizontal="center"/>
      <protection locked="0"/>
    </xf>
    <xf numFmtId="49" fontId="24" fillId="2" borderId="1" xfId="69" applyNumberFormat="1" applyFont="1" applyFill="1" applyBorder="1" applyAlignment="1">
      <alignment horizontal="center" vertical="center" wrapText="1"/>
    </xf>
    <xf numFmtId="49" fontId="24" fillId="2" borderId="1" xfId="69" applyNumberFormat="1" applyFont="1" applyFill="1" applyBorder="1" applyAlignment="1">
      <alignment horizontal="center" wrapText="1"/>
    </xf>
    <xf numFmtId="1" fontId="24" fillId="2" borderId="1" xfId="69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wrapText="1"/>
    </xf>
  </cellXfs>
  <cellStyles count="71">
    <cellStyle name="br" xfId="6"/>
    <cellStyle name="br 2" xfId="7"/>
    <cellStyle name="col" xfId="8"/>
    <cellStyle name="col 2" xfId="9"/>
    <cellStyle name="style0" xfId="10"/>
    <cellStyle name="style0 2" xfId="11"/>
    <cellStyle name="td" xfId="12"/>
    <cellStyle name="td 2" xfId="13"/>
    <cellStyle name="tr" xfId="14"/>
    <cellStyle name="tr 2" xfId="15"/>
    <cellStyle name="xl21" xfId="16"/>
    <cellStyle name="xl21 2" xfId="17"/>
    <cellStyle name="xl22" xfId="18"/>
    <cellStyle name="xl22 2" xfId="19"/>
    <cellStyle name="xl23" xfId="20"/>
    <cellStyle name="xl23 2" xfId="21"/>
    <cellStyle name="xl24" xfId="2"/>
    <cellStyle name="xl24 2" xfId="22"/>
    <cellStyle name="xl25" xfId="23"/>
    <cellStyle name="xl25 2" xfId="24"/>
    <cellStyle name="xl26" xfId="25"/>
    <cellStyle name="xl26 2" xfId="26"/>
    <cellStyle name="xl27" xfId="27"/>
    <cellStyle name="xl27 2" xfId="28"/>
    <cellStyle name="xl28" xfId="29"/>
    <cellStyle name="xl28 2" xfId="30"/>
    <cellStyle name="xl29" xfId="31"/>
    <cellStyle name="xl29 2" xfId="32"/>
    <cellStyle name="xl30" xfId="33"/>
    <cellStyle name="xl30 2" xfId="34"/>
    <cellStyle name="xl31" xfId="35"/>
    <cellStyle name="xl31 2" xfId="36"/>
    <cellStyle name="xl32" xfId="37"/>
    <cellStyle name="xl32 2" xfId="38"/>
    <cellStyle name="xl33" xfId="3"/>
    <cellStyle name="xl33 2" xfId="39"/>
    <cellStyle name="xl34" xfId="40"/>
    <cellStyle name="xl34 2" xfId="41"/>
    <cellStyle name="xl35" xfId="4"/>
    <cellStyle name="xl35 2" xfId="42"/>
    <cellStyle name="xl36" xfId="43"/>
    <cellStyle name="xl36 2" xfId="5"/>
    <cellStyle name="xl37" xfId="44"/>
    <cellStyle name="xl37 2" xfId="45"/>
    <cellStyle name="xl38" xfId="46"/>
    <cellStyle name="xl38 2" xfId="47"/>
    <cellStyle name="xl39" xfId="48"/>
    <cellStyle name="xl39 2" xfId="49"/>
    <cellStyle name="xl40" xfId="50"/>
    <cellStyle name="xl40 2" xfId="51"/>
    <cellStyle name="xl41" xfId="52"/>
    <cellStyle name="xl41 2" xfId="53"/>
    <cellStyle name="xl42" xfId="54"/>
    <cellStyle name="xl42 2" xfId="55"/>
    <cellStyle name="xl43" xfId="56"/>
    <cellStyle name="xl43 2" xfId="57"/>
    <cellStyle name="xl44" xfId="58"/>
    <cellStyle name="xl44 2" xfId="59"/>
    <cellStyle name="xl63" xfId="60"/>
    <cellStyle name="xl84" xfId="61"/>
    <cellStyle name="xl95" xfId="62"/>
    <cellStyle name="xl96" xfId="63"/>
    <cellStyle name="xl97" xfId="64"/>
    <cellStyle name="Обычный" xfId="0" builtinId="0"/>
    <cellStyle name="Обычный 2" xfId="1"/>
    <cellStyle name="Обычный 3" xfId="65"/>
    <cellStyle name="Обычный 4" xfId="66"/>
    <cellStyle name="Обычный 6 2" xfId="67"/>
    <cellStyle name="Обычный_Лист1" xfId="69"/>
    <cellStyle name="Обычный_Лист2" xfId="70"/>
    <cellStyle name="Финансовы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52"/>
  <sheetViews>
    <sheetView tabSelected="1" zoomScaleNormal="100" zoomScaleSheetLayoutView="100" workbookViewId="0">
      <pane ySplit="3" topLeftCell="A4" activePane="bottomLeft" state="frozen"/>
      <selection pane="bottomLeft" activeCell="P50" sqref="P50"/>
    </sheetView>
  </sheetViews>
  <sheetFormatPr defaultRowHeight="15.75" x14ac:dyDescent="0.25"/>
  <cols>
    <col min="1" max="1" width="43.140625" style="6" customWidth="1"/>
    <col min="2" max="2" width="9.140625" style="6" customWidth="1"/>
    <col min="3" max="3" width="17.140625" style="7" customWidth="1"/>
    <col min="4" max="4" width="12.85546875" style="7" hidden="1" customWidth="1"/>
    <col min="5" max="5" width="16.42578125" style="7" customWidth="1"/>
    <col min="6" max="6" width="15.5703125" style="7" hidden="1" customWidth="1"/>
    <col min="7" max="7" width="15.140625" style="7" hidden="1" customWidth="1"/>
    <col min="8" max="8" width="15.140625" style="7" customWidth="1"/>
    <col min="9" max="9" width="16.7109375" style="7" customWidth="1"/>
    <col min="10" max="10" width="17" style="7" customWidth="1"/>
    <col min="11" max="11" width="9.140625" style="6"/>
    <col min="12" max="12" width="11.28515625" style="6" bestFit="1" customWidth="1"/>
    <col min="13" max="16384" width="9.140625" style="6"/>
  </cols>
  <sheetData>
    <row r="1" spans="1:16" ht="53.25" customHeight="1" x14ac:dyDescent="0.25">
      <c r="A1" s="59" t="s">
        <v>115</v>
      </c>
      <c r="B1" s="59"/>
      <c r="C1" s="59"/>
      <c r="D1" s="59"/>
      <c r="E1" s="59"/>
      <c r="F1" s="59"/>
      <c r="G1" s="59"/>
      <c r="H1" s="59"/>
      <c r="I1" s="59"/>
      <c r="J1" s="59"/>
    </row>
    <row r="2" spans="1:16" ht="12" customHeight="1" x14ac:dyDescent="0.25">
      <c r="A2" s="58" t="s">
        <v>266</v>
      </c>
      <c r="B2" s="58"/>
      <c r="C2" s="58"/>
      <c r="D2" s="58"/>
      <c r="E2" s="58"/>
      <c r="F2" s="58"/>
      <c r="G2" s="58"/>
      <c r="H2" s="58"/>
      <c r="I2" s="58"/>
      <c r="J2" s="58"/>
    </row>
    <row r="3" spans="1:16" ht="75" customHeight="1" x14ac:dyDescent="0.25">
      <c r="A3" s="12" t="s">
        <v>0</v>
      </c>
      <c r="B3" s="12" t="s">
        <v>108</v>
      </c>
      <c r="C3" s="13" t="s">
        <v>264</v>
      </c>
      <c r="D3" s="13" t="s">
        <v>16</v>
      </c>
      <c r="E3" s="13" t="s">
        <v>18</v>
      </c>
      <c r="F3" s="13" t="s">
        <v>16</v>
      </c>
      <c r="G3" s="13" t="s">
        <v>17</v>
      </c>
      <c r="H3" s="57" t="s">
        <v>270</v>
      </c>
      <c r="I3" s="13" t="s">
        <v>21</v>
      </c>
      <c r="J3" s="13" t="s">
        <v>265</v>
      </c>
    </row>
    <row r="4" spans="1:16" s="43" customFormat="1" ht="31.5" x14ac:dyDescent="0.25">
      <c r="A4" s="48" t="s">
        <v>109</v>
      </c>
      <c r="B4" s="41" t="s">
        <v>23</v>
      </c>
      <c r="C4" s="47">
        <f>SUM(C5:C11)</f>
        <v>123132.37</v>
      </c>
      <c r="D4" s="42" t="str">
        <f>IFERROR(C4/#REF!,"-")</f>
        <v>-</v>
      </c>
      <c r="E4" s="44">
        <v>118078.6</v>
      </c>
      <c r="F4" s="42" t="str">
        <f>IFERROR(E4/#REF!,"-")</f>
        <v>-</v>
      </c>
      <c r="G4" s="42">
        <f>IFERROR(E4/C4,"=")</f>
        <v>0.95895660905414237</v>
      </c>
      <c r="H4" s="35">
        <f>IFERROR(E4/C4,"-")</f>
        <v>0.95895660905414237</v>
      </c>
      <c r="I4" s="44">
        <v>119820.4</v>
      </c>
      <c r="J4" s="44">
        <v>121297.23</v>
      </c>
    </row>
    <row r="5" spans="1:16" ht="63" x14ac:dyDescent="0.25">
      <c r="A5" s="49" t="s">
        <v>24</v>
      </c>
      <c r="B5" s="9" t="s">
        <v>25</v>
      </c>
      <c r="C5" s="35">
        <v>2459.06</v>
      </c>
      <c r="D5" s="35" t="str">
        <f>IFERROR(C5/#REF!,"-")</f>
        <v>-</v>
      </c>
      <c r="E5" s="37">
        <v>2096.3229999999999</v>
      </c>
      <c r="F5" s="35" t="str">
        <f>IFERROR(E5/#REF!,"-")</f>
        <v>-</v>
      </c>
      <c r="G5" s="35">
        <f t="shared" ref="G5:G50" si="0">IFERROR(E5/C5,"=")</f>
        <v>0.85248956918497309</v>
      </c>
      <c r="H5" s="35">
        <f t="shared" ref="H5:H51" si="1">IFERROR(E5/C5,"-")</f>
        <v>0.85248956918497309</v>
      </c>
      <c r="I5" s="37">
        <v>2096.3229999999999</v>
      </c>
      <c r="J5" s="37">
        <v>2096.3229999999999</v>
      </c>
      <c r="L5" s="7"/>
    </row>
    <row r="6" spans="1:16" ht="78.75" x14ac:dyDescent="0.25">
      <c r="A6" s="49" t="s">
        <v>26</v>
      </c>
      <c r="B6" s="9" t="s">
        <v>27</v>
      </c>
      <c r="C6" s="35">
        <v>3109.8</v>
      </c>
      <c r="D6" s="35" t="str">
        <f>IFERROR(C6/#REF!,"-")</f>
        <v>-</v>
      </c>
      <c r="E6" s="37">
        <v>3438.4070000000002</v>
      </c>
      <c r="F6" s="35" t="str">
        <f>IFERROR(E6/#REF!,"-")</f>
        <v>-</v>
      </c>
      <c r="G6" s="35">
        <f t="shared" si="0"/>
        <v>1.1056682101742876</v>
      </c>
      <c r="H6" s="35">
        <f t="shared" si="1"/>
        <v>1.1056682101742876</v>
      </c>
      <c r="I6" s="37">
        <v>3438.4070000000002</v>
      </c>
      <c r="J6" s="37">
        <v>3438.4070000000002</v>
      </c>
      <c r="P6" s="7"/>
    </row>
    <row r="7" spans="1:16" ht="86.25" customHeight="1" x14ac:dyDescent="0.25">
      <c r="A7" s="49" t="s">
        <v>28</v>
      </c>
      <c r="B7" s="9" t="s">
        <v>29</v>
      </c>
      <c r="C7" s="35">
        <v>43355.9</v>
      </c>
      <c r="D7" s="35" t="str">
        <f>IFERROR(C7/#REF!,"-")</f>
        <v>-</v>
      </c>
      <c r="E7" s="37">
        <v>41533.374000000003</v>
      </c>
      <c r="F7" s="37">
        <v>41533374</v>
      </c>
      <c r="G7" s="37">
        <v>41533374</v>
      </c>
      <c r="H7" s="35">
        <f t="shared" si="1"/>
        <v>0.95796359895654348</v>
      </c>
      <c r="I7" s="37">
        <v>41533.374000000003</v>
      </c>
      <c r="J7" s="37">
        <v>41533.374000000003</v>
      </c>
    </row>
    <row r="8" spans="1:16" x14ac:dyDescent="0.25">
      <c r="A8" s="49" t="s">
        <v>30</v>
      </c>
      <c r="B8" s="9" t="s">
        <v>31</v>
      </c>
      <c r="C8" s="35">
        <v>23.9</v>
      </c>
      <c r="D8" s="35" t="str">
        <f>IFERROR(C8/#REF!,"-")</f>
        <v>-</v>
      </c>
      <c r="E8" s="51">
        <v>25.286999999999999</v>
      </c>
      <c r="F8" s="50" t="str">
        <f>IFERROR(E8/#REF!,"-")</f>
        <v>-</v>
      </c>
      <c r="G8" s="50">
        <f t="shared" si="0"/>
        <v>1.0580334728033474</v>
      </c>
      <c r="H8" s="35">
        <f t="shared" si="1"/>
        <v>1.0580334728033474</v>
      </c>
      <c r="I8" s="51">
        <v>166.09899999999999</v>
      </c>
      <c r="J8" s="51">
        <v>10.212</v>
      </c>
    </row>
    <row r="9" spans="1:16" ht="63" x14ac:dyDescent="0.25">
      <c r="A9" s="49" t="s">
        <v>32</v>
      </c>
      <c r="B9" s="9" t="s">
        <v>33</v>
      </c>
      <c r="C9" s="35">
        <v>20244.669999999998</v>
      </c>
      <c r="D9" s="35" t="str">
        <f>IFERROR(C9/#REF!,"-")</f>
        <v>-</v>
      </c>
      <c r="E9" s="37">
        <v>19728.98</v>
      </c>
      <c r="F9" s="35" t="str">
        <f>IFERROR(E9/#REF!,"-")</f>
        <v>-</v>
      </c>
      <c r="G9" s="35">
        <f t="shared" si="0"/>
        <v>0.97452712244753814</v>
      </c>
      <c r="H9" s="35">
        <f t="shared" si="1"/>
        <v>0.97452712244753814</v>
      </c>
      <c r="I9" s="37">
        <v>19767.53</v>
      </c>
      <c r="J9" s="37">
        <v>19008.900000000001</v>
      </c>
    </row>
    <row r="10" spans="1:16" x14ac:dyDescent="0.25">
      <c r="A10" s="49" t="s">
        <v>34</v>
      </c>
      <c r="B10" s="9" t="s">
        <v>35</v>
      </c>
      <c r="C10" s="35">
        <v>384.14</v>
      </c>
      <c r="D10" s="35" t="str">
        <f>IFERROR(C10/#REF!,"-")</f>
        <v>-</v>
      </c>
      <c r="E10" s="37">
        <v>1923.4555800000001</v>
      </c>
      <c r="F10" s="35" t="str">
        <f>IFERROR(E10/#REF!,"-")</f>
        <v>-</v>
      </c>
      <c r="G10" s="35">
        <f t="shared" si="0"/>
        <v>5.0071733742906233</v>
      </c>
      <c r="H10" s="35">
        <f t="shared" si="1"/>
        <v>5.0071733742906233</v>
      </c>
      <c r="I10" s="37">
        <v>2006.1656</v>
      </c>
      <c r="J10" s="37">
        <v>2206.8847999999998</v>
      </c>
    </row>
    <row r="11" spans="1:16" x14ac:dyDescent="0.25">
      <c r="A11" s="49" t="s">
        <v>36</v>
      </c>
      <c r="B11" s="9" t="s">
        <v>37</v>
      </c>
      <c r="C11" s="35">
        <v>53554.9</v>
      </c>
      <c r="D11" s="35" t="str">
        <f>IFERROR(C11/#REF!,"-")</f>
        <v>-</v>
      </c>
      <c r="E11" s="37">
        <v>49332.75</v>
      </c>
      <c r="F11" s="35" t="str">
        <f>IFERROR(E11/#REF!,"-")</f>
        <v>-</v>
      </c>
      <c r="G11" s="35">
        <f t="shared" si="0"/>
        <v>0.92116220924695968</v>
      </c>
      <c r="H11" s="35">
        <f t="shared" si="1"/>
        <v>0.92116220924695968</v>
      </c>
      <c r="I11" s="37">
        <v>50812.493000000002</v>
      </c>
      <c r="J11" s="37">
        <v>53003.125</v>
      </c>
    </row>
    <row r="12" spans="1:16" s="43" customFormat="1" x14ac:dyDescent="0.25">
      <c r="A12" s="48" t="s">
        <v>38</v>
      </c>
      <c r="B12" s="41" t="s">
        <v>39</v>
      </c>
      <c r="C12" s="47">
        <v>3244.3</v>
      </c>
      <c r="D12" s="42" t="str">
        <f>IFERROR(C12/#REF!,"-")</f>
        <v>-</v>
      </c>
      <c r="E12" s="44">
        <v>3242.5</v>
      </c>
      <c r="F12" s="42" t="str">
        <f>IFERROR(E12/#REF!,"-")</f>
        <v>-</v>
      </c>
      <c r="G12" s="42">
        <f t="shared" si="0"/>
        <v>0.99944518077859623</v>
      </c>
      <c r="H12" s="35">
        <f t="shared" si="1"/>
        <v>0.99944518077859623</v>
      </c>
      <c r="I12" s="44">
        <v>3274.9</v>
      </c>
      <c r="J12" s="44">
        <v>3400.1</v>
      </c>
    </row>
    <row r="13" spans="1:16" ht="31.5" x14ac:dyDescent="0.25">
      <c r="A13" s="49" t="s">
        <v>40</v>
      </c>
      <c r="B13" s="9" t="s">
        <v>41</v>
      </c>
      <c r="C13" s="35">
        <v>3244.3</v>
      </c>
      <c r="D13" s="35" t="str">
        <f>IFERROR(C13/#REF!,"-")</f>
        <v>-</v>
      </c>
      <c r="E13" s="36">
        <v>3242.5</v>
      </c>
      <c r="F13" s="35" t="str">
        <f>IFERROR(E13/#REF!,"-")</f>
        <v>-</v>
      </c>
      <c r="G13" s="35">
        <f t="shared" si="0"/>
        <v>0.99944518077859623</v>
      </c>
      <c r="H13" s="35">
        <f t="shared" si="1"/>
        <v>0.99944518077859623</v>
      </c>
      <c r="I13" s="36">
        <v>3274.9</v>
      </c>
      <c r="J13" s="36">
        <v>3400.1</v>
      </c>
    </row>
    <row r="14" spans="1:16" s="43" customFormat="1" ht="47.25" x14ac:dyDescent="0.25">
      <c r="A14" s="48" t="s">
        <v>42</v>
      </c>
      <c r="B14" s="41" t="s">
        <v>43</v>
      </c>
      <c r="C14" s="47">
        <f>SUM(C15:C16)</f>
        <v>6744.0680000000002</v>
      </c>
      <c r="D14" s="42" t="str">
        <f>IFERROR(C14/#REF!,"-")</f>
        <v>-</v>
      </c>
      <c r="E14" s="44">
        <v>6881.28</v>
      </c>
      <c r="F14" s="42" t="str">
        <f>IFERROR(E14/#REF!,"-")</f>
        <v>-</v>
      </c>
      <c r="G14" s="42">
        <f t="shared" si="0"/>
        <v>1.0203455837040789</v>
      </c>
      <c r="H14" s="35">
        <f t="shared" si="1"/>
        <v>1.0203455837040789</v>
      </c>
      <c r="I14" s="44">
        <v>6881.27</v>
      </c>
      <c r="J14" s="44">
        <v>6881.3</v>
      </c>
    </row>
    <row r="15" spans="1:16" ht="63" x14ac:dyDescent="0.25">
      <c r="A15" s="49" t="s">
        <v>44</v>
      </c>
      <c r="B15" s="9" t="s">
        <v>45</v>
      </c>
      <c r="C15" s="35">
        <v>6526.58</v>
      </c>
      <c r="D15" s="35" t="str">
        <f>IFERROR(C15/#REF!,"-")</f>
        <v>-</v>
      </c>
      <c r="E15" s="37">
        <v>6551.2790000000005</v>
      </c>
      <c r="F15" s="35" t="str">
        <f>IFERROR(E15/#REF!,"-")</f>
        <v>-</v>
      </c>
      <c r="G15" s="35">
        <f t="shared" si="0"/>
        <v>1.0037843709875618</v>
      </c>
      <c r="H15" s="35">
        <f t="shared" si="1"/>
        <v>1.0037843709875618</v>
      </c>
      <c r="I15" s="37">
        <v>6551.2790000000005</v>
      </c>
      <c r="J15" s="37">
        <v>6551.2790000000005</v>
      </c>
    </row>
    <row r="16" spans="1:16" x14ac:dyDescent="0.25">
      <c r="A16" s="49" t="s">
        <v>46</v>
      </c>
      <c r="B16" s="9" t="s">
        <v>47</v>
      </c>
      <c r="C16" s="35">
        <v>217.488</v>
      </c>
      <c r="D16" s="35" t="str">
        <f>IFERROR(C16/#REF!,"-")</f>
        <v>-</v>
      </c>
      <c r="E16" s="37">
        <v>330</v>
      </c>
      <c r="F16" s="35" t="str">
        <f>IFERROR(E16/#REF!,"-")</f>
        <v>-</v>
      </c>
      <c r="G16" s="35">
        <f t="shared" si="0"/>
        <v>1.5173250937982785</v>
      </c>
      <c r="H16" s="35">
        <f t="shared" si="1"/>
        <v>1.5173250937982785</v>
      </c>
      <c r="I16" s="37">
        <v>330</v>
      </c>
      <c r="J16" s="37">
        <v>330</v>
      </c>
    </row>
    <row r="17" spans="1:14" s="43" customFormat="1" x14ac:dyDescent="0.25">
      <c r="A17" s="48" t="s">
        <v>48</v>
      </c>
      <c r="B17" s="41" t="s">
        <v>49</v>
      </c>
      <c r="C17" s="47">
        <f>SUM(C18:C21)</f>
        <v>240400.33799999999</v>
      </c>
      <c r="D17" s="42" t="str">
        <f>IFERROR(C17/#REF!,"-")</f>
        <v>-</v>
      </c>
      <c r="E17" s="44">
        <v>159889.79999999999</v>
      </c>
      <c r="F17" s="42" t="str">
        <f>IFERROR(E17/#REF!,"-")</f>
        <v>-</v>
      </c>
      <c r="G17" s="42">
        <f t="shared" si="0"/>
        <v>0.6650980665426518</v>
      </c>
      <c r="H17" s="35">
        <f t="shared" si="1"/>
        <v>0.6650980665426518</v>
      </c>
      <c r="I17" s="44">
        <v>508869.5</v>
      </c>
      <c r="J17" s="44">
        <v>59011.3</v>
      </c>
    </row>
    <row r="18" spans="1:14" x14ac:dyDescent="0.25">
      <c r="A18" s="49" t="s">
        <v>50</v>
      </c>
      <c r="B18" s="9" t="s">
        <v>51</v>
      </c>
      <c r="C18" s="35">
        <v>267.08800000000002</v>
      </c>
      <c r="D18" s="35" t="str">
        <f>IFERROR(C18/#REF!,"-")</f>
        <v>-</v>
      </c>
      <c r="E18" s="37">
        <v>506.95657</v>
      </c>
      <c r="F18" s="35" t="str">
        <f>IFERROR(E18/#REF!,"-")</f>
        <v>-</v>
      </c>
      <c r="G18" s="35">
        <f t="shared" si="0"/>
        <v>1.898088158210028</v>
      </c>
      <c r="H18" s="35">
        <f t="shared" si="1"/>
        <v>1.898088158210028</v>
      </c>
      <c r="I18" s="37">
        <v>252.34775999999999</v>
      </c>
      <c r="J18" s="37">
        <v>224.30912000000001</v>
      </c>
    </row>
    <row r="19" spans="1:14" x14ac:dyDescent="0.25">
      <c r="A19" s="49" t="s">
        <v>52</v>
      </c>
      <c r="B19" s="9" t="s">
        <v>53</v>
      </c>
      <c r="C19" s="35">
        <v>534</v>
      </c>
      <c r="D19" s="35" t="str">
        <f>IFERROR(C19/#REF!,"-")</f>
        <v>-</v>
      </c>
      <c r="E19" s="37">
        <v>587.70000000000005</v>
      </c>
      <c r="F19" s="35" t="str">
        <f>IFERROR(E19/#REF!,"-")</f>
        <v>-</v>
      </c>
      <c r="G19" s="35">
        <f t="shared" si="0"/>
        <v>1.100561797752809</v>
      </c>
      <c r="H19" s="35">
        <f t="shared" si="1"/>
        <v>1.100561797752809</v>
      </c>
      <c r="I19" s="37">
        <v>587.70000000000005</v>
      </c>
      <c r="J19" s="37">
        <v>587.70000000000005</v>
      </c>
    </row>
    <row r="20" spans="1:14" ht="31.5" x14ac:dyDescent="0.25">
      <c r="A20" s="49" t="s">
        <v>54</v>
      </c>
      <c r="B20" s="9" t="s">
        <v>55</v>
      </c>
      <c r="C20" s="39">
        <v>235362.55</v>
      </c>
      <c r="D20" s="35" t="str">
        <f>IFERROR(C20/#REF!,"-")</f>
        <v>-</v>
      </c>
      <c r="E20" s="37">
        <v>156001.86085999999</v>
      </c>
      <c r="F20" s="35" t="str">
        <f>IFERROR(E20/#REF!,"-")</f>
        <v>-</v>
      </c>
      <c r="G20" s="35">
        <f t="shared" si="0"/>
        <v>0.66281513715754692</v>
      </c>
      <c r="H20" s="35">
        <f t="shared" si="1"/>
        <v>0.66281513715754692</v>
      </c>
      <c r="I20" s="37">
        <v>507265.45997000003</v>
      </c>
      <c r="J20" s="37">
        <v>57435.307999999997</v>
      </c>
    </row>
    <row r="21" spans="1:14" ht="31.5" x14ac:dyDescent="0.25">
      <c r="A21" s="49" t="s">
        <v>56</v>
      </c>
      <c r="B21" s="9" t="s">
        <v>57</v>
      </c>
      <c r="C21" s="35">
        <v>4236.7</v>
      </c>
      <c r="D21" s="35" t="str">
        <f>IFERROR(C21/#REF!,"-")</f>
        <v>-</v>
      </c>
      <c r="E21" s="37">
        <v>2793.3249999999998</v>
      </c>
      <c r="F21" s="35" t="str">
        <f>IFERROR(E21/#REF!,"-")</f>
        <v>-</v>
      </c>
      <c r="G21" s="35">
        <f t="shared" si="0"/>
        <v>0.65931621309037691</v>
      </c>
      <c r="H21" s="35">
        <f t="shared" si="1"/>
        <v>0.65931621309037691</v>
      </c>
      <c r="I21" s="37">
        <v>763.98500000000001</v>
      </c>
      <c r="J21" s="37">
        <v>763.98500000000001</v>
      </c>
    </row>
    <row r="22" spans="1:14" s="43" customFormat="1" ht="31.5" x14ac:dyDescent="0.25">
      <c r="A22" s="48" t="s">
        <v>58</v>
      </c>
      <c r="B22" s="41" t="s">
        <v>59</v>
      </c>
      <c r="C22" s="47">
        <f>C23+C24+C25+C26</f>
        <v>47261.092000000004</v>
      </c>
      <c r="D22" s="42" t="str">
        <f>IFERROR(C22/#REF!,"-")</f>
        <v>-</v>
      </c>
      <c r="E22" s="44">
        <v>62680.59</v>
      </c>
      <c r="F22" s="42" t="str">
        <f>IFERROR(E22/#REF!,"-")</f>
        <v>-</v>
      </c>
      <c r="G22" s="42">
        <f t="shared" si="0"/>
        <v>1.3262619915764957</v>
      </c>
      <c r="H22" s="35">
        <f t="shared" si="1"/>
        <v>1.3262619915764957</v>
      </c>
      <c r="I22" s="44">
        <v>37094.800000000003</v>
      </c>
      <c r="J22" s="44">
        <v>8666.2000000000007</v>
      </c>
    </row>
    <row r="23" spans="1:14" x14ac:dyDescent="0.25">
      <c r="A23" s="49" t="s">
        <v>60</v>
      </c>
      <c r="B23" s="9" t="s">
        <v>61</v>
      </c>
      <c r="C23" s="35">
        <v>3299.038</v>
      </c>
      <c r="D23" s="35" t="str">
        <f>IFERROR(C23/#REF!,"-")</f>
        <v>-</v>
      </c>
      <c r="E23" s="37">
        <v>3099.2</v>
      </c>
      <c r="F23" s="35" t="str">
        <f>IFERROR(E23/#REF!,"-")</f>
        <v>-</v>
      </c>
      <c r="G23" s="35">
        <f t="shared" si="0"/>
        <v>0.93942537188113617</v>
      </c>
      <c r="H23" s="35">
        <f t="shared" si="1"/>
        <v>0.93942537188113617</v>
      </c>
      <c r="I23" s="37">
        <v>3050</v>
      </c>
      <c r="J23" s="37">
        <v>3050</v>
      </c>
    </row>
    <row r="24" spans="1:14" x14ac:dyDescent="0.25">
      <c r="A24" s="49" t="s">
        <v>62</v>
      </c>
      <c r="B24" s="9" t="s">
        <v>63</v>
      </c>
      <c r="C24" s="35">
        <v>28677.059000000001</v>
      </c>
      <c r="D24" s="35" t="str">
        <f>IFERROR(C24/#REF!,"-")</f>
        <v>-</v>
      </c>
      <c r="E24" s="37">
        <v>7286.9859800000004</v>
      </c>
      <c r="F24" s="35" t="str">
        <f>IFERROR(E24/#REF!,"-")</f>
        <v>-</v>
      </c>
      <c r="G24" s="35">
        <f t="shared" si="0"/>
        <v>0.25410506635286417</v>
      </c>
      <c r="H24" s="35">
        <f t="shared" si="1"/>
        <v>0.25410506635286417</v>
      </c>
      <c r="I24" s="37">
        <v>6593.0747199999996</v>
      </c>
      <c r="J24" s="37">
        <v>4989.5307199999997</v>
      </c>
    </row>
    <row r="25" spans="1:14" ht="82.5" customHeight="1" x14ac:dyDescent="0.25">
      <c r="A25" s="49" t="s">
        <v>268</v>
      </c>
      <c r="B25" s="10" t="s">
        <v>267</v>
      </c>
      <c r="C25" s="35">
        <v>2447.7199999999998</v>
      </c>
      <c r="D25" s="35" t="str">
        <f>IFERROR(C25/#REF!,"-")</f>
        <v>-</v>
      </c>
      <c r="E25" s="37"/>
      <c r="F25" s="35"/>
      <c r="G25" s="35"/>
      <c r="H25" s="35">
        <f t="shared" si="1"/>
        <v>0</v>
      </c>
      <c r="I25" s="37"/>
      <c r="J25" s="37"/>
      <c r="L25" s="7"/>
      <c r="N25" s="7"/>
    </row>
    <row r="26" spans="1:14" ht="31.5" x14ac:dyDescent="0.25">
      <c r="A26" s="49" t="s">
        <v>64</v>
      </c>
      <c r="B26" s="9" t="s">
        <v>65</v>
      </c>
      <c r="C26" s="35">
        <v>12837.275</v>
      </c>
      <c r="D26" s="35" t="str">
        <f>IFERROR(C26/#REF!,"-")</f>
        <v>-</v>
      </c>
      <c r="E26" s="37">
        <v>52294.402860000002</v>
      </c>
      <c r="F26" s="35" t="str">
        <f>IFERROR(E26/#REF!,"-")</f>
        <v>-</v>
      </c>
      <c r="G26" s="35">
        <f t="shared" si="0"/>
        <v>4.0736373459320614</v>
      </c>
      <c r="H26" s="35">
        <f t="shared" si="1"/>
        <v>4.0736373459320614</v>
      </c>
      <c r="I26" s="37">
        <v>27451.757580000001</v>
      </c>
      <c r="J26" s="37">
        <v>626.67416000000003</v>
      </c>
    </row>
    <row r="27" spans="1:14" s="43" customFormat="1" x14ac:dyDescent="0.25">
      <c r="A27" s="48" t="s">
        <v>114</v>
      </c>
      <c r="B27" s="45" t="s">
        <v>113</v>
      </c>
      <c r="C27" s="47">
        <v>165.2</v>
      </c>
      <c r="D27" s="42" t="str">
        <f>IFERROR(C27/#REF!,"-")</f>
        <v>-</v>
      </c>
      <c r="E27" s="44">
        <v>170</v>
      </c>
      <c r="F27" s="42"/>
      <c r="G27" s="42"/>
      <c r="H27" s="35">
        <f t="shared" si="1"/>
        <v>1.0290556900726393</v>
      </c>
      <c r="I27" s="44">
        <v>170</v>
      </c>
      <c r="J27" s="44">
        <v>0</v>
      </c>
    </row>
    <row r="28" spans="1:14" s="43" customFormat="1" x14ac:dyDescent="0.25">
      <c r="A28" s="48" t="s">
        <v>66</v>
      </c>
      <c r="B28" s="41" t="s">
        <v>67</v>
      </c>
      <c r="C28" s="47">
        <f>SUM(C29:C33)</f>
        <v>816772.53500000003</v>
      </c>
      <c r="D28" s="42" t="str">
        <f>IFERROR(C28/#REF!,"-")</f>
        <v>-</v>
      </c>
      <c r="E28" s="44">
        <v>823297.1</v>
      </c>
      <c r="F28" s="42" t="str">
        <f>IFERROR(E28/#REF!,"-")</f>
        <v>-</v>
      </c>
      <c r="G28" s="42">
        <f t="shared" si="0"/>
        <v>1.0079882277138517</v>
      </c>
      <c r="H28" s="35">
        <f t="shared" si="1"/>
        <v>1.0079882277138517</v>
      </c>
      <c r="I28" s="44">
        <v>796868.2</v>
      </c>
      <c r="J28" s="44">
        <v>767923</v>
      </c>
    </row>
    <row r="29" spans="1:14" x14ac:dyDescent="0.25">
      <c r="A29" s="49" t="s">
        <v>68</v>
      </c>
      <c r="B29" s="9" t="s">
        <v>69</v>
      </c>
      <c r="C29" s="35">
        <v>187876.47</v>
      </c>
      <c r="D29" s="35" t="str">
        <f>IFERROR(C29/#REF!,"-")</f>
        <v>-</v>
      </c>
      <c r="E29" s="37">
        <v>194033.46400000001</v>
      </c>
      <c r="F29" s="35" t="str">
        <f>IFERROR(E29/#REF!,"-")</f>
        <v>-</v>
      </c>
      <c r="G29" s="35">
        <f t="shared" si="0"/>
        <v>1.0327715014019585</v>
      </c>
      <c r="H29" s="35">
        <f t="shared" si="1"/>
        <v>1.0327715014019585</v>
      </c>
      <c r="I29" s="37">
        <v>193599.33532000001</v>
      </c>
      <c r="J29" s="37">
        <v>193145.80300000001</v>
      </c>
    </row>
    <row r="30" spans="1:14" x14ac:dyDescent="0.25">
      <c r="A30" s="49" t="s">
        <v>70</v>
      </c>
      <c r="B30" s="9" t="s">
        <v>71</v>
      </c>
      <c r="C30" s="35">
        <v>519878.109</v>
      </c>
      <c r="D30" s="35" t="str">
        <f>IFERROR(C30/#REF!,"-")</f>
        <v>-</v>
      </c>
      <c r="E30" s="37">
        <v>551950.05000000005</v>
      </c>
      <c r="F30" s="35" t="str">
        <f>IFERROR(E30/#REF!,"-")</f>
        <v>-</v>
      </c>
      <c r="G30" s="35">
        <f t="shared" si="0"/>
        <v>1.0616912704050789</v>
      </c>
      <c r="H30" s="35">
        <f t="shared" si="1"/>
        <v>1.0616912704050789</v>
      </c>
      <c r="I30" s="37">
        <v>511944.32</v>
      </c>
      <c r="J30" s="37">
        <v>499143.46</v>
      </c>
    </row>
    <row r="31" spans="1:14" x14ac:dyDescent="0.25">
      <c r="A31" s="49" t="s">
        <v>72</v>
      </c>
      <c r="B31" s="9" t="s">
        <v>73</v>
      </c>
      <c r="C31" s="35">
        <v>50074.5</v>
      </c>
      <c r="D31" s="35" t="str">
        <f>IFERROR(C31/#REF!,"-")</f>
        <v>-</v>
      </c>
      <c r="E31" s="37">
        <v>36739.786999999997</v>
      </c>
      <c r="F31" s="35" t="str">
        <f>IFERROR(E31/#REF!,"-")</f>
        <v>-</v>
      </c>
      <c r="G31" s="35">
        <f t="shared" si="0"/>
        <v>0.73370252324037177</v>
      </c>
      <c r="H31" s="35">
        <f t="shared" si="1"/>
        <v>0.73370252324037177</v>
      </c>
      <c r="I31" s="37">
        <v>36343.487000000001</v>
      </c>
      <c r="J31" s="37">
        <v>35303.160300000003</v>
      </c>
    </row>
    <row r="32" spans="1:14" x14ac:dyDescent="0.25">
      <c r="A32" s="49" t="s">
        <v>74</v>
      </c>
      <c r="B32" s="9" t="s">
        <v>75</v>
      </c>
      <c r="C32" s="35">
        <v>2459.8560000000002</v>
      </c>
      <c r="D32" s="35" t="str">
        <f>IFERROR(C32/#REF!,"-")</f>
        <v>-</v>
      </c>
      <c r="E32" s="37">
        <v>2538.056</v>
      </c>
      <c r="F32" s="35" t="str">
        <f>IFERROR(E32/#REF!,"-")</f>
        <v>-</v>
      </c>
      <c r="G32" s="35">
        <f t="shared" si="0"/>
        <v>1.0317904787922545</v>
      </c>
      <c r="H32" s="35">
        <f t="shared" si="1"/>
        <v>1.0317904787922545</v>
      </c>
      <c r="I32" s="37">
        <v>2377.056</v>
      </c>
      <c r="J32" s="37">
        <v>2377.056</v>
      </c>
    </row>
    <row r="33" spans="1:10" x14ac:dyDescent="0.25">
      <c r="A33" s="49" t="s">
        <v>76</v>
      </c>
      <c r="B33" s="9" t="s">
        <v>77</v>
      </c>
      <c r="C33" s="35">
        <v>56483.6</v>
      </c>
      <c r="D33" s="35" t="str">
        <f>IFERROR(C33/#REF!,"-")</f>
        <v>-</v>
      </c>
      <c r="E33" s="37">
        <v>38035.70407</v>
      </c>
      <c r="F33" s="35" t="str">
        <f>IFERROR(E33/#REF!,"-")</f>
        <v>-</v>
      </c>
      <c r="G33" s="35">
        <f t="shared" si="0"/>
        <v>0.67339376509287652</v>
      </c>
      <c r="H33" s="35">
        <f t="shared" si="1"/>
        <v>0.67339376509287652</v>
      </c>
      <c r="I33" s="37">
        <v>52603.962659999997</v>
      </c>
      <c r="J33" s="37">
        <v>37953.467429999997</v>
      </c>
    </row>
    <row r="34" spans="1:10" s="43" customFormat="1" x14ac:dyDescent="0.25">
      <c r="A34" s="48" t="s">
        <v>78</v>
      </c>
      <c r="B34" s="41" t="s">
        <v>79</v>
      </c>
      <c r="C34" s="47">
        <f>SUM(C35:C36)</f>
        <v>79038.727000000014</v>
      </c>
      <c r="D34" s="42" t="str">
        <f>IFERROR(C34/#REF!,"-")</f>
        <v>-</v>
      </c>
      <c r="E34" s="44">
        <v>71443</v>
      </c>
      <c r="F34" s="42" t="str">
        <f>IFERROR(E34/#REF!,"-")</f>
        <v>-</v>
      </c>
      <c r="G34" s="42">
        <f t="shared" si="0"/>
        <v>0.90389866729508417</v>
      </c>
      <c r="H34" s="35">
        <f t="shared" si="1"/>
        <v>0.90389866729508417</v>
      </c>
      <c r="I34" s="44">
        <v>80631.5</v>
      </c>
      <c r="J34" s="44">
        <v>60094.400000000001</v>
      </c>
    </row>
    <row r="35" spans="1:10" x14ac:dyDescent="0.25">
      <c r="A35" s="49" t="s">
        <v>80</v>
      </c>
      <c r="B35" s="9" t="s">
        <v>81</v>
      </c>
      <c r="C35" s="35">
        <v>69433.547000000006</v>
      </c>
      <c r="D35" s="35" t="str">
        <f>IFERROR(C35/#REF!,"-")</f>
        <v>-</v>
      </c>
      <c r="E35" s="37">
        <v>61643.07271</v>
      </c>
      <c r="F35" s="35" t="str">
        <f>IFERROR(E35/#REF!,"-")</f>
        <v>-</v>
      </c>
      <c r="G35" s="35">
        <f t="shared" si="0"/>
        <v>0.88779956337244292</v>
      </c>
      <c r="H35" s="35">
        <f t="shared" si="1"/>
        <v>0.88779956337244292</v>
      </c>
      <c r="I35" s="37">
        <v>71098.183980000002</v>
      </c>
      <c r="J35" s="37">
        <v>50755.926200000002</v>
      </c>
    </row>
    <row r="36" spans="1:10" ht="31.5" x14ac:dyDescent="0.25">
      <c r="A36" s="49" t="s">
        <v>82</v>
      </c>
      <c r="B36" s="9" t="s">
        <v>83</v>
      </c>
      <c r="C36" s="35">
        <v>9605.18</v>
      </c>
      <c r="D36" s="35" t="str">
        <f>IFERROR(C36/#REF!,"-")</f>
        <v>-</v>
      </c>
      <c r="E36" s="37">
        <v>9799.8970000000008</v>
      </c>
      <c r="F36" s="35" t="str">
        <f>IFERROR(E36/#REF!,"-")</f>
        <v>-</v>
      </c>
      <c r="G36" s="35">
        <f t="shared" si="0"/>
        <v>1.0202720823555624</v>
      </c>
      <c r="H36" s="35">
        <f t="shared" si="1"/>
        <v>1.0202720823555624</v>
      </c>
      <c r="I36" s="37">
        <v>9533.2970000000005</v>
      </c>
      <c r="J36" s="37">
        <v>9338.5130000000008</v>
      </c>
    </row>
    <row r="37" spans="1:10" s="43" customFormat="1" x14ac:dyDescent="0.25">
      <c r="A37" s="48" t="s">
        <v>112</v>
      </c>
      <c r="B37" s="45" t="s">
        <v>110</v>
      </c>
      <c r="C37" s="47">
        <v>252.8</v>
      </c>
      <c r="D37" s="42"/>
      <c r="E37" s="46"/>
      <c r="F37" s="42"/>
      <c r="G37" s="42"/>
      <c r="H37" s="35">
        <f t="shared" si="1"/>
        <v>0</v>
      </c>
      <c r="I37" s="46"/>
      <c r="J37" s="46"/>
    </row>
    <row r="38" spans="1:10" x14ac:dyDescent="0.25">
      <c r="A38" s="49" t="s">
        <v>15</v>
      </c>
      <c r="B38" s="11" t="s">
        <v>111</v>
      </c>
      <c r="C38" s="35">
        <v>252.8</v>
      </c>
      <c r="D38" s="35"/>
      <c r="E38" s="38"/>
      <c r="F38" s="35"/>
      <c r="G38" s="35"/>
      <c r="H38" s="35">
        <f t="shared" si="1"/>
        <v>0</v>
      </c>
      <c r="I38" s="38"/>
      <c r="J38" s="38"/>
    </row>
    <row r="39" spans="1:10" s="43" customFormat="1" x14ac:dyDescent="0.25">
      <c r="A39" s="48" t="s">
        <v>84</v>
      </c>
      <c r="B39" s="41" t="s">
        <v>85</v>
      </c>
      <c r="C39" s="47">
        <v>56865.5</v>
      </c>
      <c r="D39" s="42" t="str">
        <f>IFERROR(C39/#REF!,"-")</f>
        <v>-</v>
      </c>
      <c r="E39" s="44">
        <v>48392.4</v>
      </c>
      <c r="F39" s="42" t="str">
        <f>IFERROR(E39/#REF!,"-")</f>
        <v>-</v>
      </c>
      <c r="G39" s="42">
        <f t="shared" si="0"/>
        <v>0.85099752925763428</v>
      </c>
      <c r="H39" s="35">
        <f t="shared" si="1"/>
        <v>0.85099752925763428</v>
      </c>
      <c r="I39" s="44">
        <v>47627.16</v>
      </c>
      <c r="J39" s="44">
        <v>46323.17</v>
      </c>
    </row>
    <row r="40" spans="1:10" ht="18.75" customHeight="1" x14ac:dyDescent="0.25">
      <c r="A40" s="49" t="s">
        <v>86</v>
      </c>
      <c r="B40" s="9" t="s">
        <v>87</v>
      </c>
      <c r="C40" s="35">
        <v>8214.2800000000007</v>
      </c>
      <c r="D40" s="35" t="str">
        <f>IFERROR(C40/#REF!,"-")</f>
        <v>-</v>
      </c>
      <c r="E40" s="37">
        <v>8739.3250000000007</v>
      </c>
      <c r="F40" s="35" t="str">
        <f>IFERROR(E40/#REF!,"-")</f>
        <v>-</v>
      </c>
      <c r="G40" s="35">
        <f t="shared" si="0"/>
        <v>1.0639185662042199</v>
      </c>
      <c r="H40" s="35">
        <f t="shared" si="1"/>
        <v>1.0639185662042199</v>
      </c>
      <c r="I40" s="37">
        <v>8572.4699999999993</v>
      </c>
      <c r="J40" s="37">
        <v>8572.4699999999993</v>
      </c>
    </row>
    <row r="41" spans="1:10" x14ac:dyDescent="0.25">
      <c r="A41" s="49" t="s">
        <v>88</v>
      </c>
      <c r="B41" s="9" t="s">
        <v>89</v>
      </c>
      <c r="C41" s="35">
        <v>132</v>
      </c>
      <c r="D41" s="35" t="str">
        <f>IFERROR(C41/#REF!,"-")</f>
        <v>-</v>
      </c>
      <c r="E41" s="37">
        <v>107.2</v>
      </c>
      <c r="F41" s="35" t="str">
        <f>IFERROR(E41/#REF!,"-")</f>
        <v>-</v>
      </c>
      <c r="G41" s="35">
        <f t="shared" si="0"/>
        <v>0.81212121212121213</v>
      </c>
      <c r="H41" s="35">
        <f t="shared" si="1"/>
        <v>0.81212121212121213</v>
      </c>
      <c r="I41" s="37">
        <v>107.2</v>
      </c>
      <c r="J41" s="37">
        <v>98.8</v>
      </c>
    </row>
    <row r="42" spans="1:10" x14ac:dyDescent="0.25">
      <c r="A42" s="49" t="s">
        <v>90</v>
      </c>
      <c r="B42" s="9" t="s">
        <v>91</v>
      </c>
      <c r="C42" s="35">
        <v>44295.874000000003</v>
      </c>
      <c r="D42" s="35" t="str">
        <f>IFERROR(C42/#REF!,"-")</f>
        <v>-</v>
      </c>
      <c r="E42" s="37">
        <v>34973.138059999997</v>
      </c>
      <c r="F42" s="35" t="str">
        <f>IFERROR(E42/#REF!,"-")</f>
        <v>-</v>
      </c>
      <c r="G42" s="35">
        <f t="shared" si="0"/>
        <v>0.78953489121808484</v>
      </c>
      <c r="H42" s="35">
        <f t="shared" si="1"/>
        <v>0.78953489121808484</v>
      </c>
      <c r="I42" s="37">
        <v>34788.920559999999</v>
      </c>
      <c r="J42" s="37">
        <v>34134.32056</v>
      </c>
    </row>
    <row r="43" spans="1:10" ht="31.5" x14ac:dyDescent="0.25">
      <c r="A43" s="49" t="s">
        <v>92</v>
      </c>
      <c r="B43" s="9" t="s">
        <v>93</v>
      </c>
      <c r="C43" s="35">
        <v>4223.3559999999998</v>
      </c>
      <c r="D43" s="35" t="str">
        <f>IFERROR(C43/#REF!,"-")</f>
        <v>-</v>
      </c>
      <c r="E43" s="37">
        <v>4572.768</v>
      </c>
      <c r="F43" s="35" t="str">
        <f>IFERROR(E43/#REF!,"-")</f>
        <v>-</v>
      </c>
      <c r="G43" s="35" t="s">
        <v>22</v>
      </c>
      <c r="H43" s="35">
        <f t="shared" si="1"/>
        <v>1.0827332576273467</v>
      </c>
      <c r="I43" s="37">
        <v>4158.576</v>
      </c>
      <c r="J43" s="37">
        <v>3517.576</v>
      </c>
    </row>
    <row r="44" spans="1:10" s="43" customFormat="1" ht="31.5" x14ac:dyDescent="0.25">
      <c r="A44" s="48" t="s">
        <v>94</v>
      </c>
      <c r="B44" s="41" t="s">
        <v>95</v>
      </c>
      <c r="C44" s="47">
        <v>37506.6</v>
      </c>
      <c r="D44" s="42" t="str">
        <f>IFERROR(C44/#REF!,"-")</f>
        <v>-</v>
      </c>
      <c r="E44" s="44">
        <v>23421.9</v>
      </c>
      <c r="F44" s="42" t="str">
        <f>IFERROR(E44/#REF!,"-")</f>
        <v>-</v>
      </c>
      <c r="G44" s="42">
        <f t="shared" si="0"/>
        <v>0.62447409255970954</v>
      </c>
      <c r="H44" s="35">
        <f t="shared" si="1"/>
        <v>0.62447409255970954</v>
      </c>
      <c r="I44" s="44">
        <v>22171.5</v>
      </c>
      <c r="J44" s="44">
        <v>21344.6</v>
      </c>
    </row>
    <row r="45" spans="1:10" x14ac:dyDescent="0.25">
      <c r="A45" s="49" t="s">
        <v>96</v>
      </c>
      <c r="B45" s="9" t="s">
        <v>97</v>
      </c>
      <c r="C45" s="35">
        <v>37506.6</v>
      </c>
      <c r="D45" s="35" t="str">
        <f>IFERROR(C45/#REF!,"-")</f>
        <v>-</v>
      </c>
      <c r="E45" s="37">
        <v>23421.9</v>
      </c>
      <c r="F45" s="35" t="str">
        <f>IFERROR(E45/#REF!,"-")</f>
        <v>-</v>
      </c>
      <c r="G45" s="35" t="s">
        <v>22</v>
      </c>
      <c r="H45" s="35">
        <f t="shared" si="1"/>
        <v>0.62447409255970954</v>
      </c>
      <c r="I45" s="40">
        <v>22171.5</v>
      </c>
      <c r="J45" s="40">
        <v>21344.6</v>
      </c>
    </row>
    <row r="46" spans="1:10" s="43" customFormat="1" ht="47.25" x14ac:dyDescent="0.25">
      <c r="A46" s="48" t="s">
        <v>98</v>
      </c>
      <c r="B46" s="41" t="s">
        <v>99</v>
      </c>
      <c r="C46" s="47">
        <v>4436.5</v>
      </c>
      <c r="D46" s="42" t="str">
        <f>IFERROR(C46/#REF!,"-")</f>
        <v>-</v>
      </c>
      <c r="E46" s="44">
        <v>4194.3999999999996</v>
      </c>
      <c r="F46" s="42" t="str">
        <f>IFERROR(E46/#REF!,"-")</f>
        <v>-</v>
      </c>
      <c r="G46" s="42">
        <f t="shared" si="0"/>
        <v>0.94542995604643287</v>
      </c>
      <c r="H46" s="35">
        <f t="shared" si="1"/>
        <v>0.94542995604643287</v>
      </c>
      <c r="I46" s="44">
        <v>4500</v>
      </c>
      <c r="J46" s="44">
        <v>4500</v>
      </c>
    </row>
    <row r="47" spans="1:10" ht="31.5" x14ac:dyDescent="0.25">
      <c r="A47" s="49" t="s">
        <v>100</v>
      </c>
      <c r="B47" s="9" t="s">
        <v>101</v>
      </c>
      <c r="C47" s="35">
        <v>4436.5</v>
      </c>
      <c r="D47" s="35" t="str">
        <f>IFERROR(C47/#REF!,"-")</f>
        <v>-</v>
      </c>
      <c r="E47" s="40">
        <v>4194.3999999999996</v>
      </c>
      <c r="F47" s="35" t="str">
        <f>IFERROR(E47/#REF!,"-")</f>
        <v>-</v>
      </c>
      <c r="G47" s="35">
        <f t="shared" si="0"/>
        <v>0.94542995604643287</v>
      </c>
      <c r="H47" s="35">
        <f t="shared" si="1"/>
        <v>0.94542995604643287</v>
      </c>
      <c r="I47" s="40">
        <v>4500</v>
      </c>
      <c r="J47" s="40">
        <v>4500</v>
      </c>
    </row>
    <row r="48" spans="1:10" s="43" customFormat="1" ht="63" x14ac:dyDescent="0.25">
      <c r="A48" s="48" t="s">
        <v>102</v>
      </c>
      <c r="B48" s="41" t="s">
        <v>103</v>
      </c>
      <c r="C48" s="47">
        <v>9087</v>
      </c>
      <c r="D48" s="42" t="str">
        <f>IFERROR(C48/#REF!,"-")</f>
        <v>-</v>
      </c>
      <c r="E48" s="44">
        <v>8029</v>
      </c>
      <c r="F48" s="42" t="str">
        <f>IFERROR(E48/#REF!,"-")</f>
        <v>-</v>
      </c>
      <c r="G48" s="42">
        <f t="shared" si="0"/>
        <v>0.88356993507208104</v>
      </c>
      <c r="H48" s="35">
        <f t="shared" si="1"/>
        <v>0.88356993507208104</v>
      </c>
      <c r="I48" s="44">
        <v>8029</v>
      </c>
      <c r="J48" s="44">
        <v>8029</v>
      </c>
    </row>
    <row r="49" spans="1:10" ht="63" x14ac:dyDescent="0.25">
      <c r="A49" s="49" t="s">
        <v>104</v>
      </c>
      <c r="B49" s="9" t="s">
        <v>105</v>
      </c>
      <c r="C49" s="35">
        <v>5084</v>
      </c>
      <c r="D49" s="35" t="str">
        <f>IFERROR(C49/#REF!,"-")</f>
        <v>-</v>
      </c>
      <c r="E49" s="37">
        <v>5529</v>
      </c>
      <c r="F49" s="35" t="str">
        <f>IFERROR(E49/#REF!,"-")</f>
        <v>-</v>
      </c>
      <c r="G49" s="35">
        <f t="shared" si="0"/>
        <v>1.0875295043273014</v>
      </c>
      <c r="H49" s="35">
        <f t="shared" si="1"/>
        <v>1.0875295043273014</v>
      </c>
      <c r="I49" s="40">
        <v>5529</v>
      </c>
      <c r="J49" s="40">
        <v>5529</v>
      </c>
    </row>
    <row r="50" spans="1:10" x14ac:dyDescent="0.25">
      <c r="A50" s="52" t="s">
        <v>106</v>
      </c>
      <c r="B50" s="53" t="s">
        <v>107</v>
      </c>
      <c r="C50" s="54">
        <v>4003</v>
      </c>
      <c r="D50" s="54" t="str">
        <f>IFERROR(C50/#REF!,"-")</f>
        <v>-</v>
      </c>
      <c r="E50" s="55">
        <v>2500</v>
      </c>
      <c r="F50" s="54" t="str">
        <f>IFERROR(E50/#REF!,"-")</f>
        <v>-</v>
      </c>
      <c r="G50" s="54">
        <f t="shared" si="0"/>
        <v>0.62453160129902574</v>
      </c>
      <c r="H50" s="35">
        <f t="shared" si="1"/>
        <v>0.62453160129902574</v>
      </c>
      <c r="I50" s="55">
        <v>2500</v>
      </c>
      <c r="J50" s="55">
        <v>2500</v>
      </c>
    </row>
    <row r="51" spans="1:10" ht="18.75" x14ac:dyDescent="0.3">
      <c r="A51" s="60" t="s">
        <v>269</v>
      </c>
      <c r="B51" s="61"/>
      <c r="C51" s="56">
        <f>C48+C46+C44+C39+C37+C34+C28+C27+C22+C17+C14+C12+C4</f>
        <v>1424907.0299999998</v>
      </c>
      <c r="D51" s="56" t="e">
        <f t="shared" ref="D51:J51" si="2">D48+D46+D44+D39+D37+D34+D28+D27+D22+D17+D14+D12+D4</f>
        <v>#VALUE!</v>
      </c>
      <c r="E51" s="56">
        <f t="shared" si="2"/>
        <v>1329720.57</v>
      </c>
      <c r="F51" s="56" t="e">
        <f t="shared" si="2"/>
        <v>#VALUE!</v>
      </c>
      <c r="G51" s="56">
        <f t="shared" si="2"/>
        <v>10.186465839600759</v>
      </c>
      <c r="H51" s="71">
        <f t="shared" si="1"/>
        <v>0.93319812591562568</v>
      </c>
      <c r="I51" s="56">
        <f t="shared" si="2"/>
        <v>1635938.23</v>
      </c>
      <c r="J51" s="56">
        <f t="shared" si="2"/>
        <v>1107470.3</v>
      </c>
    </row>
    <row r="52" spans="1:10" x14ac:dyDescent="0.25">
      <c r="C52" s="8"/>
      <c r="D52" s="8"/>
      <c r="E52" s="8"/>
      <c r="F52" s="8"/>
      <c r="G52" s="8"/>
      <c r="H52" s="8"/>
      <c r="I52" s="8"/>
      <c r="J52" s="8"/>
    </row>
  </sheetData>
  <autoFilter ref="A3:J50"/>
  <mergeCells count="3">
    <mergeCell ref="A2:J2"/>
    <mergeCell ref="A1:J1"/>
    <mergeCell ref="A51:B51"/>
  </mergeCells>
  <pageMargins left="0.32" right="0.39370078740157483" top="0.27559055118110237" bottom="0.49" header="0.27559055118110237" footer="0.31496062992125984"/>
  <pageSetup paperSize="9" scale="52" fitToHeight="0" orientation="landscape" errors="blank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84"/>
  <sheetViews>
    <sheetView workbookViewId="0">
      <selection activeCell="F6" sqref="F6"/>
    </sheetView>
  </sheetViews>
  <sheetFormatPr defaultRowHeight="15" x14ac:dyDescent="0.25"/>
  <cols>
    <col min="7" max="7" width="13.42578125" customWidth="1"/>
    <col min="8" max="8" width="45.42578125" customWidth="1"/>
  </cols>
  <sheetData>
    <row r="6" spans="5:7" ht="15.75" x14ac:dyDescent="0.25">
      <c r="E6" s="2" t="s">
        <v>1</v>
      </c>
      <c r="F6" s="5" t="s">
        <v>19</v>
      </c>
      <c r="G6" t="str">
        <f>E6&amp;F6</f>
        <v>0100</v>
      </c>
    </row>
    <row r="7" spans="5:7" ht="15.75" x14ac:dyDescent="0.25">
      <c r="E7" s="1" t="s">
        <v>1</v>
      </c>
      <c r="F7" s="1" t="s">
        <v>2</v>
      </c>
      <c r="G7" t="str">
        <f t="shared" ref="G7:G70" si="0">E7&amp;F7</f>
        <v>0102</v>
      </c>
    </row>
    <row r="8" spans="5:7" ht="15.75" x14ac:dyDescent="0.25">
      <c r="E8" s="1" t="s">
        <v>1</v>
      </c>
      <c r="F8" s="1" t="s">
        <v>3</v>
      </c>
      <c r="G8" t="str">
        <f t="shared" si="0"/>
        <v>0103</v>
      </c>
    </row>
    <row r="9" spans="5:7" ht="15.75" x14ac:dyDescent="0.25">
      <c r="E9" s="1" t="s">
        <v>1</v>
      </c>
      <c r="F9" s="1" t="s">
        <v>4</v>
      </c>
      <c r="G9" t="str">
        <f t="shared" si="0"/>
        <v>0104</v>
      </c>
    </row>
    <row r="10" spans="5:7" ht="15.75" x14ac:dyDescent="0.25">
      <c r="E10" s="1" t="s">
        <v>1</v>
      </c>
      <c r="F10" s="1" t="s">
        <v>5</v>
      </c>
      <c r="G10" t="str">
        <f t="shared" si="0"/>
        <v>0105</v>
      </c>
    </row>
    <row r="11" spans="5:7" ht="15.75" x14ac:dyDescent="0.25">
      <c r="E11" s="1" t="s">
        <v>1</v>
      </c>
      <c r="F11" s="1" t="s">
        <v>6</v>
      </c>
      <c r="G11" t="str">
        <f t="shared" si="0"/>
        <v>0106</v>
      </c>
    </row>
    <row r="12" spans="5:7" ht="15.75" x14ac:dyDescent="0.25">
      <c r="E12" s="1" t="s">
        <v>1</v>
      </c>
      <c r="F12" s="1" t="s">
        <v>7</v>
      </c>
      <c r="G12" t="str">
        <f t="shared" si="0"/>
        <v>0107</v>
      </c>
    </row>
    <row r="13" spans="5:7" ht="15.75" x14ac:dyDescent="0.25">
      <c r="E13" s="1" t="s">
        <v>1</v>
      </c>
      <c r="F13" s="1" t="s">
        <v>8</v>
      </c>
      <c r="G13" t="str">
        <f t="shared" si="0"/>
        <v>0111</v>
      </c>
    </row>
    <row r="14" spans="5:7" ht="15.75" x14ac:dyDescent="0.25">
      <c r="E14" s="1" t="s">
        <v>1</v>
      </c>
      <c r="F14" s="1" t="s">
        <v>9</v>
      </c>
      <c r="G14" t="str">
        <f t="shared" si="0"/>
        <v>0113</v>
      </c>
    </row>
    <row r="15" spans="5:7" ht="15.75" x14ac:dyDescent="0.25">
      <c r="E15" s="2" t="s">
        <v>2</v>
      </c>
      <c r="F15" s="5" t="s">
        <v>19</v>
      </c>
      <c r="G15" t="str">
        <f t="shared" si="0"/>
        <v>0200</v>
      </c>
    </row>
    <row r="16" spans="5:7" ht="15.75" x14ac:dyDescent="0.25">
      <c r="E16" s="1" t="s">
        <v>2</v>
      </c>
      <c r="F16" s="1" t="s">
        <v>3</v>
      </c>
      <c r="G16" t="str">
        <f t="shared" si="0"/>
        <v>0203</v>
      </c>
    </row>
    <row r="17" spans="5:7" ht="15.75" x14ac:dyDescent="0.25">
      <c r="E17" s="1" t="s">
        <v>2</v>
      </c>
      <c r="F17" s="1" t="s">
        <v>4</v>
      </c>
      <c r="G17" t="str">
        <f t="shared" si="0"/>
        <v>0204</v>
      </c>
    </row>
    <row r="18" spans="5:7" ht="15.75" x14ac:dyDescent="0.25">
      <c r="E18" s="2" t="s">
        <v>3</v>
      </c>
      <c r="F18" s="5" t="s">
        <v>19</v>
      </c>
      <c r="G18" t="str">
        <f t="shared" si="0"/>
        <v>0300</v>
      </c>
    </row>
    <row r="19" spans="5:7" ht="15.75" x14ac:dyDescent="0.25">
      <c r="E19" s="1" t="s">
        <v>3</v>
      </c>
      <c r="F19" s="1" t="s">
        <v>10</v>
      </c>
      <c r="G19" t="str">
        <f t="shared" si="0"/>
        <v>0309</v>
      </c>
    </row>
    <row r="20" spans="5:7" ht="15.75" x14ac:dyDescent="0.25">
      <c r="E20" s="1" t="s">
        <v>3</v>
      </c>
      <c r="F20" s="1" t="s">
        <v>11</v>
      </c>
      <c r="G20" t="str">
        <f t="shared" si="0"/>
        <v>0310</v>
      </c>
    </row>
    <row r="21" spans="5:7" ht="15.75" x14ac:dyDescent="0.25">
      <c r="E21" s="1" t="s">
        <v>3</v>
      </c>
      <c r="F21" s="1">
        <v>11</v>
      </c>
      <c r="G21" t="str">
        <f t="shared" si="0"/>
        <v>0311</v>
      </c>
    </row>
    <row r="22" spans="5:7" ht="15.75" x14ac:dyDescent="0.25">
      <c r="E22" s="1" t="s">
        <v>3</v>
      </c>
      <c r="F22" s="1" t="s">
        <v>12</v>
      </c>
      <c r="G22" t="str">
        <f t="shared" si="0"/>
        <v>0314</v>
      </c>
    </row>
    <row r="23" spans="5:7" ht="15.75" x14ac:dyDescent="0.25">
      <c r="E23" s="2" t="s">
        <v>4</v>
      </c>
      <c r="F23" s="5" t="s">
        <v>19</v>
      </c>
      <c r="G23" t="str">
        <f t="shared" si="0"/>
        <v>0400</v>
      </c>
    </row>
    <row r="24" spans="5:7" ht="15.75" x14ac:dyDescent="0.25">
      <c r="E24" s="1" t="s">
        <v>4</v>
      </c>
      <c r="F24" s="1" t="s">
        <v>1</v>
      </c>
      <c r="G24" t="str">
        <f t="shared" si="0"/>
        <v>0401</v>
      </c>
    </row>
    <row r="25" spans="5:7" ht="15.75" x14ac:dyDescent="0.25">
      <c r="E25" s="1" t="s">
        <v>4</v>
      </c>
      <c r="F25" s="1" t="s">
        <v>4</v>
      </c>
      <c r="G25" t="str">
        <f t="shared" si="0"/>
        <v>0404</v>
      </c>
    </row>
    <row r="26" spans="5:7" ht="15.75" x14ac:dyDescent="0.25">
      <c r="E26" s="1" t="s">
        <v>4</v>
      </c>
      <c r="F26" s="1" t="s">
        <v>5</v>
      </c>
      <c r="G26" t="str">
        <f t="shared" si="0"/>
        <v>0405</v>
      </c>
    </row>
    <row r="27" spans="5:7" ht="15.75" x14ac:dyDescent="0.25">
      <c r="E27" s="1" t="s">
        <v>4</v>
      </c>
      <c r="F27" s="1" t="s">
        <v>6</v>
      </c>
      <c r="G27" t="str">
        <f t="shared" si="0"/>
        <v>0406</v>
      </c>
    </row>
    <row r="28" spans="5:7" ht="15.75" x14ac:dyDescent="0.25">
      <c r="E28" s="1" t="s">
        <v>4</v>
      </c>
      <c r="F28" s="1" t="s">
        <v>7</v>
      </c>
      <c r="G28" t="str">
        <f t="shared" si="0"/>
        <v>0407</v>
      </c>
    </row>
    <row r="29" spans="5:7" ht="15.75" x14ac:dyDescent="0.25">
      <c r="E29" s="1" t="s">
        <v>4</v>
      </c>
      <c r="F29" s="1" t="s">
        <v>13</v>
      </c>
      <c r="G29" t="str">
        <f t="shared" si="0"/>
        <v>0408</v>
      </c>
    </row>
    <row r="30" spans="5:7" ht="15.75" x14ac:dyDescent="0.25">
      <c r="E30" s="1" t="s">
        <v>4</v>
      </c>
      <c r="F30" s="1" t="s">
        <v>10</v>
      </c>
      <c r="G30" t="str">
        <f t="shared" si="0"/>
        <v>0409</v>
      </c>
    </row>
    <row r="31" spans="5:7" ht="15.75" x14ac:dyDescent="0.25">
      <c r="E31" s="1" t="s">
        <v>4</v>
      </c>
      <c r="F31" s="1" t="s">
        <v>11</v>
      </c>
      <c r="G31" t="str">
        <f t="shared" si="0"/>
        <v>0410</v>
      </c>
    </row>
    <row r="32" spans="5:7" ht="15.75" x14ac:dyDescent="0.25">
      <c r="E32" s="4" t="s">
        <v>4</v>
      </c>
      <c r="F32" s="4" t="s">
        <v>8</v>
      </c>
      <c r="G32" t="str">
        <f t="shared" si="0"/>
        <v>0411</v>
      </c>
    </row>
    <row r="33" spans="5:7" ht="15.75" x14ac:dyDescent="0.25">
      <c r="E33" s="1" t="s">
        <v>4</v>
      </c>
      <c r="F33" s="1" t="s">
        <v>14</v>
      </c>
      <c r="G33" t="str">
        <f t="shared" si="0"/>
        <v>0412</v>
      </c>
    </row>
    <row r="34" spans="5:7" ht="15.75" x14ac:dyDescent="0.25">
      <c r="E34" s="2" t="s">
        <v>5</v>
      </c>
      <c r="F34" s="5" t="s">
        <v>19</v>
      </c>
      <c r="G34" t="str">
        <f t="shared" si="0"/>
        <v>0500</v>
      </c>
    </row>
    <row r="35" spans="5:7" ht="15.75" x14ac:dyDescent="0.25">
      <c r="E35" s="1" t="s">
        <v>5</v>
      </c>
      <c r="F35" s="1" t="s">
        <v>1</v>
      </c>
      <c r="G35" t="str">
        <f t="shared" si="0"/>
        <v>0501</v>
      </c>
    </row>
    <row r="36" spans="5:7" ht="15.75" x14ac:dyDescent="0.25">
      <c r="E36" s="1" t="s">
        <v>5</v>
      </c>
      <c r="F36" s="1" t="s">
        <v>2</v>
      </c>
      <c r="G36" t="str">
        <f t="shared" si="0"/>
        <v>0502</v>
      </c>
    </row>
    <row r="37" spans="5:7" ht="15.75" x14ac:dyDescent="0.25">
      <c r="E37" s="4" t="s">
        <v>5</v>
      </c>
      <c r="F37" s="4" t="s">
        <v>3</v>
      </c>
      <c r="G37" t="str">
        <f t="shared" si="0"/>
        <v>0503</v>
      </c>
    </row>
    <row r="38" spans="5:7" ht="15.75" x14ac:dyDescent="0.25">
      <c r="E38" s="1" t="s">
        <v>5</v>
      </c>
      <c r="F38" s="1" t="s">
        <v>5</v>
      </c>
      <c r="G38" t="str">
        <f t="shared" si="0"/>
        <v>0505</v>
      </c>
    </row>
    <row r="39" spans="5:7" ht="15.75" x14ac:dyDescent="0.25">
      <c r="E39" s="2" t="s">
        <v>6</v>
      </c>
      <c r="F39" s="5" t="s">
        <v>19</v>
      </c>
      <c r="G39" t="str">
        <f t="shared" si="0"/>
        <v>0600</v>
      </c>
    </row>
    <row r="40" spans="5:7" ht="15.75" x14ac:dyDescent="0.25">
      <c r="E40" s="1" t="s">
        <v>6</v>
      </c>
      <c r="F40" s="4" t="s">
        <v>1</v>
      </c>
      <c r="G40" t="str">
        <f t="shared" si="0"/>
        <v>0601</v>
      </c>
    </row>
    <row r="41" spans="5:7" ht="15.75" x14ac:dyDescent="0.25">
      <c r="E41" s="3" t="s">
        <v>6</v>
      </c>
      <c r="F41" s="3" t="s">
        <v>2</v>
      </c>
      <c r="G41" t="str">
        <f t="shared" si="0"/>
        <v>0602</v>
      </c>
    </row>
    <row r="42" spans="5:7" ht="15.75" x14ac:dyDescent="0.25">
      <c r="E42" s="1" t="s">
        <v>6</v>
      </c>
      <c r="F42" s="1" t="s">
        <v>3</v>
      </c>
      <c r="G42" t="str">
        <f t="shared" si="0"/>
        <v>0603</v>
      </c>
    </row>
    <row r="43" spans="5:7" ht="15.75" x14ac:dyDescent="0.25">
      <c r="E43" s="1" t="s">
        <v>6</v>
      </c>
      <c r="F43" s="1" t="s">
        <v>4</v>
      </c>
      <c r="G43" t="str">
        <f t="shared" si="0"/>
        <v>0604</v>
      </c>
    </row>
    <row r="44" spans="5:7" ht="15.75" x14ac:dyDescent="0.25">
      <c r="E44" s="1" t="s">
        <v>6</v>
      </c>
      <c r="F44" s="1" t="s">
        <v>5</v>
      </c>
      <c r="G44" t="str">
        <f t="shared" si="0"/>
        <v>0605</v>
      </c>
    </row>
    <row r="45" spans="5:7" ht="15.75" x14ac:dyDescent="0.25">
      <c r="E45" s="2" t="s">
        <v>7</v>
      </c>
      <c r="F45" s="5" t="s">
        <v>19</v>
      </c>
      <c r="G45" t="str">
        <f t="shared" si="0"/>
        <v>0700</v>
      </c>
    </row>
    <row r="46" spans="5:7" ht="15.75" x14ac:dyDescent="0.25">
      <c r="E46" s="1" t="s">
        <v>7</v>
      </c>
      <c r="F46" s="1" t="s">
        <v>1</v>
      </c>
      <c r="G46" t="str">
        <f t="shared" si="0"/>
        <v>0701</v>
      </c>
    </row>
    <row r="47" spans="5:7" ht="15.75" x14ac:dyDescent="0.25">
      <c r="E47" s="1" t="s">
        <v>7</v>
      </c>
      <c r="F47" s="1" t="s">
        <v>2</v>
      </c>
      <c r="G47" t="str">
        <f t="shared" si="0"/>
        <v>0702</v>
      </c>
    </row>
    <row r="48" spans="5:7" ht="15.75" x14ac:dyDescent="0.25">
      <c r="E48" s="1" t="s">
        <v>7</v>
      </c>
      <c r="F48" s="4" t="s">
        <v>3</v>
      </c>
      <c r="G48" t="str">
        <f t="shared" si="0"/>
        <v>0703</v>
      </c>
    </row>
    <row r="49" spans="5:7" ht="15.75" x14ac:dyDescent="0.25">
      <c r="E49" s="1" t="s">
        <v>7</v>
      </c>
      <c r="F49" s="1" t="s">
        <v>4</v>
      </c>
      <c r="G49" t="str">
        <f t="shared" si="0"/>
        <v>0704</v>
      </c>
    </row>
    <row r="50" spans="5:7" ht="15.75" x14ac:dyDescent="0.25">
      <c r="E50" s="1" t="s">
        <v>7</v>
      </c>
      <c r="F50" s="1" t="s">
        <v>5</v>
      </c>
      <c r="G50" t="str">
        <f t="shared" si="0"/>
        <v>0705</v>
      </c>
    </row>
    <row r="51" spans="5:7" ht="15.75" x14ac:dyDescent="0.25">
      <c r="E51" s="1" t="s">
        <v>7</v>
      </c>
      <c r="F51" s="1" t="s">
        <v>7</v>
      </c>
      <c r="G51" t="str">
        <f t="shared" si="0"/>
        <v>0707</v>
      </c>
    </row>
    <row r="52" spans="5:7" ht="15.75" x14ac:dyDescent="0.25">
      <c r="E52" s="1" t="s">
        <v>7</v>
      </c>
      <c r="F52" s="1" t="s">
        <v>10</v>
      </c>
      <c r="G52" t="str">
        <f t="shared" si="0"/>
        <v>0709</v>
      </c>
    </row>
    <row r="53" spans="5:7" ht="15.75" x14ac:dyDescent="0.25">
      <c r="E53" s="2" t="s">
        <v>13</v>
      </c>
      <c r="F53" s="5" t="s">
        <v>19</v>
      </c>
      <c r="G53" t="str">
        <f t="shared" si="0"/>
        <v>0800</v>
      </c>
    </row>
    <row r="54" spans="5:7" ht="15.75" x14ac:dyDescent="0.25">
      <c r="E54" s="1" t="s">
        <v>13</v>
      </c>
      <c r="F54" s="1" t="s">
        <v>1</v>
      </c>
      <c r="G54" t="str">
        <f t="shared" si="0"/>
        <v>0801</v>
      </c>
    </row>
    <row r="55" spans="5:7" ht="15.75" x14ac:dyDescent="0.25">
      <c r="E55" s="1" t="s">
        <v>13</v>
      </c>
      <c r="F55" s="1" t="s">
        <v>4</v>
      </c>
      <c r="G55" t="str">
        <f t="shared" si="0"/>
        <v>0804</v>
      </c>
    </row>
    <row r="56" spans="5:7" ht="15.75" x14ac:dyDescent="0.25">
      <c r="E56" s="2" t="s">
        <v>10</v>
      </c>
      <c r="F56" s="5" t="s">
        <v>19</v>
      </c>
      <c r="G56" t="str">
        <f t="shared" si="0"/>
        <v>0900</v>
      </c>
    </row>
    <row r="57" spans="5:7" ht="15.75" x14ac:dyDescent="0.25">
      <c r="E57" s="1" t="s">
        <v>10</v>
      </c>
      <c r="F57" s="1" t="s">
        <v>1</v>
      </c>
      <c r="G57" t="str">
        <f t="shared" si="0"/>
        <v>0901</v>
      </c>
    </row>
    <row r="58" spans="5:7" ht="15.75" x14ac:dyDescent="0.25">
      <c r="E58" s="1" t="s">
        <v>10</v>
      </c>
      <c r="F58" s="1" t="s">
        <v>2</v>
      </c>
      <c r="G58" t="str">
        <f t="shared" si="0"/>
        <v>0902</v>
      </c>
    </row>
    <row r="59" spans="5:7" ht="15.75" x14ac:dyDescent="0.25">
      <c r="E59" s="1" t="s">
        <v>10</v>
      </c>
      <c r="F59" s="1" t="s">
        <v>4</v>
      </c>
      <c r="G59" t="str">
        <f t="shared" si="0"/>
        <v>0904</v>
      </c>
    </row>
    <row r="60" spans="5:7" ht="15.75" x14ac:dyDescent="0.25">
      <c r="E60" s="1" t="s">
        <v>10</v>
      </c>
      <c r="F60" s="1" t="s">
        <v>5</v>
      </c>
      <c r="G60" t="str">
        <f t="shared" si="0"/>
        <v>0905</v>
      </c>
    </row>
    <row r="61" spans="5:7" ht="15.75" x14ac:dyDescent="0.25">
      <c r="E61" s="1" t="s">
        <v>10</v>
      </c>
      <c r="F61" s="1" t="s">
        <v>6</v>
      </c>
      <c r="G61" t="str">
        <f t="shared" si="0"/>
        <v>0906</v>
      </c>
    </row>
    <row r="62" spans="5:7" ht="15.75" x14ac:dyDescent="0.25">
      <c r="E62" s="1" t="s">
        <v>10</v>
      </c>
      <c r="F62" s="1" t="s">
        <v>10</v>
      </c>
      <c r="G62" t="str">
        <f t="shared" si="0"/>
        <v>0909</v>
      </c>
    </row>
    <row r="63" spans="5:7" ht="15.75" x14ac:dyDescent="0.25">
      <c r="E63" s="2" t="s">
        <v>11</v>
      </c>
      <c r="F63" s="5" t="s">
        <v>19</v>
      </c>
      <c r="G63" t="str">
        <f t="shared" si="0"/>
        <v>1000</v>
      </c>
    </row>
    <row r="64" spans="5:7" ht="15.75" x14ac:dyDescent="0.25">
      <c r="E64" s="1" t="s">
        <v>11</v>
      </c>
      <c r="F64" s="1" t="s">
        <v>1</v>
      </c>
      <c r="G64" t="str">
        <f t="shared" si="0"/>
        <v>1001</v>
      </c>
    </row>
    <row r="65" spans="5:7" ht="15.75" x14ac:dyDescent="0.25">
      <c r="E65" s="1" t="s">
        <v>11</v>
      </c>
      <c r="F65" s="1" t="s">
        <v>2</v>
      </c>
      <c r="G65" t="str">
        <f t="shared" si="0"/>
        <v>1002</v>
      </c>
    </row>
    <row r="66" spans="5:7" ht="15.75" x14ac:dyDescent="0.25">
      <c r="E66" s="1" t="s">
        <v>11</v>
      </c>
      <c r="F66" s="1" t="s">
        <v>3</v>
      </c>
      <c r="G66" t="str">
        <f t="shared" si="0"/>
        <v>1003</v>
      </c>
    </row>
    <row r="67" spans="5:7" ht="15.75" x14ac:dyDescent="0.25">
      <c r="E67" s="1" t="s">
        <v>11</v>
      </c>
      <c r="F67" s="1" t="s">
        <v>4</v>
      </c>
      <c r="G67" t="str">
        <f t="shared" si="0"/>
        <v>1004</v>
      </c>
    </row>
    <row r="68" spans="5:7" ht="15.75" x14ac:dyDescent="0.25">
      <c r="E68" s="1" t="s">
        <v>11</v>
      </c>
      <c r="F68" s="1" t="s">
        <v>6</v>
      </c>
      <c r="G68" t="str">
        <f t="shared" si="0"/>
        <v>1006</v>
      </c>
    </row>
    <row r="69" spans="5:7" ht="15.75" x14ac:dyDescent="0.25">
      <c r="E69" s="2" t="s">
        <v>8</v>
      </c>
      <c r="F69" s="5" t="s">
        <v>19</v>
      </c>
      <c r="G69" t="str">
        <f t="shared" si="0"/>
        <v>1100</v>
      </c>
    </row>
    <row r="70" spans="5:7" ht="15.75" x14ac:dyDescent="0.25">
      <c r="E70" s="1" t="s">
        <v>8</v>
      </c>
      <c r="F70" s="1" t="s">
        <v>1</v>
      </c>
      <c r="G70" t="str">
        <f t="shared" si="0"/>
        <v>1101</v>
      </c>
    </row>
    <row r="71" spans="5:7" ht="15.75" x14ac:dyDescent="0.25">
      <c r="E71" s="1" t="s">
        <v>8</v>
      </c>
      <c r="F71" s="1" t="s">
        <v>2</v>
      </c>
      <c r="G71" t="str">
        <f t="shared" ref="G71:G84" si="1">E71&amp;F71</f>
        <v>1102</v>
      </c>
    </row>
    <row r="72" spans="5:7" ht="15.75" x14ac:dyDescent="0.25">
      <c r="E72" s="1" t="s">
        <v>8</v>
      </c>
      <c r="F72" s="1" t="s">
        <v>3</v>
      </c>
      <c r="G72" t="str">
        <f t="shared" si="1"/>
        <v>1103</v>
      </c>
    </row>
    <row r="73" spans="5:7" ht="15.75" x14ac:dyDescent="0.25">
      <c r="E73" s="1" t="s">
        <v>8</v>
      </c>
      <c r="F73" s="1" t="s">
        <v>5</v>
      </c>
      <c r="G73" t="str">
        <f t="shared" si="1"/>
        <v>1105</v>
      </c>
    </row>
    <row r="74" spans="5:7" ht="15.75" x14ac:dyDescent="0.25">
      <c r="E74" s="2" t="s">
        <v>14</v>
      </c>
      <c r="F74" s="5" t="s">
        <v>19</v>
      </c>
      <c r="G74" t="str">
        <f t="shared" si="1"/>
        <v>1200</v>
      </c>
    </row>
    <row r="75" spans="5:7" ht="15.75" x14ac:dyDescent="0.25">
      <c r="E75" s="1" t="s">
        <v>14</v>
      </c>
      <c r="F75" s="1" t="s">
        <v>1</v>
      </c>
      <c r="G75" t="str">
        <f t="shared" si="1"/>
        <v>1201</v>
      </c>
    </row>
    <row r="76" spans="5:7" ht="15.75" x14ac:dyDescent="0.25">
      <c r="E76" s="1" t="s">
        <v>14</v>
      </c>
      <c r="F76" s="1" t="s">
        <v>2</v>
      </c>
      <c r="G76" t="str">
        <f t="shared" si="1"/>
        <v>1202</v>
      </c>
    </row>
    <row r="77" spans="5:7" ht="15.75" x14ac:dyDescent="0.25">
      <c r="E77" s="1" t="s">
        <v>14</v>
      </c>
      <c r="F77" s="1" t="s">
        <v>4</v>
      </c>
      <c r="G77" t="str">
        <f t="shared" si="1"/>
        <v>1204</v>
      </c>
    </row>
    <row r="78" spans="5:7" ht="15.75" x14ac:dyDescent="0.25">
      <c r="E78" s="2" t="s">
        <v>9</v>
      </c>
      <c r="F78" s="5" t="s">
        <v>19</v>
      </c>
      <c r="G78" t="str">
        <f t="shared" si="1"/>
        <v>1300</v>
      </c>
    </row>
    <row r="79" spans="5:7" ht="15.75" x14ac:dyDescent="0.25">
      <c r="E79" s="1" t="s">
        <v>9</v>
      </c>
      <c r="F79" s="1" t="s">
        <v>1</v>
      </c>
      <c r="G79" t="str">
        <f t="shared" si="1"/>
        <v>1301</v>
      </c>
    </row>
    <row r="80" spans="5:7" ht="15.75" x14ac:dyDescent="0.25">
      <c r="E80" s="2" t="s">
        <v>12</v>
      </c>
      <c r="F80" s="5" t="s">
        <v>19</v>
      </c>
      <c r="G80" t="str">
        <f t="shared" si="1"/>
        <v>1400</v>
      </c>
    </row>
    <row r="81" spans="5:7" ht="15.75" x14ac:dyDescent="0.25">
      <c r="E81" s="1" t="s">
        <v>12</v>
      </c>
      <c r="F81" s="1" t="s">
        <v>1</v>
      </c>
      <c r="G81" t="str">
        <f t="shared" si="1"/>
        <v>1401</v>
      </c>
    </row>
    <row r="82" spans="5:7" ht="15.75" x14ac:dyDescent="0.25">
      <c r="E82" s="1" t="s">
        <v>12</v>
      </c>
      <c r="F82" s="1" t="s">
        <v>2</v>
      </c>
      <c r="G82" t="str">
        <f t="shared" si="1"/>
        <v>1402</v>
      </c>
    </row>
    <row r="83" spans="5:7" ht="15.75" x14ac:dyDescent="0.25">
      <c r="E83" s="1" t="s">
        <v>12</v>
      </c>
      <c r="F83" s="1" t="s">
        <v>3</v>
      </c>
      <c r="G83" t="str">
        <f t="shared" si="1"/>
        <v>1403</v>
      </c>
    </row>
    <row r="84" spans="5:7" ht="15.75" x14ac:dyDescent="0.25">
      <c r="E84" s="5" t="s">
        <v>20</v>
      </c>
      <c r="F84" s="4">
        <v>99</v>
      </c>
      <c r="G84" t="str">
        <f t="shared" si="1"/>
        <v>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topLeftCell="A210" workbookViewId="0">
      <selection activeCell="G220" sqref="G220:G226"/>
    </sheetView>
  </sheetViews>
  <sheetFormatPr defaultRowHeight="12.75" x14ac:dyDescent="0.2"/>
  <cols>
    <col min="1" max="1" width="46" style="19" customWidth="1"/>
    <col min="2" max="2" width="6.42578125" style="19" customWidth="1"/>
    <col min="3" max="3" width="13.140625" style="19" customWidth="1"/>
    <col min="4" max="4" width="6.7109375" style="19" customWidth="1"/>
    <col min="5" max="5" width="17.7109375" style="19" customWidth="1"/>
    <col min="6" max="7" width="15.140625" style="19" customWidth="1"/>
    <col min="8" max="8" width="9.140625" style="19"/>
    <col min="9" max="9" width="12.7109375" style="19" bestFit="1" customWidth="1"/>
    <col min="10" max="10" width="14.42578125" style="19" customWidth="1"/>
    <col min="11" max="11" width="14.7109375" style="19" customWidth="1"/>
    <col min="12" max="16384" width="9.140625" style="19"/>
  </cols>
  <sheetData>
    <row r="1" spans="1:8" ht="15" x14ac:dyDescent="0.25">
      <c r="A1" s="16"/>
      <c r="B1" s="17"/>
      <c r="C1" s="17"/>
      <c r="D1" s="17"/>
      <c r="E1" s="18"/>
      <c r="F1" s="63" t="s">
        <v>116</v>
      </c>
      <c r="G1" s="63"/>
    </row>
    <row r="2" spans="1:8" ht="15" x14ac:dyDescent="0.25">
      <c r="A2" s="16"/>
      <c r="B2" s="17"/>
      <c r="C2" s="17"/>
      <c r="D2" s="17"/>
      <c r="E2" s="18"/>
      <c r="F2" s="18"/>
      <c r="G2" s="20" t="s">
        <v>117</v>
      </c>
    </row>
    <row r="3" spans="1:8" ht="15" x14ac:dyDescent="0.25">
      <c r="A3" s="16"/>
      <c r="B3" s="17"/>
      <c r="C3" s="17"/>
      <c r="D3" s="17"/>
      <c r="E3" s="18"/>
      <c r="F3" s="63" t="s">
        <v>118</v>
      </c>
      <c r="G3" s="63"/>
      <c r="H3" s="63"/>
    </row>
    <row r="4" spans="1:8" ht="15" x14ac:dyDescent="0.25">
      <c r="A4" s="16" t="s">
        <v>119</v>
      </c>
      <c r="B4" s="17"/>
      <c r="C4" s="17"/>
      <c r="D4" s="17"/>
      <c r="E4" s="18"/>
      <c r="F4" s="64" t="s">
        <v>120</v>
      </c>
      <c r="G4" s="64"/>
    </row>
    <row r="5" spans="1:8" ht="15" x14ac:dyDescent="0.25">
      <c r="A5" s="16"/>
      <c r="B5" s="17"/>
      <c r="C5" s="21"/>
      <c r="D5" s="17"/>
      <c r="E5" s="17"/>
      <c r="F5" s="18"/>
      <c r="G5" s="18"/>
    </row>
    <row r="6" spans="1:8" ht="52.5" customHeight="1" x14ac:dyDescent="0.2">
      <c r="A6" s="65" t="s">
        <v>121</v>
      </c>
      <c r="B6" s="65"/>
      <c r="C6" s="65"/>
      <c r="D6" s="65"/>
      <c r="E6" s="65"/>
      <c r="F6" s="65"/>
      <c r="G6" s="65"/>
    </row>
    <row r="7" spans="1:8" ht="15" x14ac:dyDescent="0.25">
      <c r="A7" s="66"/>
      <c r="B7" s="67"/>
      <c r="C7" s="67"/>
      <c r="D7" s="67"/>
      <c r="E7" s="67"/>
      <c r="F7" s="22"/>
      <c r="G7" s="23" t="s">
        <v>122</v>
      </c>
    </row>
    <row r="8" spans="1:8" ht="14.25" customHeight="1" x14ac:dyDescent="0.2">
      <c r="A8" s="68" t="s">
        <v>123</v>
      </c>
      <c r="B8" s="69" t="s">
        <v>124</v>
      </c>
      <c r="C8" s="69"/>
      <c r="D8" s="69"/>
      <c r="E8" s="68" t="s">
        <v>125</v>
      </c>
      <c r="F8" s="70" t="s">
        <v>126</v>
      </c>
      <c r="G8" s="70" t="s">
        <v>127</v>
      </c>
    </row>
    <row r="9" spans="1:8" ht="57.75" x14ac:dyDescent="0.2">
      <c r="A9" s="68"/>
      <c r="B9" s="24" t="s">
        <v>128</v>
      </c>
      <c r="C9" s="25" t="s">
        <v>129</v>
      </c>
      <c r="D9" s="26" t="s">
        <v>130</v>
      </c>
      <c r="E9" s="68"/>
      <c r="F9" s="70"/>
      <c r="G9" s="70"/>
    </row>
    <row r="10" spans="1:8" ht="21" customHeight="1" x14ac:dyDescent="0.2">
      <c r="A10" s="27" t="s">
        <v>131</v>
      </c>
      <c r="B10" s="28" t="s">
        <v>23</v>
      </c>
      <c r="C10" s="28" t="s">
        <v>132</v>
      </c>
      <c r="D10" s="28" t="s">
        <v>133</v>
      </c>
      <c r="E10" s="14">
        <v>114340261</v>
      </c>
      <c r="F10" s="14">
        <v>113726550.5</v>
      </c>
      <c r="G10" s="14">
        <v>124219856</v>
      </c>
    </row>
    <row r="11" spans="1:8" ht="45" x14ac:dyDescent="0.2">
      <c r="A11" s="29" t="s">
        <v>24</v>
      </c>
      <c r="B11" s="30" t="s">
        <v>25</v>
      </c>
      <c r="C11" s="30" t="s">
        <v>132</v>
      </c>
      <c r="D11" s="30" t="s">
        <v>133</v>
      </c>
      <c r="E11" s="15">
        <v>2068400</v>
      </c>
      <c r="F11" s="15">
        <v>2068400</v>
      </c>
      <c r="G11" s="15">
        <v>2068400</v>
      </c>
    </row>
    <row r="12" spans="1:8" ht="30" x14ac:dyDescent="0.2">
      <c r="A12" s="29" t="s">
        <v>134</v>
      </c>
      <c r="B12" s="30" t="s">
        <v>25</v>
      </c>
      <c r="C12" s="30" t="s">
        <v>135</v>
      </c>
      <c r="D12" s="30" t="s">
        <v>133</v>
      </c>
      <c r="E12" s="15">
        <v>2068400</v>
      </c>
      <c r="F12" s="15">
        <v>2068400</v>
      </c>
      <c r="G12" s="15">
        <v>2068400</v>
      </c>
    </row>
    <row r="13" spans="1:8" ht="75" x14ac:dyDescent="0.2">
      <c r="A13" s="29" t="s">
        <v>136</v>
      </c>
      <c r="B13" s="30" t="s">
        <v>25</v>
      </c>
      <c r="C13" s="30" t="s">
        <v>135</v>
      </c>
      <c r="D13" s="30" t="s">
        <v>137</v>
      </c>
      <c r="E13" s="15">
        <v>2068400</v>
      </c>
      <c r="F13" s="15">
        <v>2068400</v>
      </c>
      <c r="G13" s="15">
        <v>2068400</v>
      </c>
    </row>
    <row r="14" spans="1:8" ht="30" x14ac:dyDescent="0.2">
      <c r="A14" s="29" t="s">
        <v>138</v>
      </c>
      <c r="B14" s="30" t="s">
        <v>25</v>
      </c>
      <c r="C14" s="30" t="s">
        <v>135</v>
      </c>
      <c r="D14" s="30" t="s">
        <v>139</v>
      </c>
      <c r="E14" s="15">
        <v>2068400</v>
      </c>
      <c r="F14" s="15">
        <v>2068400</v>
      </c>
      <c r="G14" s="15">
        <v>2068400</v>
      </c>
    </row>
    <row r="15" spans="1:8" ht="60" x14ac:dyDescent="0.2">
      <c r="A15" s="29" t="s">
        <v>26</v>
      </c>
      <c r="B15" s="30" t="s">
        <v>27</v>
      </c>
      <c r="C15" s="30" t="s">
        <v>132</v>
      </c>
      <c r="D15" s="30" t="s">
        <v>133</v>
      </c>
      <c r="E15" s="15">
        <v>3500472</v>
      </c>
      <c r="F15" s="15">
        <v>3500472</v>
      </c>
      <c r="G15" s="15">
        <v>3500472</v>
      </c>
    </row>
    <row r="16" spans="1:8" ht="45" x14ac:dyDescent="0.2">
      <c r="A16" s="29" t="s">
        <v>140</v>
      </c>
      <c r="B16" s="30" t="s">
        <v>27</v>
      </c>
      <c r="C16" s="30" t="s">
        <v>141</v>
      </c>
      <c r="D16" s="30" t="s">
        <v>133</v>
      </c>
      <c r="E16" s="15">
        <v>1874955</v>
      </c>
      <c r="F16" s="15">
        <v>1874955</v>
      </c>
      <c r="G16" s="15">
        <v>1874955</v>
      </c>
    </row>
    <row r="17" spans="1:7" ht="75" x14ac:dyDescent="0.2">
      <c r="A17" s="29" t="s">
        <v>136</v>
      </c>
      <c r="B17" s="30" t="s">
        <v>27</v>
      </c>
      <c r="C17" s="30" t="s">
        <v>141</v>
      </c>
      <c r="D17" s="30" t="s">
        <v>137</v>
      </c>
      <c r="E17" s="15">
        <v>1874955</v>
      </c>
      <c r="F17" s="15">
        <v>1874955</v>
      </c>
      <c r="G17" s="15">
        <v>1874955</v>
      </c>
    </row>
    <row r="18" spans="1:7" ht="30" x14ac:dyDescent="0.2">
      <c r="A18" s="29" t="s">
        <v>138</v>
      </c>
      <c r="B18" s="30" t="s">
        <v>27</v>
      </c>
      <c r="C18" s="30" t="s">
        <v>141</v>
      </c>
      <c r="D18" s="30" t="s">
        <v>139</v>
      </c>
      <c r="E18" s="15">
        <v>1874955</v>
      </c>
      <c r="F18" s="15">
        <v>1874955</v>
      </c>
      <c r="G18" s="15">
        <v>1874955</v>
      </c>
    </row>
    <row r="19" spans="1:7" ht="45" x14ac:dyDescent="0.2">
      <c r="A19" s="29" t="s">
        <v>142</v>
      </c>
      <c r="B19" s="30" t="s">
        <v>27</v>
      </c>
      <c r="C19" s="30" t="s">
        <v>143</v>
      </c>
      <c r="D19" s="30" t="s">
        <v>133</v>
      </c>
      <c r="E19" s="15">
        <v>1625517</v>
      </c>
      <c r="F19" s="15">
        <v>1625517</v>
      </c>
      <c r="G19" s="15">
        <v>1625517</v>
      </c>
    </row>
    <row r="20" spans="1:7" ht="75" x14ac:dyDescent="0.2">
      <c r="A20" s="29" t="s">
        <v>136</v>
      </c>
      <c r="B20" s="30" t="s">
        <v>27</v>
      </c>
      <c r="C20" s="30" t="s">
        <v>143</v>
      </c>
      <c r="D20" s="30" t="s">
        <v>137</v>
      </c>
      <c r="E20" s="15">
        <v>1467957</v>
      </c>
      <c r="F20" s="15">
        <v>1467957</v>
      </c>
      <c r="G20" s="15">
        <v>1467957</v>
      </c>
    </row>
    <row r="21" spans="1:7" ht="30" x14ac:dyDescent="0.2">
      <c r="A21" s="29" t="s">
        <v>138</v>
      </c>
      <c r="B21" s="30" t="s">
        <v>27</v>
      </c>
      <c r="C21" s="30" t="s">
        <v>143</v>
      </c>
      <c r="D21" s="30" t="s">
        <v>139</v>
      </c>
      <c r="E21" s="15">
        <v>1467957</v>
      </c>
      <c r="F21" s="15">
        <v>1467957</v>
      </c>
      <c r="G21" s="15">
        <v>1467957</v>
      </c>
    </row>
    <row r="22" spans="1:7" ht="45" x14ac:dyDescent="0.2">
      <c r="A22" s="29" t="s">
        <v>144</v>
      </c>
      <c r="B22" s="30" t="s">
        <v>27</v>
      </c>
      <c r="C22" s="30" t="s">
        <v>143</v>
      </c>
      <c r="D22" s="30" t="s">
        <v>145</v>
      </c>
      <c r="E22" s="15">
        <v>157560</v>
      </c>
      <c r="F22" s="15">
        <v>157560</v>
      </c>
      <c r="G22" s="15">
        <v>157560</v>
      </c>
    </row>
    <row r="23" spans="1:7" ht="45" x14ac:dyDescent="0.2">
      <c r="A23" s="29" t="s">
        <v>146</v>
      </c>
      <c r="B23" s="30" t="s">
        <v>27</v>
      </c>
      <c r="C23" s="30" t="s">
        <v>143</v>
      </c>
      <c r="D23" s="30" t="s">
        <v>147</v>
      </c>
      <c r="E23" s="15">
        <v>157560</v>
      </c>
      <c r="F23" s="15">
        <v>157560</v>
      </c>
      <c r="G23" s="15">
        <v>157560</v>
      </c>
    </row>
    <row r="24" spans="1:7" ht="60" x14ac:dyDescent="0.2">
      <c r="A24" s="29" t="s">
        <v>28</v>
      </c>
      <c r="B24" s="30" t="s">
        <v>29</v>
      </c>
      <c r="C24" s="30" t="s">
        <v>132</v>
      </c>
      <c r="D24" s="30" t="s">
        <v>133</v>
      </c>
      <c r="E24" s="15">
        <v>43424600</v>
      </c>
      <c r="F24" s="15">
        <v>43424600</v>
      </c>
      <c r="G24" s="15">
        <v>43424600</v>
      </c>
    </row>
    <row r="25" spans="1:7" ht="30" x14ac:dyDescent="0.2">
      <c r="A25" s="29" t="s">
        <v>148</v>
      </c>
      <c r="B25" s="30" t="s">
        <v>29</v>
      </c>
      <c r="C25" s="30" t="s">
        <v>149</v>
      </c>
      <c r="D25" s="30" t="s">
        <v>133</v>
      </c>
      <c r="E25" s="15">
        <v>1979599</v>
      </c>
      <c r="F25" s="15">
        <v>1979599</v>
      </c>
      <c r="G25" s="15">
        <v>1979599</v>
      </c>
    </row>
    <row r="26" spans="1:7" ht="75" x14ac:dyDescent="0.2">
      <c r="A26" s="29" t="s">
        <v>136</v>
      </c>
      <c r="B26" s="30" t="s">
        <v>29</v>
      </c>
      <c r="C26" s="30" t="s">
        <v>149</v>
      </c>
      <c r="D26" s="30" t="s">
        <v>137</v>
      </c>
      <c r="E26" s="15">
        <v>1979599</v>
      </c>
      <c r="F26" s="15">
        <v>1979599</v>
      </c>
      <c r="G26" s="15">
        <v>1979599</v>
      </c>
    </row>
    <row r="27" spans="1:7" ht="30" x14ac:dyDescent="0.2">
      <c r="A27" s="29" t="s">
        <v>138</v>
      </c>
      <c r="B27" s="30" t="s">
        <v>29</v>
      </c>
      <c r="C27" s="30" t="s">
        <v>149</v>
      </c>
      <c r="D27" s="30" t="s">
        <v>139</v>
      </c>
      <c r="E27" s="15">
        <v>1979599</v>
      </c>
      <c r="F27" s="15">
        <v>1979599</v>
      </c>
      <c r="G27" s="15">
        <v>1979599</v>
      </c>
    </row>
    <row r="28" spans="1:7" ht="30" x14ac:dyDescent="0.2">
      <c r="A28" s="29" t="s">
        <v>150</v>
      </c>
      <c r="B28" s="30" t="s">
        <v>29</v>
      </c>
      <c r="C28" s="30" t="s">
        <v>151</v>
      </c>
      <c r="D28" s="30" t="s">
        <v>133</v>
      </c>
      <c r="E28" s="15">
        <v>41445001</v>
      </c>
      <c r="F28" s="15">
        <v>41445001</v>
      </c>
      <c r="G28" s="15">
        <v>41445001</v>
      </c>
    </row>
    <row r="29" spans="1:7" ht="75" x14ac:dyDescent="0.2">
      <c r="A29" s="29" t="s">
        <v>136</v>
      </c>
      <c r="B29" s="30" t="s">
        <v>29</v>
      </c>
      <c r="C29" s="30" t="s">
        <v>151</v>
      </c>
      <c r="D29" s="30" t="s">
        <v>137</v>
      </c>
      <c r="E29" s="15">
        <v>40984301</v>
      </c>
      <c r="F29" s="15">
        <v>40984301</v>
      </c>
      <c r="G29" s="15">
        <v>40984301</v>
      </c>
    </row>
    <row r="30" spans="1:7" ht="30" x14ac:dyDescent="0.2">
      <c r="A30" s="29" t="s">
        <v>138</v>
      </c>
      <c r="B30" s="30" t="s">
        <v>29</v>
      </c>
      <c r="C30" s="30" t="s">
        <v>151</v>
      </c>
      <c r="D30" s="30" t="s">
        <v>139</v>
      </c>
      <c r="E30" s="15">
        <v>40984301</v>
      </c>
      <c r="F30" s="15">
        <v>40984301</v>
      </c>
      <c r="G30" s="15">
        <v>40984301</v>
      </c>
    </row>
    <row r="31" spans="1:7" ht="45" x14ac:dyDescent="0.2">
      <c r="A31" s="29" t="s">
        <v>144</v>
      </c>
      <c r="B31" s="30" t="s">
        <v>29</v>
      </c>
      <c r="C31" s="30" t="s">
        <v>151</v>
      </c>
      <c r="D31" s="30" t="s">
        <v>145</v>
      </c>
      <c r="E31" s="15">
        <v>109500</v>
      </c>
      <c r="F31" s="15">
        <v>109500</v>
      </c>
      <c r="G31" s="15">
        <v>109500</v>
      </c>
    </row>
    <row r="32" spans="1:7" ht="45" x14ac:dyDescent="0.2">
      <c r="A32" s="29" t="s">
        <v>146</v>
      </c>
      <c r="B32" s="30" t="s">
        <v>29</v>
      </c>
      <c r="C32" s="30" t="s">
        <v>151</v>
      </c>
      <c r="D32" s="30" t="s">
        <v>147</v>
      </c>
      <c r="E32" s="15">
        <v>109500</v>
      </c>
      <c r="F32" s="15">
        <v>109500</v>
      </c>
      <c r="G32" s="15">
        <v>109500</v>
      </c>
    </row>
    <row r="33" spans="1:7" ht="15" x14ac:dyDescent="0.2">
      <c r="A33" s="29" t="s">
        <v>152</v>
      </c>
      <c r="B33" s="30" t="s">
        <v>29</v>
      </c>
      <c r="C33" s="30" t="s">
        <v>151</v>
      </c>
      <c r="D33" s="30" t="s">
        <v>153</v>
      </c>
      <c r="E33" s="15">
        <v>351200</v>
      </c>
      <c r="F33" s="15">
        <v>351200</v>
      </c>
      <c r="G33" s="15">
        <v>351200</v>
      </c>
    </row>
    <row r="34" spans="1:7" ht="15" x14ac:dyDescent="0.2">
      <c r="A34" s="29" t="s">
        <v>154</v>
      </c>
      <c r="B34" s="30" t="s">
        <v>29</v>
      </c>
      <c r="C34" s="30" t="s">
        <v>151</v>
      </c>
      <c r="D34" s="30" t="s">
        <v>155</v>
      </c>
      <c r="E34" s="15">
        <v>351200</v>
      </c>
      <c r="F34" s="15">
        <v>351200</v>
      </c>
      <c r="G34" s="15">
        <v>351200</v>
      </c>
    </row>
    <row r="35" spans="1:7" ht="15" x14ac:dyDescent="0.2">
      <c r="A35" s="29" t="s">
        <v>30</v>
      </c>
      <c r="B35" s="30" t="s">
        <v>31</v>
      </c>
      <c r="C35" s="30" t="s">
        <v>132</v>
      </c>
      <c r="D35" s="30" t="s">
        <v>133</v>
      </c>
      <c r="E35" s="15">
        <v>23920</v>
      </c>
      <c r="F35" s="15">
        <v>23920</v>
      </c>
      <c r="G35" s="15">
        <v>154898</v>
      </c>
    </row>
    <row r="36" spans="1:7" ht="75" x14ac:dyDescent="0.2">
      <c r="A36" s="29" t="s">
        <v>156</v>
      </c>
      <c r="B36" s="30" t="s">
        <v>31</v>
      </c>
      <c r="C36" s="30" t="s">
        <v>157</v>
      </c>
      <c r="D36" s="30" t="s">
        <v>133</v>
      </c>
      <c r="E36" s="15">
        <v>23920</v>
      </c>
      <c r="F36" s="15">
        <v>23920</v>
      </c>
      <c r="G36" s="15">
        <v>154898</v>
      </c>
    </row>
    <row r="37" spans="1:7" ht="45" x14ac:dyDescent="0.2">
      <c r="A37" s="29" t="s">
        <v>144</v>
      </c>
      <c r="B37" s="30" t="s">
        <v>31</v>
      </c>
      <c r="C37" s="30" t="s">
        <v>157</v>
      </c>
      <c r="D37" s="30" t="s">
        <v>145</v>
      </c>
      <c r="E37" s="15">
        <v>23920</v>
      </c>
      <c r="F37" s="15">
        <v>23920</v>
      </c>
      <c r="G37" s="15">
        <v>154898</v>
      </c>
    </row>
    <row r="38" spans="1:7" ht="45" x14ac:dyDescent="0.2">
      <c r="A38" s="29" t="s">
        <v>146</v>
      </c>
      <c r="B38" s="30" t="s">
        <v>31</v>
      </c>
      <c r="C38" s="30" t="s">
        <v>157</v>
      </c>
      <c r="D38" s="30" t="s">
        <v>147</v>
      </c>
      <c r="E38" s="15">
        <v>23920</v>
      </c>
      <c r="F38" s="15">
        <v>23920</v>
      </c>
      <c r="G38" s="15">
        <v>154898</v>
      </c>
    </row>
    <row r="39" spans="1:7" ht="45" x14ac:dyDescent="0.2">
      <c r="A39" s="29" t="s">
        <v>32</v>
      </c>
      <c r="B39" s="30" t="s">
        <v>33</v>
      </c>
      <c r="C39" s="30" t="s">
        <v>132</v>
      </c>
      <c r="D39" s="30" t="s">
        <v>133</v>
      </c>
      <c r="E39" s="15">
        <v>18289637</v>
      </c>
      <c r="F39" s="15">
        <v>18289637</v>
      </c>
      <c r="G39" s="15">
        <v>18289637</v>
      </c>
    </row>
    <row r="40" spans="1:7" ht="45" x14ac:dyDescent="0.2">
      <c r="A40" s="29" t="s">
        <v>158</v>
      </c>
      <c r="B40" s="30" t="s">
        <v>33</v>
      </c>
      <c r="C40" s="30" t="s">
        <v>159</v>
      </c>
      <c r="D40" s="30" t="s">
        <v>133</v>
      </c>
      <c r="E40" s="15">
        <v>13607320</v>
      </c>
      <c r="F40" s="15">
        <v>13607320</v>
      </c>
      <c r="G40" s="15">
        <v>13607320</v>
      </c>
    </row>
    <row r="41" spans="1:7" ht="75" x14ac:dyDescent="0.2">
      <c r="A41" s="29" t="s">
        <v>136</v>
      </c>
      <c r="B41" s="30" t="s">
        <v>33</v>
      </c>
      <c r="C41" s="30" t="s">
        <v>159</v>
      </c>
      <c r="D41" s="30" t="s">
        <v>137</v>
      </c>
      <c r="E41" s="15">
        <v>13303630</v>
      </c>
      <c r="F41" s="15">
        <v>13303630</v>
      </c>
      <c r="G41" s="15">
        <v>13303630</v>
      </c>
    </row>
    <row r="42" spans="1:7" ht="30" x14ac:dyDescent="0.2">
      <c r="A42" s="29" t="s">
        <v>138</v>
      </c>
      <c r="B42" s="30" t="s">
        <v>33</v>
      </c>
      <c r="C42" s="30" t="s">
        <v>159</v>
      </c>
      <c r="D42" s="30" t="s">
        <v>139</v>
      </c>
      <c r="E42" s="15">
        <v>13303630</v>
      </c>
      <c r="F42" s="15">
        <v>13303630</v>
      </c>
      <c r="G42" s="15">
        <v>13303630</v>
      </c>
    </row>
    <row r="43" spans="1:7" ht="45" x14ac:dyDescent="0.2">
      <c r="A43" s="29" t="s">
        <v>144</v>
      </c>
      <c r="B43" s="30" t="s">
        <v>33</v>
      </c>
      <c r="C43" s="30" t="s">
        <v>159</v>
      </c>
      <c r="D43" s="30" t="s">
        <v>145</v>
      </c>
      <c r="E43" s="15">
        <v>282690</v>
      </c>
      <c r="F43" s="15">
        <v>282690</v>
      </c>
      <c r="G43" s="15">
        <v>282690</v>
      </c>
    </row>
    <row r="44" spans="1:7" ht="45" x14ac:dyDescent="0.2">
      <c r="A44" s="29" t="s">
        <v>146</v>
      </c>
      <c r="B44" s="30" t="s">
        <v>33</v>
      </c>
      <c r="C44" s="30" t="s">
        <v>159</v>
      </c>
      <c r="D44" s="30" t="s">
        <v>147</v>
      </c>
      <c r="E44" s="15">
        <v>282690</v>
      </c>
      <c r="F44" s="15">
        <v>282690</v>
      </c>
      <c r="G44" s="15">
        <v>282690</v>
      </c>
    </row>
    <row r="45" spans="1:7" ht="15" x14ac:dyDescent="0.2">
      <c r="A45" s="29" t="s">
        <v>152</v>
      </c>
      <c r="B45" s="30" t="s">
        <v>33</v>
      </c>
      <c r="C45" s="30" t="s">
        <v>159</v>
      </c>
      <c r="D45" s="30" t="s">
        <v>153</v>
      </c>
      <c r="E45" s="15">
        <v>21000</v>
      </c>
      <c r="F45" s="15">
        <v>21000</v>
      </c>
      <c r="G45" s="15">
        <v>21000</v>
      </c>
    </row>
    <row r="46" spans="1:7" ht="15" x14ac:dyDescent="0.2">
      <c r="A46" s="29" t="s">
        <v>154</v>
      </c>
      <c r="B46" s="30" t="s">
        <v>33</v>
      </c>
      <c r="C46" s="30" t="s">
        <v>159</v>
      </c>
      <c r="D46" s="30" t="s">
        <v>155</v>
      </c>
      <c r="E46" s="15">
        <v>21000</v>
      </c>
      <c r="F46" s="15">
        <v>21000</v>
      </c>
      <c r="G46" s="15">
        <v>21000</v>
      </c>
    </row>
    <row r="47" spans="1:7" ht="30" x14ac:dyDescent="0.2">
      <c r="A47" s="29" t="s">
        <v>160</v>
      </c>
      <c r="B47" s="30" t="s">
        <v>33</v>
      </c>
      <c r="C47" s="30" t="s">
        <v>161</v>
      </c>
      <c r="D47" s="30" t="s">
        <v>133</v>
      </c>
      <c r="E47" s="15">
        <v>857917</v>
      </c>
      <c r="F47" s="15">
        <v>857917</v>
      </c>
      <c r="G47" s="15">
        <v>857917</v>
      </c>
    </row>
    <row r="48" spans="1:7" ht="45" x14ac:dyDescent="0.2">
      <c r="A48" s="29" t="s">
        <v>144</v>
      </c>
      <c r="B48" s="30" t="s">
        <v>33</v>
      </c>
      <c r="C48" s="30" t="s">
        <v>161</v>
      </c>
      <c r="D48" s="30" t="s">
        <v>145</v>
      </c>
      <c r="E48" s="15">
        <v>857917</v>
      </c>
      <c r="F48" s="15">
        <v>857917</v>
      </c>
      <c r="G48" s="15">
        <v>857917</v>
      </c>
    </row>
    <row r="49" spans="1:7" ht="45" x14ac:dyDescent="0.2">
      <c r="A49" s="29" t="s">
        <v>146</v>
      </c>
      <c r="B49" s="30" t="s">
        <v>33</v>
      </c>
      <c r="C49" s="30" t="s">
        <v>161</v>
      </c>
      <c r="D49" s="30" t="s">
        <v>147</v>
      </c>
      <c r="E49" s="15">
        <v>857917</v>
      </c>
      <c r="F49" s="15">
        <v>857917</v>
      </c>
      <c r="G49" s="15">
        <v>857917</v>
      </c>
    </row>
    <row r="50" spans="1:7" ht="30" x14ac:dyDescent="0.2">
      <c r="A50" s="29" t="s">
        <v>162</v>
      </c>
      <c r="B50" s="30" t="s">
        <v>33</v>
      </c>
      <c r="C50" s="30" t="s">
        <v>163</v>
      </c>
      <c r="D50" s="30" t="s">
        <v>133</v>
      </c>
      <c r="E50" s="15">
        <v>2364435</v>
      </c>
      <c r="F50" s="15">
        <v>2364435</v>
      </c>
      <c r="G50" s="15">
        <v>2364435</v>
      </c>
    </row>
    <row r="51" spans="1:7" ht="75" x14ac:dyDescent="0.2">
      <c r="A51" s="29" t="s">
        <v>136</v>
      </c>
      <c r="B51" s="30" t="s">
        <v>33</v>
      </c>
      <c r="C51" s="30" t="s">
        <v>163</v>
      </c>
      <c r="D51" s="30" t="s">
        <v>137</v>
      </c>
      <c r="E51" s="15">
        <v>2364435</v>
      </c>
      <c r="F51" s="15">
        <v>2364435</v>
      </c>
      <c r="G51" s="15">
        <v>2364435</v>
      </c>
    </row>
    <row r="52" spans="1:7" ht="30" x14ac:dyDescent="0.2">
      <c r="A52" s="29" t="s">
        <v>138</v>
      </c>
      <c r="B52" s="30" t="s">
        <v>33</v>
      </c>
      <c r="C52" s="30" t="s">
        <v>163</v>
      </c>
      <c r="D52" s="30" t="s">
        <v>139</v>
      </c>
      <c r="E52" s="15">
        <v>2364435</v>
      </c>
      <c r="F52" s="15">
        <v>2364435</v>
      </c>
      <c r="G52" s="15">
        <v>2364435</v>
      </c>
    </row>
    <row r="53" spans="1:7" ht="30" x14ac:dyDescent="0.2">
      <c r="A53" s="29" t="s">
        <v>164</v>
      </c>
      <c r="B53" s="30" t="s">
        <v>33</v>
      </c>
      <c r="C53" s="30" t="s">
        <v>165</v>
      </c>
      <c r="D53" s="30" t="s">
        <v>133</v>
      </c>
      <c r="E53" s="15">
        <v>1459965</v>
      </c>
      <c r="F53" s="15">
        <v>1459965</v>
      </c>
      <c r="G53" s="15">
        <v>1459965</v>
      </c>
    </row>
    <row r="54" spans="1:7" ht="75" x14ac:dyDescent="0.2">
      <c r="A54" s="29" t="s">
        <v>136</v>
      </c>
      <c r="B54" s="30" t="s">
        <v>33</v>
      </c>
      <c r="C54" s="30" t="s">
        <v>165</v>
      </c>
      <c r="D54" s="30" t="s">
        <v>137</v>
      </c>
      <c r="E54" s="15">
        <v>1386765</v>
      </c>
      <c r="F54" s="15">
        <v>1386765</v>
      </c>
      <c r="G54" s="15">
        <v>1386765</v>
      </c>
    </row>
    <row r="55" spans="1:7" ht="30" x14ac:dyDescent="0.2">
      <c r="A55" s="29" t="s">
        <v>138</v>
      </c>
      <c r="B55" s="30" t="s">
        <v>33</v>
      </c>
      <c r="C55" s="30" t="s">
        <v>165</v>
      </c>
      <c r="D55" s="30" t="s">
        <v>139</v>
      </c>
      <c r="E55" s="15">
        <v>1386765</v>
      </c>
      <c r="F55" s="15">
        <v>1386765</v>
      </c>
      <c r="G55" s="15">
        <v>1386765</v>
      </c>
    </row>
    <row r="56" spans="1:7" ht="45" x14ac:dyDescent="0.2">
      <c r="A56" s="29" t="s">
        <v>144</v>
      </c>
      <c r="B56" s="30" t="s">
        <v>33</v>
      </c>
      <c r="C56" s="30" t="s">
        <v>165</v>
      </c>
      <c r="D56" s="30" t="s">
        <v>145</v>
      </c>
      <c r="E56" s="15">
        <v>73200</v>
      </c>
      <c r="F56" s="15">
        <v>73200</v>
      </c>
      <c r="G56" s="15">
        <v>73200</v>
      </c>
    </row>
    <row r="57" spans="1:7" ht="45" x14ac:dyDescent="0.2">
      <c r="A57" s="29" t="s">
        <v>146</v>
      </c>
      <c r="B57" s="30" t="s">
        <v>33</v>
      </c>
      <c r="C57" s="30" t="s">
        <v>165</v>
      </c>
      <c r="D57" s="30" t="s">
        <v>147</v>
      </c>
      <c r="E57" s="15">
        <v>73200</v>
      </c>
      <c r="F57" s="15">
        <v>73200</v>
      </c>
      <c r="G57" s="15">
        <v>73200</v>
      </c>
    </row>
    <row r="58" spans="1:7" ht="15" x14ac:dyDescent="0.2">
      <c r="A58" s="29" t="s">
        <v>34</v>
      </c>
      <c r="B58" s="30" t="s">
        <v>35</v>
      </c>
      <c r="C58" s="30" t="s">
        <v>132</v>
      </c>
      <c r="D58" s="30" t="s">
        <v>133</v>
      </c>
      <c r="E58" s="15">
        <v>300000</v>
      </c>
      <c r="F58" s="15">
        <v>300000</v>
      </c>
      <c r="G58" s="15">
        <v>300000</v>
      </c>
    </row>
    <row r="59" spans="1:7" ht="30" x14ac:dyDescent="0.2">
      <c r="A59" s="29" t="s">
        <v>166</v>
      </c>
      <c r="B59" s="30" t="s">
        <v>35</v>
      </c>
      <c r="C59" s="30" t="s">
        <v>167</v>
      </c>
      <c r="D59" s="30" t="s">
        <v>133</v>
      </c>
      <c r="E59" s="15">
        <v>300000</v>
      </c>
      <c r="F59" s="15">
        <v>300000</v>
      </c>
      <c r="G59" s="15">
        <v>300000</v>
      </c>
    </row>
    <row r="60" spans="1:7" ht="15" x14ac:dyDescent="0.2">
      <c r="A60" s="29" t="s">
        <v>152</v>
      </c>
      <c r="B60" s="30" t="s">
        <v>35</v>
      </c>
      <c r="C60" s="30" t="s">
        <v>167</v>
      </c>
      <c r="D60" s="30" t="s">
        <v>153</v>
      </c>
      <c r="E60" s="15">
        <v>300000</v>
      </c>
      <c r="F60" s="15">
        <v>300000</v>
      </c>
      <c r="G60" s="15">
        <v>300000</v>
      </c>
    </row>
    <row r="61" spans="1:7" ht="15" x14ac:dyDescent="0.2">
      <c r="A61" s="29" t="s">
        <v>168</v>
      </c>
      <c r="B61" s="30" t="s">
        <v>35</v>
      </c>
      <c r="C61" s="30" t="s">
        <v>167</v>
      </c>
      <c r="D61" s="30" t="s">
        <v>169</v>
      </c>
      <c r="E61" s="15">
        <v>300000</v>
      </c>
      <c r="F61" s="15">
        <v>300000</v>
      </c>
      <c r="G61" s="15">
        <v>300000</v>
      </c>
    </row>
    <row r="62" spans="1:7" ht="15" x14ac:dyDescent="0.2">
      <c r="A62" s="29" t="s">
        <v>36</v>
      </c>
      <c r="B62" s="30" t="s">
        <v>37</v>
      </c>
      <c r="C62" s="30" t="s">
        <v>132</v>
      </c>
      <c r="D62" s="30" t="s">
        <v>133</v>
      </c>
      <c r="E62" s="15">
        <v>46733232</v>
      </c>
      <c r="F62" s="15">
        <v>46119521.5</v>
      </c>
      <c r="G62" s="15">
        <v>56481849</v>
      </c>
    </row>
    <row r="63" spans="1:7" ht="30" x14ac:dyDescent="0.2">
      <c r="A63" s="29" t="s">
        <v>170</v>
      </c>
      <c r="B63" s="30" t="s">
        <v>37</v>
      </c>
      <c r="C63" s="30" t="s">
        <v>171</v>
      </c>
      <c r="D63" s="30" t="s">
        <v>133</v>
      </c>
      <c r="E63" s="15">
        <v>544000</v>
      </c>
      <c r="F63" s="15">
        <v>0</v>
      </c>
      <c r="G63" s="15">
        <v>0</v>
      </c>
    </row>
    <row r="64" spans="1:7" ht="45" x14ac:dyDescent="0.2">
      <c r="A64" s="29" t="s">
        <v>144</v>
      </c>
      <c r="B64" s="30" t="s">
        <v>37</v>
      </c>
      <c r="C64" s="30" t="s">
        <v>171</v>
      </c>
      <c r="D64" s="30" t="s">
        <v>145</v>
      </c>
      <c r="E64" s="15">
        <v>544000</v>
      </c>
      <c r="F64" s="15">
        <v>0</v>
      </c>
      <c r="G64" s="15">
        <v>0</v>
      </c>
    </row>
    <row r="65" spans="1:7" ht="45" x14ac:dyDescent="0.2">
      <c r="A65" s="29" t="s">
        <v>146</v>
      </c>
      <c r="B65" s="30" t="s">
        <v>37</v>
      </c>
      <c r="C65" s="30" t="s">
        <v>171</v>
      </c>
      <c r="D65" s="30" t="s">
        <v>147</v>
      </c>
      <c r="E65" s="15">
        <v>544000</v>
      </c>
      <c r="F65" s="15">
        <v>0</v>
      </c>
      <c r="G65" s="15">
        <v>0</v>
      </c>
    </row>
    <row r="66" spans="1:7" ht="60" x14ac:dyDescent="0.2">
      <c r="A66" s="29" t="s">
        <v>172</v>
      </c>
      <c r="B66" s="30" t="s">
        <v>37</v>
      </c>
      <c r="C66" s="30" t="s">
        <v>173</v>
      </c>
      <c r="D66" s="30" t="s">
        <v>133</v>
      </c>
      <c r="E66" s="15">
        <v>701090</v>
      </c>
      <c r="F66" s="15">
        <v>1260</v>
      </c>
      <c r="G66" s="15">
        <v>1260</v>
      </c>
    </row>
    <row r="67" spans="1:7" ht="45" x14ac:dyDescent="0.2">
      <c r="A67" s="29" t="s">
        <v>144</v>
      </c>
      <c r="B67" s="30" t="s">
        <v>37</v>
      </c>
      <c r="C67" s="30" t="s">
        <v>173</v>
      </c>
      <c r="D67" s="30" t="s">
        <v>145</v>
      </c>
      <c r="E67" s="15">
        <v>701090</v>
      </c>
      <c r="F67" s="15">
        <v>1260</v>
      </c>
      <c r="G67" s="15">
        <v>1260</v>
      </c>
    </row>
    <row r="68" spans="1:7" ht="45" x14ac:dyDescent="0.2">
      <c r="A68" s="29" t="s">
        <v>146</v>
      </c>
      <c r="B68" s="30" t="s">
        <v>37</v>
      </c>
      <c r="C68" s="30" t="s">
        <v>173</v>
      </c>
      <c r="D68" s="30" t="s">
        <v>147</v>
      </c>
      <c r="E68" s="15">
        <v>701090</v>
      </c>
      <c r="F68" s="15">
        <v>1260</v>
      </c>
      <c r="G68" s="15">
        <v>1260</v>
      </c>
    </row>
    <row r="69" spans="1:7" ht="150" x14ac:dyDescent="0.2">
      <c r="A69" s="29" t="s">
        <v>174</v>
      </c>
      <c r="B69" s="30" t="s">
        <v>37</v>
      </c>
      <c r="C69" s="30" t="s">
        <v>175</v>
      </c>
      <c r="D69" s="30" t="s">
        <v>133</v>
      </c>
      <c r="E69" s="15">
        <v>433852</v>
      </c>
      <c r="F69" s="15">
        <v>433852</v>
      </c>
      <c r="G69" s="15">
        <v>433852</v>
      </c>
    </row>
    <row r="70" spans="1:7" ht="75" x14ac:dyDescent="0.2">
      <c r="A70" s="29" t="s">
        <v>136</v>
      </c>
      <c r="B70" s="30" t="s">
        <v>37</v>
      </c>
      <c r="C70" s="30" t="s">
        <v>175</v>
      </c>
      <c r="D70" s="30" t="s">
        <v>137</v>
      </c>
      <c r="E70" s="15">
        <v>433852</v>
      </c>
      <c r="F70" s="15">
        <v>433852</v>
      </c>
      <c r="G70" s="15">
        <v>433852</v>
      </c>
    </row>
    <row r="71" spans="1:7" ht="30" x14ac:dyDescent="0.2">
      <c r="A71" s="29" t="s">
        <v>138</v>
      </c>
      <c r="B71" s="30" t="s">
        <v>37</v>
      </c>
      <c r="C71" s="30" t="s">
        <v>175</v>
      </c>
      <c r="D71" s="30" t="s">
        <v>139</v>
      </c>
      <c r="E71" s="15">
        <v>433852</v>
      </c>
      <c r="F71" s="15">
        <v>433852</v>
      </c>
      <c r="G71" s="15">
        <v>433852</v>
      </c>
    </row>
    <row r="72" spans="1:7" ht="45" x14ac:dyDescent="0.2">
      <c r="A72" s="29" t="s">
        <v>176</v>
      </c>
      <c r="B72" s="30" t="s">
        <v>37</v>
      </c>
      <c r="C72" s="30" t="s">
        <v>177</v>
      </c>
      <c r="D72" s="30" t="s">
        <v>133</v>
      </c>
      <c r="E72" s="15">
        <v>10101858</v>
      </c>
      <c r="F72" s="15">
        <v>8142612</v>
      </c>
      <c r="G72" s="15">
        <v>8142612</v>
      </c>
    </row>
    <row r="73" spans="1:7" ht="45" x14ac:dyDescent="0.2">
      <c r="A73" s="29" t="s">
        <v>178</v>
      </c>
      <c r="B73" s="30" t="s">
        <v>37</v>
      </c>
      <c r="C73" s="30" t="s">
        <v>177</v>
      </c>
      <c r="D73" s="30" t="s">
        <v>179</v>
      </c>
      <c r="E73" s="15">
        <v>10101858</v>
      </c>
      <c r="F73" s="15">
        <v>8142612</v>
      </c>
      <c r="G73" s="15">
        <v>8142612</v>
      </c>
    </row>
    <row r="74" spans="1:7" ht="15" x14ac:dyDescent="0.2">
      <c r="A74" s="29" t="s">
        <v>180</v>
      </c>
      <c r="B74" s="30" t="s">
        <v>37</v>
      </c>
      <c r="C74" s="30" t="s">
        <v>177</v>
      </c>
      <c r="D74" s="30" t="s">
        <v>181</v>
      </c>
      <c r="E74" s="15">
        <v>10101858</v>
      </c>
      <c r="F74" s="15">
        <v>8142612</v>
      </c>
      <c r="G74" s="15">
        <v>8142612</v>
      </c>
    </row>
    <row r="75" spans="1:7" ht="30" x14ac:dyDescent="0.2">
      <c r="A75" s="29" t="s">
        <v>182</v>
      </c>
      <c r="B75" s="30" t="s">
        <v>37</v>
      </c>
      <c r="C75" s="30" t="s">
        <v>183</v>
      </c>
      <c r="D75" s="30" t="s">
        <v>133</v>
      </c>
      <c r="E75" s="15">
        <v>20671855</v>
      </c>
      <c r="F75" s="15">
        <v>15121460</v>
      </c>
      <c r="G75" s="15">
        <v>15121460</v>
      </c>
    </row>
    <row r="76" spans="1:7" ht="45" x14ac:dyDescent="0.2">
      <c r="A76" s="29" t="s">
        <v>178</v>
      </c>
      <c r="B76" s="30" t="s">
        <v>37</v>
      </c>
      <c r="C76" s="30" t="s">
        <v>183</v>
      </c>
      <c r="D76" s="30" t="s">
        <v>179</v>
      </c>
      <c r="E76" s="15">
        <v>20671855</v>
      </c>
      <c r="F76" s="15">
        <v>15121460</v>
      </c>
      <c r="G76" s="15">
        <v>15121460</v>
      </c>
    </row>
    <row r="77" spans="1:7" ht="15" x14ac:dyDescent="0.2">
      <c r="A77" s="29" t="s">
        <v>180</v>
      </c>
      <c r="B77" s="30" t="s">
        <v>37</v>
      </c>
      <c r="C77" s="30" t="s">
        <v>183</v>
      </c>
      <c r="D77" s="30" t="s">
        <v>181</v>
      </c>
      <c r="E77" s="15">
        <v>20671855</v>
      </c>
      <c r="F77" s="15">
        <v>15121460</v>
      </c>
      <c r="G77" s="15">
        <v>15121460</v>
      </c>
    </row>
    <row r="78" spans="1:7" ht="30" x14ac:dyDescent="0.2">
      <c r="A78" s="29" t="s">
        <v>160</v>
      </c>
      <c r="B78" s="30" t="s">
        <v>37</v>
      </c>
      <c r="C78" s="30" t="s">
        <v>161</v>
      </c>
      <c r="D78" s="30" t="s">
        <v>133</v>
      </c>
      <c r="E78" s="15">
        <v>1710172</v>
      </c>
      <c r="F78" s="15">
        <v>0</v>
      </c>
      <c r="G78" s="15">
        <v>0</v>
      </c>
    </row>
    <row r="79" spans="1:7" ht="45" x14ac:dyDescent="0.2">
      <c r="A79" s="29" t="s">
        <v>144</v>
      </c>
      <c r="B79" s="30" t="s">
        <v>37</v>
      </c>
      <c r="C79" s="30" t="s">
        <v>161</v>
      </c>
      <c r="D79" s="30" t="s">
        <v>145</v>
      </c>
      <c r="E79" s="15">
        <v>1710172</v>
      </c>
      <c r="F79" s="15">
        <v>0</v>
      </c>
      <c r="G79" s="15">
        <v>0</v>
      </c>
    </row>
    <row r="80" spans="1:7" ht="45" x14ac:dyDescent="0.2">
      <c r="A80" s="29" t="s">
        <v>146</v>
      </c>
      <c r="B80" s="30" t="s">
        <v>37</v>
      </c>
      <c r="C80" s="30" t="s">
        <v>161</v>
      </c>
      <c r="D80" s="30" t="s">
        <v>147</v>
      </c>
      <c r="E80" s="15">
        <v>1710172</v>
      </c>
      <c r="F80" s="15">
        <v>0</v>
      </c>
      <c r="G80" s="15">
        <v>0</v>
      </c>
    </row>
    <row r="81" spans="1:7" ht="45" x14ac:dyDescent="0.2">
      <c r="A81" s="29" t="s">
        <v>184</v>
      </c>
      <c r="B81" s="30" t="s">
        <v>37</v>
      </c>
      <c r="C81" s="30" t="s">
        <v>185</v>
      </c>
      <c r="D81" s="30" t="s">
        <v>133</v>
      </c>
      <c r="E81" s="15">
        <v>226800</v>
      </c>
      <c r="F81" s="15">
        <v>226800</v>
      </c>
      <c r="G81" s="15">
        <v>226800</v>
      </c>
    </row>
    <row r="82" spans="1:7" ht="45" x14ac:dyDescent="0.2">
      <c r="A82" s="29" t="s">
        <v>144</v>
      </c>
      <c r="B82" s="30" t="s">
        <v>37</v>
      </c>
      <c r="C82" s="30" t="s">
        <v>185</v>
      </c>
      <c r="D82" s="30" t="s">
        <v>145</v>
      </c>
      <c r="E82" s="15">
        <v>226800</v>
      </c>
      <c r="F82" s="15">
        <v>226800</v>
      </c>
      <c r="G82" s="15">
        <v>226800</v>
      </c>
    </row>
    <row r="83" spans="1:7" ht="45" x14ac:dyDescent="0.2">
      <c r="A83" s="29" t="s">
        <v>146</v>
      </c>
      <c r="B83" s="30" t="s">
        <v>37</v>
      </c>
      <c r="C83" s="30" t="s">
        <v>185</v>
      </c>
      <c r="D83" s="30" t="s">
        <v>147</v>
      </c>
      <c r="E83" s="15">
        <v>226800</v>
      </c>
      <c r="F83" s="15">
        <v>226800</v>
      </c>
      <c r="G83" s="15">
        <v>226800</v>
      </c>
    </row>
    <row r="84" spans="1:7" ht="60" x14ac:dyDescent="0.2">
      <c r="A84" s="29" t="s">
        <v>186</v>
      </c>
      <c r="B84" s="30" t="s">
        <v>37</v>
      </c>
      <c r="C84" s="30" t="s">
        <v>187</v>
      </c>
      <c r="D84" s="30" t="s">
        <v>133</v>
      </c>
      <c r="E84" s="15">
        <v>107735</v>
      </c>
      <c r="F84" s="15">
        <v>107735</v>
      </c>
      <c r="G84" s="15">
        <v>107735</v>
      </c>
    </row>
    <row r="85" spans="1:7" ht="45" x14ac:dyDescent="0.2">
      <c r="A85" s="29" t="s">
        <v>144</v>
      </c>
      <c r="B85" s="30" t="s">
        <v>37</v>
      </c>
      <c r="C85" s="30" t="s">
        <v>187</v>
      </c>
      <c r="D85" s="30" t="s">
        <v>145</v>
      </c>
      <c r="E85" s="15">
        <v>107735</v>
      </c>
      <c r="F85" s="15">
        <v>107735</v>
      </c>
      <c r="G85" s="15">
        <v>107735</v>
      </c>
    </row>
    <row r="86" spans="1:7" ht="45" x14ac:dyDescent="0.2">
      <c r="A86" s="29" t="s">
        <v>146</v>
      </c>
      <c r="B86" s="30" t="s">
        <v>37</v>
      </c>
      <c r="C86" s="30" t="s">
        <v>187</v>
      </c>
      <c r="D86" s="30" t="s">
        <v>147</v>
      </c>
      <c r="E86" s="15">
        <v>107735</v>
      </c>
      <c r="F86" s="15">
        <v>107735</v>
      </c>
      <c r="G86" s="15">
        <v>107735</v>
      </c>
    </row>
    <row r="87" spans="1:7" ht="60" x14ac:dyDescent="0.2">
      <c r="A87" s="29" t="s">
        <v>188</v>
      </c>
      <c r="B87" s="30" t="s">
        <v>37</v>
      </c>
      <c r="C87" s="30" t="s">
        <v>189</v>
      </c>
      <c r="D87" s="30" t="s">
        <v>133</v>
      </c>
      <c r="E87" s="15">
        <v>367000</v>
      </c>
      <c r="F87" s="15">
        <v>367000</v>
      </c>
      <c r="G87" s="15">
        <v>367000</v>
      </c>
    </row>
    <row r="88" spans="1:7" ht="45" x14ac:dyDescent="0.2">
      <c r="A88" s="29" t="s">
        <v>144</v>
      </c>
      <c r="B88" s="30" t="s">
        <v>37</v>
      </c>
      <c r="C88" s="30" t="s">
        <v>189</v>
      </c>
      <c r="D88" s="30" t="s">
        <v>145</v>
      </c>
      <c r="E88" s="15">
        <v>367000</v>
      </c>
      <c r="F88" s="15">
        <v>367000</v>
      </c>
      <c r="G88" s="15">
        <v>367000</v>
      </c>
    </row>
    <row r="89" spans="1:7" ht="45" x14ac:dyDescent="0.2">
      <c r="A89" s="29" t="s">
        <v>146</v>
      </c>
      <c r="B89" s="30" t="s">
        <v>37</v>
      </c>
      <c r="C89" s="30" t="s">
        <v>189</v>
      </c>
      <c r="D89" s="30" t="s">
        <v>147</v>
      </c>
      <c r="E89" s="15">
        <v>367000</v>
      </c>
      <c r="F89" s="15">
        <v>367000</v>
      </c>
      <c r="G89" s="15">
        <v>367000</v>
      </c>
    </row>
    <row r="90" spans="1:7" ht="45" x14ac:dyDescent="0.2">
      <c r="A90" s="29" t="s">
        <v>142</v>
      </c>
      <c r="B90" s="30" t="s">
        <v>37</v>
      </c>
      <c r="C90" s="30" t="s">
        <v>190</v>
      </c>
      <c r="D90" s="30" t="s">
        <v>133</v>
      </c>
      <c r="E90" s="15">
        <v>11329870</v>
      </c>
      <c r="F90" s="15">
        <v>11329870</v>
      </c>
      <c r="G90" s="15">
        <v>11329870</v>
      </c>
    </row>
    <row r="91" spans="1:7" ht="75" x14ac:dyDescent="0.2">
      <c r="A91" s="29" t="s">
        <v>136</v>
      </c>
      <c r="B91" s="30" t="s">
        <v>37</v>
      </c>
      <c r="C91" s="30" t="s">
        <v>190</v>
      </c>
      <c r="D91" s="30" t="s">
        <v>137</v>
      </c>
      <c r="E91" s="15">
        <v>10983940</v>
      </c>
      <c r="F91" s="15">
        <v>10983940</v>
      </c>
      <c r="G91" s="15">
        <v>10983940</v>
      </c>
    </row>
    <row r="92" spans="1:7" ht="30" x14ac:dyDescent="0.2">
      <c r="A92" s="29" t="s">
        <v>138</v>
      </c>
      <c r="B92" s="30" t="s">
        <v>37</v>
      </c>
      <c r="C92" s="30" t="s">
        <v>190</v>
      </c>
      <c r="D92" s="30" t="s">
        <v>139</v>
      </c>
      <c r="E92" s="15">
        <v>10983940</v>
      </c>
      <c r="F92" s="15">
        <v>10983940</v>
      </c>
      <c r="G92" s="15">
        <v>10983940</v>
      </c>
    </row>
    <row r="93" spans="1:7" ht="45" x14ac:dyDescent="0.2">
      <c r="A93" s="29" t="s">
        <v>144</v>
      </c>
      <c r="B93" s="30" t="s">
        <v>37</v>
      </c>
      <c r="C93" s="30" t="s">
        <v>190</v>
      </c>
      <c r="D93" s="30" t="s">
        <v>145</v>
      </c>
      <c r="E93" s="15">
        <v>340430</v>
      </c>
      <c r="F93" s="15">
        <v>340430</v>
      </c>
      <c r="G93" s="15">
        <v>340430</v>
      </c>
    </row>
    <row r="94" spans="1:7" ht="45" x14ac:dyDescent="0.2">
      <c r="A94" s="29" t="s">
        <v>146</v>
      </c>
      <c r="B94" s="30" t="s">
        <v>37</v>
      </c>
      <c r="C94" s="30" t="s">
        <v>190</v>
      </c>
      <c r="D94" s="30" t="s">
        <v>147</v>
      </c>
      <c r="E94" s="15">
        <v>340430</v>
      </c>
      <c r="F94" s="15">
        <v>340430</v>
      </c>
      <c r="G94" s="15">
        <v>340430</v>
      </c>
    </row>
    <row r="95" spans="1:7" ht="15" x14ac:dyDescent="0.2">
      <c r="A95" s="29" t="s">
        <v>152</v>
      </c>
      <c r="B95" s="30" t="s">
        <v>37</v>
      </c>
      <c r="C95" s="30" t="s">
        <v>190</v>
      </c>
      <c r="D95" s="30" t="s">
        <v>153</v>
      </c>
      <c r="E95" s="15">
        <v>5500</v>
      </c>
      <c r="F95" s="15">
        <v>5500</v>
      </c>
      <c r="G95" s="15">
        <v>5500</v>
      </c>
    </row>
    <row r="96" spans="1:7" ht="15" x14ac:dyDescent="0.2">
      <c r="A96" s="29" t="s">
        <v>154</v>
      </c>
      <c r="B96" s="30" t="s">
        <v>37</v>
      </c>
      <c r="C96" s="30" t="s">
        <v>190</v>
      </c>
      <c r="D96" s="30" t="s">
        <v>155</v>
      </c>
      <c r="E96" s="15">
        <v>5500</v>
      </c>
      <c r="F96" s="15">
        <v>5500</v>
      </c>
      <c r="G96" s="15">
        <v>5500</v>
      </c>
    </row>
    <row r="97" spans="1:7" ht="30" x14ac:dyDescent="0.2">
      <c r="A97" s="29" t="s">
        <v>191</v>
      </c>
      <c r="B97" s="30" t="s">
        <v>37</v>
      </c>
      <c r="C97" s="30" t="s">
        <v>192</v>
      </c>
      <c r="D97" s="30" t="s">
        <v>133</v>
      </c>
      <c r="E97" s="15">
        <v>539000</v>
      </c>
      <c r="F97" s="15">
        <v>539000</v>
      </c>
      <c r="G97" s="15">
        <v>539000</v>
      </c>
    </row>
    <row r="98" spans="1:7" ht="45" x14ac:dyDescent="0.2">
      <c r="A98" s="29" t="s">
        <v>144</v>
      </c>
      <c r="B98" s="30" t="s">
        <v>37</v>
      </c>
      <c r="C98" s="30" t="s">
        <v>192</v>
      </c>
      <c r="D98" s="30" t="s">
        <v>145</v>
      </c>
      <c r="E98" s="15">
        <v>539000</v>
      </c>
      <c r="F98" s="15">
        <v>539000</v>
      </c>
      <c r="G98" s="15">
        <v>539000</v>
      </c>
    </row>
    <row r="99" spans="1:7" ht="45" x14ac:dyDescent="0.2">
      <c r="A99" s="29" t="s">
        <v>146</v>
      </c>
      <c r="B99" s="30" t="s">
        <v>37</v>
      </c>
      <c r="C99" s="30" t="s">
        <v>192</v>
      </c>
      <c r="D99" s="30" t="s">
        <v>147</v>
      </c>
      <c r="E99" s="15">
        <v>539000</v>
      </c>
      <c r="F99" s="15">
        <v>539000</v>
      </c>
      <c r="G99" s="15">
        <v>539000</v>
      </c>
    </row>
    <row r="100" spans="1:7" ht="15" x14ac:dyDescent="0.2">
      <c r="A100" s="29" t="s">
        <v>193</v>
      </c>
      <c r="B100" s="30" t="s">
        <v>37</v>
      </c>
      <c r="C100" s="30" t="s">
        <v>194</v>
      </c>
      <c r="D100" s="30" t="s">
        <v>133</v>
      </c>
      <c r="E100" s="15">
        <v>0</v>
      </c>
      <c r="F100" s="15">
        <v>9849932.5</v>
      </c>
      <c r="G100" s="15">
        <v>20212260</v>
      </c>
    </row>
    <row r="101" spans="1:7" ht="15" x14ac:dyDescent="0.2">
      <c r="A101" s="29" t="s">
        <v>152</v>
      </c>
      <c r="B101" s="30" t="s">
        <v>37</v>
      </c>
      <c r="C101" s="30" t="s">
        <v>194</v>
      </c>
      <c r="D101" s="30" t="s">
        <v>153</v>
      </c>
      <c r="E101" s="15">
        <v>0</v>
      </c>
      <c r="F101" s="15">
        <v>9849932.5</v>
      </c>
      <c r="G101" s="15">
        <v>20212260</v>
      </c>
    </row>
    <row r="102" spans="1:7" ht="15" x14ac:dyDescent="0.2">
      <c r="A102" s="29" t="s">
        <v>168</v>
      </c>
      <c r="B102" s="30" t="s">
        <v>37</v>
      </c>
      <c r="C102" s="30" t="s">
        <v>194</v>
      </c>
      <c r="D102" s="30" t="s">
        <v>169</v>
      </c>
      <c r="E102" s="15">
        <v>0</v>
      </c>
      <c r="F102" s="15">
        <v>9849932.5</v>
      </c>
      <c r="G102" s="15">
        <v>20212260</v>
      </c>
    </row>
    <row r="103" spans="1:7" ht="14.25" x14ac:dyDescent="0.2">
      <c r="A103" s="27" t="s">
        <v>38</v>
      </c>
      <c r="B103" s="28" t="s">
        <v>39</v>
      </c>
      <c r="C103" s="28" t="s">
        <v>132</v>
      </c>
      <c r="D103" s="28" t="s">
        <v>133</v>
      </c>
      <c r="E103" s="14">
        <v>2952081</v>
      </c>
      <c r="F103" s="14">
        <v>2978294</v>
      </c>
      <c r="G103" s="14">
        <v>3093373</v>
      </c>
    </row>
    <row r="104" spans="1:7" ht="15" x14ac:dyDescent="0.2">
      <c r="A104" s="29" t="s">
        <v>40</v>
      </c>
      <c r="B104" s="30" t="s">
        <v>41</v>
      </c>
      <c r="C104" s="30" t="s">
        <v>132</v>
      </c>
      <c r="D104" s="30" t="s">
        <v>133</v>
      </c>
      <c r="E104" s="15">
        <v>2952081</v>
      </c>
      <c r="F104" s="15">
        <v>2978294</v>
      </c>
      <c r="G104" s="15">
        <v>3093373</v>
      </c>
    </row>
    <row r="105" spans="1:7" ht="60" x14ac:dyDescent="0.2">
      <c r="A105" s="29" t="s">
        <v>195</v>
      </c>
      <c r="B105" s="30" t="s">
        <v>41</v>
      </c>
      <c r="C105" s="30" t="s">
        <v>196</v>
      </c>
      <c r="D105" s="30" t="s">
        <v>133</v>
      </c>
      <c r="E105" s="15">
        <v>2952081</v>
      </c>
      <c r="F105" s="15">
        <v>2978294</v>
      </c>
      <c r="G105" s="15">
        <v>3093373</v>
      </c>
    </row>
    <row r="106" spans="1:7" ht="15" x14ac:dyDescent="0.2">
      <c r="A106" s="29" t="s">
        <v>197</v>
      </c>
      <c r="B106" s="30" t="s">
        <v>41</v>
      </c>
      <c r="C106" s="30" t="s">
        <v>196</v>
      </c>
      <c r="D106" s="30" t="s">
        <v>198</v>
      </c>
      <c r="E106" s="15">
        <v>2952081</v>
      </c>
      <c r="F106" s="15">
        <v>2978294</v>
      </c>
      <c r="G106" s="15">
        <v>3093373</v>
      </c>
    </row>
    <row r="107" spans="1:7" ht="15" x14ac:dyDescent="0.2">
      <c r="A107" s="29" t="s">
        <v>199</v>
      </c>
      <c r="B107" s="30" t="s">
        <v>41</v>
      </c>
      <c r="C107" s="30" t="s">
        <v>196</v>
      </c>
      <c r="D107" s="30" t="s">
        <v>200</v>
      </c>
      <c r="E107" s="15">
        <v>2952081</v>
      </c>
      <c r="F107" s="15">
        <v>2978294</v>
      </c>
      <c r="G107" s="15">
        <v>3093373</v>
      </c>
    </row>
    <row r="108" spans="1:7" ht="42.75" x14ac:dyDescent="0.2">
      <c r="A108" s="27" t="s">
        <v>42</v>
      </c>
      <c r="B108" s="28" t="s">
        <v>43</v>
      </c>
      <c r="C108" s="28" t="s">
        <v>132</v>
      </c>
      <c r="D108" s="28" t="s">
        <v>133</v>
      </c>
      <c r="E108" s="14">
        <v>6388806</v>
      </c>
      <c r="F108" s="14">
        <v>6171318</v>
      </c>
      <c r="G108" s="14">
        <v>6171318</v>
      </c>
    </row>
    <row r="109" spans="1:7" ht="45" x14ac:dyDescent="0.2">
      <c r="A109" s="29" t="s">
        <v>44</v>
      </c>
      <c r="B109" s="30" t="s">
        <v>45</v>
      </c>
      <c r="C109" s="30" t="s">
        <v>132</v>
      </c>
      <c r="D109" s="30" t="s">
        <v>133</v>
      </c>
      <c r="E109" s="15">
        <v>6171318</v>
      </c>
      <c r="F109" s="15">
        <v>6171318</v>
      </c>
      <c r="G109" s="15">
        <v>6171318</v>
      </c>
    </row>
    <row r="110" spans="1:7" ht="30" x14ac:dyDescent="0.2">
      <c r="A110" s="29" t="s">
        <v>201</v>
      </c>
      <c r="B110" s="30" t="s">
        <v>45</v>
      </c>
      <c r="C110" s="30" t="s">
        <v>202</v>
      </c>
      <c r="D110" s="30" t="s">
        <v>133</v>
      </c>
      <c r="E110" s="15">
        <v>4232188</v>
      </c>
      <c r="F110" s="15">
        <v>4232188</v>
      </c>
      <c r="G110" s="15">
        <v>4232188</v>
      </c>
    </row>
    <row r="111" spans="1:7" ht="75" x14ac:dyDescent="0.2">
      <c r="A111" s="29" t="s">
        <v>136</v>
      </c>
      <c r="B111" s="30" t="s">
        <v>45</v>
      </c>
      <c r="C111" s="30" t="s">
        <v>202</v>
      </c>
      <c r="D111" s="30" t="s">
        <v>137</v>
      </c>
      <c r="E111" s="15">
        <v>3361367</v>
      </c>
      <c r="F111" s="15">
        <v>3361367</v>
      </c>
      <c r="G111" s="15">
        <v>3361367</v>
      </c>
    </row>
    <row r="112" spans="1:7" ht="30" x14ac:dyDescent="0.2">
      <c r="A112" s="29" t="s">
        <v>203</v>
      </c>
      <c r="B112" s="30" t="s">
        <v>45</v>
      </c>
      <c r="C112" s="30" t="s">
        <v>202</v>
      </c>
      <c r="D112" s="30" t="s">
        <v>204</v>
      </c>
      <c r="E112" s="15">
        <v>3361367</v>
      </c>
      <c r="F112" s="15">
        <v>3361367</v>
      </c>
      <c r="G112" s="15">
        <v>3361367</v>
      </c>
    </row>
    <row r="113" spans="1:7" ht="45" x14ac:dyDescent="0.2">
      <c r="A113" s="29" t="s">
        <v>144</v>
      </c>
      <c r="B113" s="30" t="s">
        <v>45</v>
      </c>
      <c r="C113" s="30" t="s">
        <v>202</v>
      </c>
      <c r="D113" s="30" t="s">
        <v>145</v>
      </c>
      <c r="E113" s="15">
        <v>870821</v>
      </c>
      <c r="F113" s="15">
        <v>870821</v>
      </c>
      <c r="G113" s="15">
        <v>870821</v>
      </c>
    </row>
    <row r="114" spans="1:7" ht="45" x14ac:dyDescent="0.2">
      <c r="A114" s="29" t="s">
        <v>146</v>
      </c>
      <c r="B114" s="30" t="s">
        <v>45</v>
      </c>
      <c r="C114" s="30" t="s">
        <v>202</v>
      </c>
      <c r="D114" s="30" t="s">
        <v>147</v>
      </c>
      <c r="E114" s="15">
        <v>870821</v>
      </c>
      <c r="F114" s="15">
        <v>870821</v>
      </c>
      <c r="G114" s="15">
        <v>870821</v>
      </c>
    </row>
    <row r="115" spans="1:7" ht="60" x14ac:dyDescent="0.2">
      <c r="A115" s="29" t="s">
        <v>172</v>
      </c>
      <c r="B115" s="30" t="s">
        <v>45</v>
      </c>
      <c r="C115" s="30" t="s">
        <v>173</v>
      </c>
      <c r="D115" s="30" t="s">
        <v>133</v>
      </c>
      <c r="E115" s="15">
        <v>1198600</v>
      </c>
      <c r="F115" s="15">
        <v>1198600</v>
      </c>
      <c r="G115" s="15">
        <v>1198600</v>
      </c>
    </row>
    <row r="116" spans="1:7" ht="45" x14ac:dyDescent="0.2">
      <c r="A116" s="29" t="s">
        <v>144</v>
      </c>
      <c r="B116" s="30" t="s">
        <v>45</v>
      </c>
      <c r="C116" s="30" t="s">
        <v>173</v>
      </c>
      <c r="D116" s="30" t="s">
        <v>145</v>
      </c>
      <c r="E116" s="15">
        <v>1198600</v>
      </c>
      <c r="F116" s="15">
        <v>1198600</v>
      </c>
      <c r="G116" s="15">
        <v>1198600</v>
      </c>
    </row>
    <row r="117" spans="1:7" ht="45" x14ac:dyDescent="0.2">
      <c r="A117" s="29" t="s">
        <v>146</v>
      </c>
      <c r="B117" s="30" t="s">
        <v>45</v>
      </c>
      <c r="C117" s="30" t="s">
        <v>173</v>
      </c>
      <c r="D117" s="30" t="s">
        <v>147</v>
      </c>
      <c r="E117" s="15">
        <v>1198600</v>
      </c>
      <c r="F117" s="15">
        <v>1198600</v>
      </c>
      <c r="G117" s="15">
        <v>1198600</v>
      </c>
    </row>
    <row r="118" spans="1:7" ht="45" x14ac:dyDescent="0.2">
      <c r="A118" s="29" t="s">
        <v>205</v>
      </c>
      <c r="B118" s="30" t="s">
        <v>45</v>
      </c>
      <c r="C118" s="30" t="s">
        <v>206</v>
      </c>
      <c r="D118" s="30" t="s">
        <v>133</v>
      </c>
      <c r="E118" s="15">
        <v>740530</v>
      </c>
      <c r="F118" s="15">
        <v>740530</v>
      </c>
      <c r="G118" s="15">
        <v>740530</v>
      </c>
    </row>
    <row r="119" spans="1:7" ht="45" x14ac:dyDescent="0.2">
      <c r="A119" s="29" t="s">
        <v>144</v>
      </c>
      <c r="B119" s="30" t="s">
        <v>45</v>
      </c>
      <c r="C119" s="30" t="s">
        <v>206</v>
      </c>
      <c r="D119" s="30" t="s">
        <v>145</v>
      </c>
      <c r="E119" s="15">
        <v>740530</v>
      </c>
      <c r="F119" s="15">
        <v>740530</v>
      </c>
      <c r="G119" s="15">
        <v>740530</v>
      </c>
    </row>
    <row r="120" spans="1:7" ht="45" x14ac:dyDescent="0.2">
      <c r="A120" s="29" t="s">
        <v>146</v>
      </c>
      <c r="B120" s="30" t="s">
        <v>45</v>
      </c>
      <c r="C120" s="30" t="s">
        <v>206</v>
      </c>
      <c r="D120" s="30" t="s">
        <v>147</v>
      </c>
      <c r="E120" s="15">
        <v>740530</v>
      </c>
      <c r="F120" s="15">
        <v>740530</v>
      </c>
      <c r="G120" s="15">
        <v>740530</v>
      </c>
    </row>
    <row r="121" spans="1:7" ht="15" x14ac:dyDescent="0.2">
      <c r="A121" s="29" t="s">
        <v>46</v>
      </c>
      <c r="B121" s="30" t="s">
        <v>47</v>
      </c>
      <c r="C121" s="30" t="s">
        <v>132</v>
      </c>
      <c r="D121" s="30" t="s">
        <v>133</v>
      </c>
      <c r="E121" s="15">
        <v>217488</v>
      </c>
      <c r="F121" s="15">
        <v>0</v>
      </c>
      <c r="G121" s="15">
        <v>0</v>
      </c>
    </row>
    <row r="122" spans="1:7" ht="30" x14ac:dyDescent="0.2">
      <c r="A122" s="29" t="s">
        <v>207</v>
      </c>
      <c r="B122" s="30" t="s">
        <v>47</v>
      </c>
      <c r="C122" s="30" t="s">
        <v>208</v>
      </c>
      <c r="D122" s="30" t="s">
        <v>133</v>
      </c>
      <c r="E122" s="15">
        <v>217488</v>
      </c>
      <c r="F122" s="15">
        <v>0</v>
      </c>
      <c r="G122" s="15">
        <v>0</v>
      </c>
    </row>
    <row r="123" spans="1:7" ht="15" x14ac:dyDescent="0.2">
      <c r="A123" s="29" t="s">
        <v>152</v>
      </c>
      <c r="B123" s="30" t="s">
        <v>47</v>
      </c>
      <c r="C123" s="30" t="s">
        <v>208</v>
      </c>
      <c r="D123" s="30" t="s">
        <v>153</v>
      </c>
      <c r="E123" s="15">
        <v>217488</v>
      </c>
      <c r="F123" s="15">
        <v>0</v>
      </c>
      <c r="G123" s="15">
        <v>0</v>
      </c>
    </row>
    <row r="124" spans="1:7" ht="60" x14ac:dyDescent="0.2">
      <c r="A124" s="29" t="s">
        <v>209</v>
      </c>
      <c r="B124" s="30" t="s">
        <v>47</v>
      </c>
      <c r="C124" s="30" t="s">
        <v>208</v>
      </c>
      <c r="D124" s="30" t="s">
        <v>210</v>
      </c>
      <c r="E124" s="15">
        <v>217488</v>
      </c>
      <c r="F124" s="15">
        <v>0</v>
      </c>
      <c r="G124" s="15">
        <v>0</v>
      </c>
    </row>
    <row r="125" spans="1:7" ht="14.25" x14ac:dyDescent="0.2">
      <c r="A125" s="27" t="s">
        <v>48</v>
      </c>
      <c r="B125" s="28" t="s">
        <v>49</v>
      </c>
      <c r="C125" s="28" t="s">
        <v>132</v>
      </c>
      <c r="D125" s="28" t="s">
        <v>133</v>
      </c>
      <c r="E125" s="14">
        <v>194941957.28</v>
      </c>
      <c r="F125" s="14">
        <v>165771328.84999999</v>
      </c>
      <c r="G125" s="14">
        <v>521042189.49000001</v>
      </c>
    </row>
    <row r="126" spans="1:7" ht="15" x14ac:dyDescent="0.2">
      <c r="A126" s="29" t="s">
        <v>50</v>
      </c>
      <c r="B126" s="30" t="s">
        <v>51</v>
      </c>
      <c r="C126" s="30" t="s">
        <v>132</v>
      </c>
      <c r="D126" s="30" t="s">
        <v>133</v>
      </c>
      <c r="E126" s="15">
        <v>267088.02</v>
      </c>
      <c r="F126" s="15">
        <v>157110.6</v>
      </c>
      <c r="G126" s="15">
        <v>136162.51999999999</v>
      </c>
    </row>
    <row r="127" spans="1:7" ht="150" x14ac:dyDescent="0.2">
      <c r="A127" s="29" t="s">
        <v>211</v>
      </c>
      <c r="B127" s="30" t="s">
        <v>51</v>
      </c>
      <c r="C127" s="30" t="s">
        <v>212</v>
      </c>
      <c r="D127" s="30" t="s">
        <v>133</v>
      </c>
      <c r="E127" s="15">
        <v>267088.02</v>
      </c>
      <c r="F127" s="15">
        <v>157110.6</v>
      </c>
      <c r="G127" s="15">
        <v>136162.51999999999</v>
      </c>
    </row>
    <row r="128" spans="1:7" ht="45" x14ac:dyDescent="0.2">
      <c r="A128" s="29" t="s">
        <v>144</v>
      </c>
      <c r="B128" s="30" t="s">
        <v>51</v>
      </c>
      <c r="C128" s="30" t="s">
        <v>212</v>
      </c>
      <c r="D128" s="30" t="s">
        <v>145</v>
      </c>
      <c r="E128" s="15">
        <v>267088.02</v>
      </c>
      <c r="F128" s="15">
        <v>157110.6</v>
      </c>
      <c r="G128" s="15">
        <v>136162.51999999999</v>
      </c>
    </row>
    <row r="129" spans="1:7" ht="45" x14ac:dyDescent="0.2">
      <c r="A129" s="29" t="s">
        <v>146</v>
      </c>
      <c r="B129" s="30" t="s">
        <v>51</v>
      </c>
      <c r="C129" s="30" t="s">
        <v>212</v>
      </c>
      <c r="D129" s="30" t="s">
        <v>147</v>
      </c>
      <c r="E129" s="15">
        <v>267088.02</v>
      </c>
      <c r="F129" s="15">
        <v>157110.6</v>
      </c>
      <c r="G129" s="15">
        <v>136162.51999999999</v>
      </c>
    </row>
    <row r="130" spans="1:7" ht="15" x14ac:dyDescent="0.2">
      <c r="A130" s="29" t="s">
        <v>52</v>
      </c>
      <c r="B130" s="30" t="s">
        <v>53</v>
      </c>
      <c r="C130" s="30" t="s">
        <v>132</v>
      </c>
      <c r="D130" s="30" t="s">
        <v>133</v>
      </c>
      <c r="E130" s="15">
        <v>534000</v>
      </c>
      <c r="F130" s="15">
        <v>0</v>
      </c>
      <c r="G130" s="15">
        <v>0</v>
      </c>
    </row>
    <row r="131" spans="1:7" ht="90" x14ac:dyDescent="0.2">
      <c r="A131" s="29" t="s">
        <v>213</v>
      </c>
      <c r="B131" s="30" t="s">
        <v>53</v>
      </c>
      <c r="C131" s="30" t="s">
        <v>214</v>
      </c>
      <c r="D131" s="30" t="s">
        <v>133</v>
      </c>
      <c r="E131" s="15">
        <v>534000</v>
      </c>
      <c r="F131" s="15">
        <v>0</v>
      </c>
      <c r="G131" s="15">
        <v>0</v>
      </c>
    </row>
    <row r="132" spans="1:7" ht="15" x14ac:dyDescent="0.2">
      <c r="A132" s="29" t="s">
        <v>152</v>
      </c>
      <c r="B132" s="30" t="s">
        <v>53</v>
      </c>
      <c r="C132" s="30" t="s">
        <v>214</v>
      </c>
      <c r="D132" s="30" t="s">
        <v>153</v>
      </c>
      <c r="E132" s="15">
        <v>534000</v>
      </c>
      <c r="F132" s="15">
        <v>0</v>
      </c>
      <c r="G132" s="15">
        <v>0</v>
      </c>
    </row>
    <row r="133" spans="1:7" ht="60" x14ac:dyDescent="0.2">
      <c r="A133" s="29" t="s">
        <v>209</v>
      </c>
      <c r="B133" s="30" t="s">
        <v>53</v>
      </c>
      <c r="C133" s="30" t="s">
        <v>214</v>
      </c>
      <c r="D133" s="30" t="s">
        <v>210</v>
      </c>
      <c r="E133" s="15">
        <v>534000</v>
      </c>
      <c r="F133" s="15">
        <v>0</v>
      </c>
      <c r="G133" s="15">
        <v>0</v>
      </c>
    </row>
    <row r="134" spans="1:7" ht="15" x14ac:dyDescent="0.2">
      <c r="A134" s="29" t="s">
        <v>54</v>
      </c>
      <c r="B134" s="30" t="s">
        <v>55</v>
      </c>
      <c r="C134" s="30" t="s">
        <v>132</v>
      </c>
      <c r="D134" s="30" t="s">
        <v>133</v>
      </c>
      <c r="E134" s="15">
        <v>192452463.25999999</v>
      </c>
      <c r="F134" s="15">
        <v>164445812.25</v>
      </c>
      <c r="G134" s="15">
        <v>519737620.97000003</v>
      </c>
    </row>
    <row r="135" spans="1:7" ht="30" x14ac:dyDescent="0.2">
      <c r="A135" s="29" t="s">
        <v>215</v>
      </c>
      <c r="B135" s="30" t="s">
        <v>55</v>
      </c>
      <c r="C135" s="30" t="s">
        <v>216</v>
      </c>
      <c r="D135" s="30" t="s">
        <v>133</v>
      </c>
      <c r="E135" s="15">
        <v>750000</v>
      </c>
      <c r="F135" s="15">
        <v>0</v>
      </c>
      <c r="G135" s="15">
        <v>0</v>
      </c>
    </row>
    <row r="136" spans="1:7" ht="45" x14ac:dyDescent="0.2">
      <c r="A136" s="29" t="s">
        <v>217</v>
      </c>
      <c r="B136" s="30" t="s">
        <v>55</v>
      </c>
      <c r="C136" s="30" t="s">
        <v>216</v>
      </c>
      <c r="D136" s="30" t="s">
        <v>218</v>
      </c>
      <c r="E136" s="15">
        <v>750000</v>
      </c>
      <c r="F136" s="15">
        <v>0</v>
      </c>
      <c r="G136" s="15">
        <v>0</v>
      </c>
    </row>
    <row r="137" spans="1:7" ht="15" x14ac:dyDescent="0.2">
      <c r="A137" s="29" t="s">
        <v>219</v>
      </c>
      <c r="B137" s="30" t="s">
        <v>55</v>
      </c>
      <c r="C137" s="30" t="s">
        <v>216</v>
      </c>
      <c r="D137" s="30" t="s">
        <v>220</v>
      </c>
      <c r="E137" s="15">
        <v>750000</v>
      </c>
      <c r="F137" s="15">
        <v>0</v>
      </c>
      <c r="G137" s="15">
        <v>0</v>
      </c>
    </row>
    <row r="138" spans="1:7" ht="30" x14ac:dyDescent="0.2">
      <c r="A138" s="29" t="s">
        <v>221</v>
      </c>
      <c r="B138" s="30" t="s">
        <v>55</v>
      </c>
      <c r="C138" s="30" t="s">
        <v>222</v>
      </c>
      <c r="D138" s="30" t="s">
        <v>133</v>
      </c>
      <c r="E138" s="15">
        <v>285031</v>
      </c>
      <c r="F138" s="15">
        <v>0</v>
      </c>
      <c r="G138" s="15">
        <v>0</v>
      </c>
    </row>
    <row r="139" spans="1:7" ht="45" x14ac:dyDescent="0.2">
      <c r="A139" s="29" t="s">
        <v>144</v>
      </c>
      <c r="B139" s="30" t="s">
        <v>55</v>
      </c>
      <c r="C139" s="30" t="s">
        <v>222</v>
      </c>
      <c r="D139" s="30" t="s">
        <v>145</v>
      </c>
      <c r="E139" s="15">
        <v>285031</v>
      </c>
      <c r="F139" s="15">
        <v>0</v>
      </c>
      <c r="G139" s="15">
        <v>0</v>
      </c>
    </row>
    <row r="140" spans="1:7" ht="45" x14ac:dyDescent="0.2">
      <c r="A140" s="29" t="s">
        <v>146</v>
      </c>
      <c r="B140" s="30" t="s">
        <v>55</v>
      </c>
      <c r="C140" s="30" t="s">
        <v>222</v>
      </c>
      <c r="D140" s="30" t="s">
        <v>147</v>
      </c>
      <c r="E140" s="15">
        <v>285031</v>
      </c>
      <c r="F140" s="15">
        <v>0</v>
      </c>
      <c r="G140" s="15">
        <v>0</v>
      </c>
    </row>
    <row r="141" spans="1:7" ht="45" x14ac:dyDescent="0.2">
      <c r="A141" s="29" t="s">
        <v>223</v>
      </c>
      <c r="B141" s="30" t="s">
        <v>55</v>
      </c>
      <c r="C141" s="30" t="s">
        <v>224</v>
      </c>
      <c r="D141" s="30" t="s">
        <v>133</v>
      </c>
      <c r="E141" s="15">
        <v>89166836.260000005</v>
      </c>
      <c r="F141" s="15">
        <v>90774329.25</v>
      </c>
      <c r="G141" s="15">
        <v>462301912.97000003</v>
      </c>
    </row>
    <row r="142" spans="1:7" ht="45" x14ac:dyDescent="0.2">
      <c r="A142" s="29" t="s">
        <v>217</v>
      </c>
      <c r="B142" s="30" t="s">
        <v>55</v>
      </c>
      <c r="C142" s="30" t="s">
        <v>224</v>
      </c>
      <c r="D142" s="30" t="s">
        <v>218</v>
      </c>
      <c r="E142" s="15">
        <v>89166836.260000005</v>
      </c>
      <c r="F142" s="15">
        <v>90774329.25</v>
      </c>
      <c r="G142" s="15">
        <v>462301912.97000003</v>
      </c>
    </row>
    <row r="143" spans="1:7" ht="15" x14ac:dyDescent="0.2">
      <c r="A143" s="29" t="s">
        <v>219</v>
      </c>
      <c r="B143" s="30" t="s">
        <v>55</v>
      </c>
      <c r="C143" s="30" t="s">
        <v>224</v>
      </c>
      <c r="D143" s="30" t="s">
        <v>220</v>
      </c>
      <c r="E143" s="15">
        <v>89166836.260000005</v>
      </c>
      <c r="F143" s="15">
        <v>90774329.25</v>
      </c>
      <c r="G143" s="15">
        <v>462301912.97000003</v>
      </c>
    </row>
    <row r="144" spans="1:7" ht="60" x14ac:dyDescent="0.2">
      <c r="A144" s="29" t="s">
        <v>225</v>
      </c>
      <c r="B144" s="30" t="s">
        <v>55</v>
      </c>
      <c r="C144" s="30" t="s">
        <v>226</v>
      </c>
      <c r="D144" s="30" t="s">
        <v>133</v>
      </c>
      <c r="E144" s="15">
        <v>15341575.189999999</v>
      </c>
      <c r="F144" s="15">
        <v>19158631</v>
      </c>
      <c r="G144" s="15">
        <v>21309503.649999999</v>
      </c>
    </row>
    <row r="145" spans="1:7" ht="15" x14ac:dyDescent="0.2">
      <c r="A145" s="29" t="s">
        <v>197</v>
      </c>
      <c r="B145" s="30" t="s">
        <v>55</v>
      </c>
      <c r="C145" s="30" t="s">
        <v>226</v>
      </c>
      <c r="D145" s="30" t="s">
        <v>198</v>
      </c>
      <c r="E145" s="15">
        <v>15341575.189999999</v>
      </c>
      <c r="F145" s="15">
        <v>19158631</v>
      </c>
      <c r="G145" s="15">
        <v>21309503.649999999</v>
      </c>
    </row>
    <row r="146" spans="1:7" ht="15" x14ac:dyDescent="0.2">
      <c r="A146" s="29" t="s">
        <v>227</v>
      </c>
      <c r="B146" s="30" t="s">
        <v>55</v>
      </c>
      <c r="C146" s="30" t="s">
        <v>226</v>
      </c>
      <c r="D146" s="30" t="s">
        <v>228</v>
      </c>
      <c r="E146" s="15">
        <v>15341575.189999999</v>
      </c>
      <c r="F146" s="15">
        <v>19158631</v>
      </c>
      <c r="G146" s="15">
        <v>21309503.649999999</v>
      </c>
    </row>
    <row r="147" spans="1:7" ht="60" x14ac:dyDescent="0.2">
      <c r="A147" s="29" t="s">
        <v>229</v>
      </c>
      <c r="B147" s="30" t="s">
        <v>55</v>
      </c>
      <c r="C147" s="30" t="s">
        <v>230</v>
      </c>
      <c r="D147" s="30" t="s">
        <v>133</v>
      </c>
      <c r="E147" s="15">
        <v>46240116.32</v>
      </c>
      <c r="F147" s="15">
        <v>30811546.739999998</v>
      </c>
      <c r="G147" s="15">
        <v>36126204.350000001</v>
      </c>
    </row>
    <row r="148" spans="1:7" ht="15" x14ac:dyDescent="0.2">
      <c r="A148" s="29" t="s">
        <v>197</v>
      </c>
      <c r="B148" s="30" t="s">
        <v>55</v>
      </c>
      <c r="C148" s="30" t="s">
        <v>230</v>
      </c>
      <c r="D148" s="30" t="s">
        <v>198</v>
      </c>
      <c r="E148" s="15">
        <v>46240116.32</v>
      </c>
      <c r="F148" s="15">
        <v>30811546.739999998</v>
      </c>
      <c r="G148" s="15">
        <v>36126204.350000001</v>
      </c>
    </row>
    <row r="149" spans="1:7" ht="15" x14ac:dyDescent="0.2">
      <c r="A149" s="29" t="s">
        <v>227</v>
      </c>
      <c r="B149" s="30" t="s">
        <v>55</v>
      </c>
      <c r="C149" s="30" t="s">
        <v>230</v>
      </c>
      <c r="D149" s="30" t="s">
        <v>228</v>
      </c>
      <c r="E149" s="15">
        <v>46240116.32</v>
      </c>
      <c r="F149" s="15">
        <v>30811546.739999998</v>
      </c>
      <c r="G149" s="15">
        <v>36126204.350000001</v>
      </c>
    </row>
    <row r="150" spans="1:7" ht="60" x14ac:dyDescent="0.2">
      <c r="A150" s="29" t="s">
        <v>231</v>
      </c>
      <c r="B150" s="30" t="s">
        <v>55</v>
      </c>
      <c r="C150" s="30" t="s">
        <v>232</v>
      </c>
      <c r="D150" s="30" t="s">
        <v>133</v>
      </c>
      <c r="E150" s="15">
        <v>40668904.490000002</v>
      </c>
      <c r="F150" s="15">
        <v>23701305.260000002</v>
      </c>
      <c r="G150" s="15">
        <v>0</v>
      </c>
    </row>
    <row r="151" spans="1:7" ht="15" x14ac:dyDescent="0.2">
      <c r="A151" s="29" t="s">
        <v>197</v>
      </c>
      <c r="B151" s="30" t="s">
        <v>55</v>
      </c>
      <c r="C151" s="30" t="s">
        <v>232</v>
      </c>
      <c r="D151" s="30" t="s">
        <v>198</v>
      </c>
      <c r="E151" s="15">
        <v>40668904.490000002</v>
      </c>
      <c r="F151" s="15">
        <v>23701305.260000002</v>
      </c>
      <c r="G151" s="15">
        <v>0</v>
      </c>
    </row>
    <row r="152" spans="1:7" ht="15" x14ac:dyDescent="0.2">
      <c r="A152" s="29" t="s">
        <v>227</v>
      </c>
      <c r="B152" s="30" t="s">
        <v>55</v>
      </c>
      <c r="C152" s="30" t="s">
        <v>232</v>
      </c>
      <c r="D152" s="30" t="s">
        <v>228</v>
      </c>
      <c r="E152" s="15">
        <v>40668904.490000002</v>
      </c>
      <c r="F152" s="15">
        <v>23701305.260000002</v>
      </c>
      <c r="G152" s="15">
        <v>0</v>
      </c>
    </row>
    <row r="153" spans="1:7" ht="30" x14ac:dyDescent="0.2">
      <c r="A153" s="29" t="s">
        <v>56</v>
      </c>
      <c r="B153" s="30" t="s">
        <v>57</v>
      </c>
      <c r="C153" s="30" t="s">
        <v>132</v>
      </c>
      <c r="D153" s="30" t="s">
        <v>133</v>
      </c>
      <c r="E153" s="15">
        <v>1688406</v>
      </c>
      <c r="F153" s="15">
        <v>1168406</v>
      </c>
      <c r="G153" s="15">
        <v>1168406</v>
      </c>
    </row>
    <row r="154" spans="1:7" ht="75" x14ac:dyDescent="0.2">
      <c r="A154" s="29" t="s">
        <v>233</v>
      </c>
      <c r="B154" s="30" t="s">
        <v>57</v>
      </c>
      <c r="C154" s="30" t="s">
        <v>234</v>
      </c>
      <c r="D154" s="30" t="s">
        <v>133</v>
      </c>
      <c r="E154" s="15">
        <v>433852</v>
      </c>
      <c r="F154" s="15">
        <v>433852</v>
      </c>
      <c r="G154" s="15">
        <v>433852</v>
      </c>
    </row>
    <row r="155" spans="1:7" ht="75" x14ac:dyDescent="0.2">
      <c r="A155" s="29" t="s">
        <v>136</v>
      </c>
      <c r="B155" s="30" t="s">
        <v>57</v>
      </c>
      <c r="C155" s="30" t="s">
        <v>234</v>
      </c>
      <c r="D155" s="30" t="s">
        <v>137</v>
      </c>
      <c r="E155" s="15">
        <v>433852</v>
      </c>
      <c r="F155" s="15">
        <v>433852</v>
      </c>
      <c r="G155" s="15">
        <v>433852</v>
      </c>
    </row>
    <row r="156" spans="1:7" ht="30" x14ac:dyDescent="0.2">
      <c r="A156" s="29" t="s">
        <v>138</v>
      </c>
      <c r="B156" s="30" t="s">
        <v>57</v>
      </c>
      <c r="C156" s="30" t="s">
        <v>234</v>
      </c>
      <c r="D156" s="30" t="s">
        <v>139</v>
      </c>
      <c r="E156" s="15">
        <v>433852</v>
      </c>
      <c r="F156" s="15">
        <v>433852</v>
      </c>
      <c r="G156" s="15">
        <v>433852</v>
      </c>
    </row>
    <row r="157" spans="1:7" ht="45" x14ac:dyDescent="0.2">
      <c r="A157" s="29" t="s">
        <v>235</v>
      </c>
      <c r="B157" s="30" t="s">
        <v>57</v>
      </c>
      <c r="C157" s="30" t="s">
        <v>236</v>
      </c>
      <c r="D157" s="30" t="s">
        <v>133</v>
      </c>
      <c r="E157" s="15">
        <v>260589</v>
      </c>
      <c r="F157" s="15">
        <v>260589</v>
      </c>
      <c r="G157" s="15">
        <v>260589</v>
      </c>
    </row>
    <row r="158" spans="1:7" ht="45" x14ac:dyDescent="0.2">
      <c r="A158" s="29" t="s">
        <v>178</v>
      </c>
      <c r="B158" s="30" t="s">
        <v>57</v>
      </c>
      <c r="C158" s="30" t="s">
        <v>236</v>
      </c>
      <c r="D158" s="30" t="s">
        <v>179</v>
      </c>
      <c r="E158" s="15">
        <v>260589</v>
      </c>
      <c r="F158" s="15">
        <v>260589</v>
      </c>
      <c r="G158" s="15">
        <v>260589</v>
      </c>
    </row>
    <row r="159" spans="1:7" ht="15" x14ac:dyDescent="0.2">
      <c r="A159" s="29" t="s">
        <v>180</v>
      </c>
      <c r="B159" s="30" t="s">
        <v>57</v>
      </c>
      <c r="C159" s="30" t="s">
        <v>236</v>
      </c>
      <c r="D159" s="30" t="s">
        <v>181</v>
      </c>
      <c r="E159" s="15">
        <v>260589</v>
      </c>
      <c r="F159" s="15">
        <v>260589</v>
      </c>
      <c r="G159" s="15">
        <v>260589</v>
      </c>
    </row>
    <row r="160" spans="1:7" ht="15" x14ac:dyDescent="0.2">
      <c r="A160" s="29" t="s">
        <v>237</v>
      </c>
      <c r="B160" s="30" t="s">
        <v>57</v>
      </c>
      <c r="C160" s="30" t="s">
        <v>238</v>
      </c>
      <c r="D160" s="30" t="s">
        <v>133</v>
      </c>
      <c r="E160" s="15">
        <v>20000</v>
      </c>
      <c r="F160" s="15">
        <v>0</v>
      </c>
      <c r="G160" s="15">
        <v>0</v>
      </c>
    </row>
    <row r="161" spans="1:7" ht="45" x14ac:dyDescent="0.2">
      <c r="A161" s="29" t="s">
        <v>144</v>
      </c>
      <c r="B161" s="30" t="s">
        <v>57</v>
      </c>
      <c r="C161" s="30" t="s">
        <v>238</v>
      </c>
      <c r="D161" s="30" t="s">
        <v>145</v>
      </c>
      <c r="E161" s="15">
        <v>20000</v>
      </c>
      <c r="F161" s="15">
        <v>0</v>
      </c>
      <c r="G161" s="15">
        <v>0</v>
      </c>
    </row>
    <row r="162" spans="1:7" ht="45" x14ac:dyDescent="0.2">
      <c r="A162" s="29" t="s">
        <v>146</v>
      </c>
      <c r="B162" s="30" t="s">
        <v>57</v>
      </c>
      <c r="C162" s="30" t="s">
        <v>238</v>
      </c>
      <c r="D162" s="30" t="s">
        <v>147</v>
      </c>
      <c r="E162" s="15">
        <v>20000</v>
      </c>
      <c r="F162" s="15">
        <v>0</v>
      </c>
      <c r="G162" s="15">
        <v>0</v>
      </c>
    </row>
    <row r="163" spans="1:7" ht="60" x14ac:dyDescent="0.2">
      <c r="A163" s="29" t="s">
        <v>239</v>
      </c>
      <c r="B163" s="30" t="s">
        <v>57</v>
      </c>
      <c r="C163" s="30" t="s">
        <v>240</v>
      </c>
      <c r="D163" s="30" t="s">
        <v>133</v>
      </c>
      <c r="E163" s="15">
        <v>473965</v>
      </c>
      <c r="F163" s="15">
        <v>473965</v>
      </c>
      <c r="G163" s="15">
        <v>473965</v>
      </c>
    </row>
    <row r="164" spans="1:7" ht="45" x14ac:dyDescent="0.2">
      <c r="A164" s="29" t="s">
        <v>144</v>
      </c>
      <c r="B164" s="30" t="s">
        <v>57</v>
      </c>
      <c r="C164" s="30" t="s">
        <v>240</v>
      </c>
      <c r="D164" s="30" t="s">
        <v>145</v>
      </c>
      <c r="E164" s="15">
        <v>473965</v>
      </c>
      <c r="F164" s="15">
        <v>473965</v>
      </c>
      <c r="G164" s="15">
        <v>473965</v>
      </c>
    </row>
    <row r="165" spans="1:7" ht="45" x14ac:dyDescent="0.2">
      <c r="A165" s="29" t="s">
        <v>146</v>
      </c>
      <c r="B165" s="30" t="s">
        <v>57</v>
      </c>
      <c r="C165" s="30" t="s">
        <v>240</v>
      </c>
      <c r="D165" s="30" t="s">
        <v>147</v>
      </c>
      <c r="E165" s="15">
        <v>473965</v>
      </c>
      <c r="F165" s="15">
        <v>473965</v>
      </c>
      <c r="G165" s="15">
        <v>473965</v>
      </c>
    </row>
    <row r="166" spans="1:7" ht="30" x14ac:dyDescent="0.2">
      <c r="A166" s="29" t="s">
        <v>241</v>
      </c>
      <c r="B166" s="30" t="s">
        <v>57</v>
      </c>
      <c r="C166" s="30" t="s">
        <v>242</v>
      </c>
      <c r="D166" s="30" t="s">
        <v>133</v>
      </c>
      <c r="E166" s="15">
        <v>500000</v>
      </c>
      <c r="F166" s="15">
        <v>0</v>
      </c>
      <c r="G166" s="15">
        <v>0</v>
      </c>
    </row>
    <row r="167" spans="1:7" ht="45" x14ac:dyDescent="0.2">
      <c r="A167" s="29" t="s">
        <v>144</v>
      </c>
      <c r="B167" s="30" t="s">
        <v>57</v>
      </c>
      <c r="C167" s="30" t="s">
        <v>242</v>
      </c>
      <c r="D167" s="30" t="s">
        <v>145</v>
      </c>
      <c r="E167" s="15">
        <v>500000</v>
      </c>
      <c r="F167" s="15">
        <v>0</v>
      </c>
      <c r="G167" s="15">
        <v>0</v>
      </c>
    </row>
    <row r="168" spans="1:7" ht="45" x14ac:dyDescent="0.2">
      <c r="A168" s="29" t="s">
        <v>146</v>
      </c>
      <c r="B168" s="30" t="s">
        <v>57</v>
      </c>
      <c r="C168" s="30" t="s">
        <v>242</v>
      </c>
      <c r="D168" s="30" t="s">
        <v>147</v>
      </c>
      <c r="E168" s="15">
        <v>500000</v>
      </c>
      <c r="F168" s="15">
        <v>0</v>
      </c>
      <c r="G168" s="15">
        <v>0</v>
      </c>
    </row>
    <row r="169" spans="1:7" ht="28.5" x14ac:dyDescent="0.2">
      <c r="A169" s="27" t="s">
        <v>58</v>
      </c>
      <c r="B169" s="28" t="s">
        <v>59</v>
      </c>
      <c r="C169" s="28" t="s">
        <v>132</v>
      </c>
      <c r="D169" s="28" t="s">
        <v>133</v>
      </c>
      <c r="E169" s="14">
        <v>30098822.199999999</v>
      </c>
      <c r="F169" s="14">
        <v>53868809.689999998</v>
      </c>
      <c r="G169" s="14">
        <v>72206299</v>
      </c>
    </row>
    <row r="170" spans="1:7" ht="36" customHeight="1" x14ac:dyDescent="0.2">
      <c r="A170" s="29" t="s">
        <v>60</v>
      </c>
      <c r="B170" s="30" t="s">
        <v>61</v>
      </c>
      <c r="C170" s="30" t="s">
        <v>132</v>
      </c>
      <c r="D170" s="30" t="s">
        <v>133</v>
      </c>
      <c r="E170" s="15">
        <v>4092936</v>
      </c>
      <c r="F170" s="15">
        <v>4092936</v>
      </c>
      <c r="G170" s="15">
        <v>4092936</v>
      </c>
    </row>
    <row r="171" spans="1:7" ht="75" x14ac:dyDescent="0.2">
      <c r="A171" s="29" t="s">
        <v>243</v>
      </c>
      <c r="B171" s="30" t="s">
        <v>61</v>
      </c>
      <c r="C171" s="30" t="s">
        <v>244</v>
      </c>
      <c r="D171" s="30" t="s">
        <v>133</v>
      </c>
      <c r="E171" s="15">
        <v>4043736</v>
      </c>
      <c r="F171" s="15">
        <v>4043736</v>
      </c>
      <c r="G171" s="15">
        <v>4043736</v>
      </c>
    </row>
    <row r="172" spans="1:7" ht="15" x14ac:dyDescent="0.2">
      <c r="A172" s="29" t="s">
        <v>197</v>
      </c>
      <c r="B172" s="30" t="s">
        <v>61</v>
      </c>
      <c r="C172" s="30" t="s">
        <v>244</v>
      </c>
      <c r="D172" s="30" t="s">
        <v>198</v>
      </c>
      <c r="E172" s="15">
        <v>4043736</v>
      </c>
      <c r="F172" s="15">
        <v>4043736</v>
      </c>
      <c r="G172" s="15">
        <v>4043736</v>
      </c>
    </row>
    <row r="173" spans="1:7" ht="15" x14ac:dyDescent="0.2">
      <c r="A173" s="29" t="s">
        <v>227</v>
      </c>
      <c r="B173" s="30" t="s">
        <v>61</v>
      </c>
      <c r="C173" s="30" t="s">
        <v>244</v>
      </c>
      <c r="D173" s="30" t="s">
        <v>228</v>
      </c>
      <c r="E173" s="15">
        <v>4043736</v>
      </c>
      <c r="F173" s="15">
        <v>4043736</v>
      </c>
      <c r="G173" s="15">
        <v>4043736</v>
      </c>
    </row>
    <row r="174" spans="1:7" ht="45" x14ac:dyDescent="0.2">
      <c r="A174" s="29" t="s">
        <v>245</v>
      </c>
      <c r="B174" s="30" t="s">
        <v>61</v>
      </c>
      <c r="C174" s="30" t="s">
        <v>246</v>
      </c>
      <c r="D174" s="30" t="s">
        <v>133</v>
      </c>
      <c r="E174" s="15">
        <v>49200</v>
      </c>
      <c r="F174" s="15">
        <v>49200</v>
      </c>
      <c r="G174" s="15">
        <v>49200</v>
      </c>
    </row>
    <row r="175" spans="1:7" ht="45" x14ac:dyDescent="0.2">
      <c r="A175" s="29" t="s">
        <v>144</v>
      </c>
      <c r="B175" s="30" t="s">
        <v>61</v>
      </c>
      <c r="C175" s="30" t="s">
        <v>246</v>
      </c>
      <c r="D175" s="30" t="s">
        <v>145</v>
      </c>
      <c r="E175" s="15">
        <v>49200</v>
      </c>
      <c r="F175" s="15">
        <v>49200</v>
      </c>
      <c r="G175" s="15">
        <v>49200</v>
      </c>
    </row>
    <row r="176" spans="1:7" ht="45" x14ac:dyDescent="0.2">
      <c r="A176" s="29" t="s">
        <v>146</v>
      </c>
      <c r="B176" s="30" t="s">
        <v>61</v>
      </c>
      <c r="C176" s="30" t="s">
        <v>246</v>
      </c>
      <c r="D176" s="30" t="s">
        <v>147</v>
      </c>
      <c r="E176" s="15">
        <v>49200</v>
      </c>
      <c r="F176" s="15">
        <v>49200</v>
      </c>
      <c r="G176" s="15">
        <v>49200</v>
      </c>
    </row>
    <row r="177" spans="1:7" ht="15" x14ac:dyDescent="0.2">
      <c r="A177" s="29" t="s">
        <v>62</v>
      </c>
      <c r="B177" s="30" t="s">
        <v>63</v>
      </c>
      <c r="C177" s="30" t="s">
        <v>132</v>
      </c>
      <c r="D177" s="30" t="s">
        <v>133</v>
      </c>
      <c r="E177" s="15">
        <v>25505886.199999999</v>
      </c>
      <c r="F177" s="15">
        <v>6148852.2000000002</v>
      </c>
      <c r="G177" s="15">
        <v>8507746.1999999993</v>
      </c>
    </row>
    <row r="178" spans="1:7" ht="60" x14ac:dyDescent="0.2">
      <c r="A178" s="29" t="s">
        <v>172</v>
      </c>
      <c r="B178" s="30" t="s">
        <v>63</v>
      </c>
      <c r="C178" s="30" t="s">
        <v>173</v>
      </c>
      <c r="D178" s="30" t="s">
        <v>133</v>
      </c>
      <c r="E178" s="15">
        <v>670950</v>
      </c>
      <c r="F178" s="15">
        <v>0</v>
      </c>
      <c r="G178" s="15">
        <v>0</v>
      </c>
    </row>
    <row r="179" spans="1:7" ht="45" x14ac:dyDescent="0.2">
      <c r="A179" s="29" t="s">
        <v>144</v>
      </c>
      <c r="B179" s="30" t="s">
        <v>63</v>
      </c>
      <c r="C179" s="30" t="s">
        <v>173</v>
      </c>
      <c r="D179" s="30" t="s">
        <v>145</v>
      </c>
      <c r="E179" s="15">
        <v>670950</v>
      </c>
      <c r="F179" s="15">
        <v>0</v>
      </c>
      <c r="G179" s="15">
        <v>0</v>
      </c>
    </row>
    <row r="180" spans="1:7" ht="45" x14ac:dyDescent="0.2">
      <c r="A180" s="29" t="s">
        <v>146</v>
      </c>
      <c r="B180" s="30" t="s">
        <v>63</v>
      </c>
      <c r="C180" s="30" t="s">
        <v>173</v>
      </c>
      <c r="D180" s="30" t="s">
        <v>147</v>
      </c>
      <c r="E180" s="15">
        <v>670950</v>
      </c>
      <c r="F180" s="15">
        <v>0</v>
      </c>
      <c r="G180" s="15">
        <v>0</v>
      </c>
    </row>
    <row r="181" spans="1:7" ht="60" x14ac:dyDescent="0.2">
      <c r="A181" s="29" t="s">
        <v>247</v>
      </c>
      <c r="B181" s="30" t="s">
        <v>63</v>
      </c>
      <c r="C181" s="30" t="s">
        <v>248</v>
      </c>
      <c r="D181" s="30" t="s">
        <v>133</v>
      </c>
      <c r="E181" s="15">
        <v>3427111.2</v>
      </c>
      <c r="F181" s="15">
        <v>2427111.2000000002</v>
      </c>
      <c r="G181" s="15">
        <v>970111.2</v>
      </c>
    </row>
    <row r="182" spans="1:7" ht="15" x14ac:dyDescent="0.2">
      <c r="A182" s="29" t="s">
        <v>197</v>
      </c>
      <c r="B182" s="30" t="s">
        <v>63</v>
      </c>
      <c r="C182" s="30" t="s">
        <v>248</v>
      </c>
      <c r="D182" s="30" t="s">
        <v>198</v>
      </c>
      <c r="E182" s="15">
        <v>3427111.2</v>
      </c>
      <c r="F182" s="15">
        <v>2427111.2000000002</v>
      </c>
      <c r="G182" s="15">
        <v>970111.2</v>
      </c>
    </row>
    <row r="183" spans="1:7" ht="15" x14ac:dyDescent="0.2">
      <c r="A183" s="29" t="s">
        <v>227</v>
      </c>
      <c r="B183" s="30" t="s">
        <v>63</v>
      </c>
      <c r="C183" s="30" t="s">
        <v>248</v>
      </c>
      <c r="D183" s="30" t="s">
        <v>228</v>
      </c>
      <c r="E183" s="15">
        <v>3427111.2</v>
      </c>
      <c r="F183" s="15">
        <v>2427111.2000000002</v>
      </c>
      <c r="G183" s="15">
        <v>970111.2</v>
      </c>
    </row>
    <row r="184" spans="1:7" ht="15" x14ac:dyDescent="0.2">
      <c r="A184" s="29" t="s">
        <v>249</v>
      </c>
      <c r="B184" s="30" t="s">
        <v>63</v>
      </c>
      <c r="C184" s="30" t="s">
        <v>250</v>
      </c>
      <c r="D184" s="30" t="s">
        <v>133</v>
      </c>
      <c r="E184" s="15">
        <v>537635</v>
      </c>
      <c r="F184" s="15">
        <v>537635</v>
      </c>
      <c r="G184" s="15">
        <v>537635</v>
      </c>
    </row>
    <row r="185" spans="1:7" ht="45" x14ac:dyDescent="0.2">
      <c r="A185" s="29" t="s">
        <v>144</v>
      </c>
      <c r="B185" s="30" t="s">
        <v>63</v>
      </c>
      <c r="C185" s="30" t="s">
        <v>250</v>
      </c>
      <c r="D185" s="30" t="s">
        <v>145</v>
      </c>
      <c r="E185" s="15">
        <v>537635</v>
      </c>
      <c r="F185" s="15">
        <v>537635</v>
      </c>
      <c r="G185" s="15">
        <v>537635</v>
      </c>
    </row>
    <row r="186" spans="1:7" ht="45" x14ac:dyDescent="0.2">
      <c r="A186" s="29" t="s">
        <v>146</v>
      </c>
      <c r="B186" s="30" t="s">
        <v>63</v>
      </c>
      <c r="C186" s="30" t="s">
        <v>250</v>
      </c>
      <c r="D186" s="30" t="s">
        <v>147</v>
      </c>
      <c r="E186" s="15">
        <v>537635</v>
      </c>
      <c r="F186" s="15">
        <v>537635</v>
      </c>
      <c r="G186" s="15">
        <v>537635</v>
      </c>
    </row>
    <row r="187" spans="1:7" ht="60" x14ac:dyDescent="0.2">
      <c r="A187" s="29" t="s">
        <v>251</v>
      </c>
      <c r="B187" s="30" t="s">
        <v>63</v>
      </c>
      <c r="C187" s="30" t="s">
        <v>252</v>
      </c>
      <c r="D187" s="30" t="s">
        <v>133</v>
      </c>
      <c r="E187" s="15">
        <v>2921500</v>
      </c>
      <c r="F187" s="15">
        <v>0</v>
      </c>
      <c r="G187" s="15">
        <v>0</v>
      </c>
    </row>
    <row r="188" spans="1:7" ht="45" x14ac:dyDescent="0.2">
      <c r="A188" s="29" t="s">
        <v>217</v>
      </c>
      <c r="B188" s="30" t="s">
        <v>63</v>
      </c>
      <c r="C188" s="30" t="s">
        <v>252</v>
      </c>
      <c r="D188" s="30" t="s">
        <v>218</v>
      </c>
      <c r="E188" s="15">
        <v>2921500</v>
      </c>
      <c r="F188" s="15">
        <v>0</v>
      </c>
      <c r="G188" s="15">
        <v>0</v>
      </c>
    </row>
    <row r="189" spans="1:7" ht="15" x14ac:dyDescent="0.2">
      <c r="A189" s="29" t="s">
        <v>219</v>
      </c>
      <c r="B189" s="30" t="s">
        <v>63</v>
      </c>
      <c r="C189" s="30" t="s">
        <v>252</v>
      </c>
      <c r="D189" s="30" t="s">
        <v>220</v>
      </c>
      <c r="E189" s="15">
        <v>2921500</v>
      </c>
      <c r="F189" s="15">
        <v>0</v>
      </c>
      <c r="G189" s="15">
        <v>0</v>
      </c>
    </row>
    <row r="190" spans="1:7" ht="33.75" customHeight="1" x14ac:dyDescent="0.2">
      <c r="A190" s="29" t="s">
        <v>253</v>
      </c>
      <c r="B190" s="30" t="s">
        <v>63</v>
      </c>
      <c r="C190" s="30" t="s">
        <v>254</v>
      </c>
      <c r="D190" s="30" t="s">
        <v>133</v>
      </c>
      <c r="E190" s="15">
        <v>0</v>
      </c>
      <c r="F190" s="15">
        <v>3184106</v>
      </c>
      <c r="G190" s="15">
        <v>7000000</v>
      </c>
    </row>
    <row r="191" spans="1:7" ht="45" x14ac:dyDescent="0.2">
      <c r="A191" s="29" t="s">
        <v>217</v>
      </c>
      <c r="B191" s="30" t="s">
        <v>63</v>
      </c>
      <c r="C191" s="30" t="s">
        <v>254</v>
      </c>
      <c r="D191" s="30" t="s">
        <v>218</v>
      </c>
      <c r="E191" s="15">
        <v>0</v>
      </c>
      <c r="F191" s="15">
        <v>3184106</v>
      </c>
      <c r="G191" s="15">
        <v>7000000</v>
      </c>
    </row>
    <row r="192" spans="1:7" ht="15" x14ac:dyDescent="0.2">
      <c r="A192" s="29" t="s">
        <v>219</v>
      </c>
      <c r="B192" s="30" t="s">
        <v>63</v>
      </c>
      <c r="C192" s="30" t="s">
        <v>254</v>
      </c>
      <c r="D192" s="30" t="s">
        <v>220</v>
      </c>
      <c r="E192" s="15">
        <v>0</v>
      </c>
      <c r="F192" s="15">
        <v>3184106</v>
      </c>
      <c r="G192" s="15">
        <v>7000000</v>
      </c>
    </row>
    <row r="193" spans="1:7" ht="36.75" customHeight="1" x14ac:dyDescent="0.2">
      <c r="A193" s="29" t="s">
        <v>255</v>
      </c>
      <c r="B193" s="30" t="s">
        <v>63</v>
      </c>
      <c r="C193" s="30" t="s">
        <v>256</v>
      </c>
      <c r="D193" s="30" t="s">
        <v>133</v>
      </c>
      <c r="E193" s="15">
        <v>975000</v>
      </c>
      <c r="F193" s="15">
        <v>0</v>
      </c>
      <c r="G193" s="15">
        <v>0</v>
      </c>
    </row>
    <row r="194" spans="1:7" ht="45" x14ac:dyDescent="0.2">
      <c r="A194" s="29" t="s">
        <v>217</v>
      </c>
      <c r="B194" s="30" t="s">
        <v>63</v>
      </c>
      <c r="C194" s="30" t="s">
        <v>256</v>
      </c>
      <c r="D194" s="30" t="s">
        <v>218</v>
      </c>
      <c r="E194" s="15">
        <v>975000</v>
      </c>
      <c r="F194" s="15">
        <v>0</v>
      </c>
      <c r="G194" s="15">
        <v>0</v>
      </c>
    </row>
    <row r="195" spans="1:7" ht="15" x14ac:dyDescent="0.2">
      <c r="A195" s="29" t="s">
        <v>219</v>
      </c>
      <c r="B195" s="30" t="s">
        <v>63</v>
      </c>
      <c r="C195" s="30" t="s">
        <v>256</v>
      </c>
      <c r="D195" s="30" t="s">
        <v>220</v>
      </c>
      <c r="E195" s="15">
        <v>975000</v>
      </c>
      <c r="F195" s="15">
        <v>0</v>
      </c>
      <c r="G195" s="15">
        <v>0</v>
      </c>
    </row>
    <row r="196" spans="1:7" ht="45" x14ac:dyDescent="0.2">
      <c r="A196" s="29" t="s">
        <v>257</v>
      </c>
      <c r="B196" s="30" t="s">
        <v>63</v>
      </c>
      <c r="C196" s="30" t="s">
        <v>258</v>
      </c>
      <c r="D196" s="30" t="s">
        <v>133</v>
      </c>
      <c r="E196" s="15">
        <v>16973690</v>
      </c>
      <c r="F196" s="15">
        <v>0</v>
      </c>
      <c r="G196" s="15">
        <v>0</v>
      </c>
    </row>
    <row r="197" spans="1:7" ht="45" x14ac:dyDescent="0.2">
      <c r="A197" s="29" t="s">
        <v>217</v>
      </c>
      <c r="B197" s="30" t="s">
        <v>63</v>
      </c>
      <c r="C197" s="30" t="s">
        <v>258</v>
      </c>
      <c r="D197" s="30" t="s">
        <v>218</v>
      </c>
      <c r="E197" s="15">
        <v>16973690</v>
      </c>
      <c r="F197" s="15">
        <v>0</v>
      </c>
      <c r="G197" s="15">
        <v>0</v>
      </c>
    </row>
    <row r="198" spans="1:7" ht="15" x14ac:dyDescent="0.2">
      <c r="A198" s="29" t="s">
        <v>219</v>
      </c>
      <c r="B198" s="30" t="s">
        <v>63</v>
      </c>
      <c r="C198" s="30" t="s">
        <v>258</v>
      </c>
      <c r="D198" s="30" t="s">
        <v>220</v>
      </c>
      <c r="E198" s="15">
        <v>16973690</v>
      </c>
      <c r="F198" s="15">
        <v>0</v>
      </c>
      <c r="G198" s="15">
        <v>0</v>
      </c>
    </row>
    <row r="199" spans="1:7" ht="30" x14ac:dyDescent="0.2">
      <c r="A199" s="29" t="s">
        <v>64</v>
      </c>
      <c r="B199" s="30" t="s">
        <v>65</v>
      </c>
      <c r="C199" s="30" t="s">
        <v>132</v>
      </c>
      <c r="D199" s="30" t="s">
        <v>133</v>
      </c>
      <c r="E199" s="15">
        <v>500000</v>
      </c>
      <c r="F199" s="15">
        <v>43627021.490000002</v>
      </c>
      <c r="G199" s="15">
        <v>59605616.799999997</v>
      </c>
    </row>
    <row r="200" spans="1:7" ht="30" x14ac:dyDescent="0.2">
      <c r="A200" s="29" t="s">
        <v>259</v>
      </c>
      <c r="B200" s="30" t="s">
        <v>65</v>
      </c>
      <c r="C200" s="30" t="s">
        <v>260</v>
      </c>
      <c r="D200" s="30" t="s">
        <v>133</v>
      </c>
      <c r="E200" s="15">
        <v>0</v>
      </c>
      <c r="F200" s="15">
        <v>43127021.490000002</v>
      </c>
      <c r="G200" s="15">
        <v>59105616.799999997</v>
      </c>
    </row>
    <row r="201" spans="1:7" ht="45" x14ac:dyDescent="0.2">
      <c r="A201" s="29" t="s">
        <v>217</v>
      </c>
      <c r="B201" s="30" t="s">
        <v>65</v>
      </c>
      <c r="C201" s="30" t="s">
        <v>260</v>
      </c>
      <c r="D201" s="30" t="s">
        <v>218</v>
      </c>
      <c r="E201" s="15">
        <v>0</v>
      </c>
      <c r="F201" s="15">
        <v>43127021.490000002</v>
      </c>
      <c r="G201" s="15">
        <v>59105616.799999997</v>
      </c>
    </row>
    <row r="202" spans="1:7" ht="15" x14ac:dyDescent="0.2">
      <c r="A202" s="29" t="s">
        <v>219</v>
      </c>
      <c r="B202" s="30" t="s">
        <v>65</v>
      </c>
      <c r="C202" s="30" t="s">
        <v>260</v>
      </c>
      <c r="D202" s="30" t="s">
        <v>220</v>
      </c>
      <c r="E202" s="15">
        <v>0</v>
      </c>
      <c r="F202" s="15">
        <v>43127021.490000002</v>
      </c>
      <c r="G202" s="15">
        <v>59105616.799999997</v>
      </c>
    </row>
    <row r="203" spans="1:7" ht="30" x14ac:dyDescent="0.2">
      <c r="A203" s="29" t="s">
        <v>261</v>
      </c>
      <c r="B203" s="30" t="s">
        <v>65</v>
      </c>
      <c r="C203" s="30" t="s">
        <v>262</v>
      </c>
      <c r="D203" s="30" t="s">
        <v>133</v>
      </c>
      <c r="E203" s="15">
        <v>500000</v>
      </c>
      <c r="F203" s="15">
        <v>500000</v>
      </c>
      <c r="G203" s="15">
        <v>500000</v>
      </c>
    </row>
    <row r="204" spans="1:7" ht="15" x14ac:dyDescent="0.2">
      <c r="A204" s="29" t="s">
        <v>152</v>
      </c>
      <c r="B204" s="30" t="s">
        <v>65</v>
      </c>
      <c r="C204" s="30" t="s">
        <v>262</v>
      </c>
      <c r="D204" s="30" t="s">
        <v>153</v>
      </c>
      <c r="E204" s="15">
        <v>500000</v>
      </c>
      <c r="F204" s="15">
        <v>500000</v>
      </c>
      <c r="G204" s="15">
        <v>500000</v>
      </c>
    </row>
    <row r="205" spans="1:7" ht="60" x14ac:dyDescent="0.2">
      <c r="A205" s="29" t="s">
        <v>209</v>
      </c>
      <c r="B205" s="30" t="s">
        <v>65</v>
      </c>
      <c r="C205" s="30" t="s">
        <v>262</v>
      </c>
      <c r="D205" s="30" t="s">
        <v>210</v>
      </c>
      <c r="E205" s="15">
        <v>500000</v>
      </c>
      <c r="F205" s="15">
        <v>500000</v>
      </c>
      <c r="G205" s="15">
        <v>500000</v>
      </c>
    </row>
    <row r="206" spans="1:7" ht="14.25" x14ac:dyDescent="0.2">
      <c r="A206" s="27" t="s">
        <v>66</v>
      </c>
      <c r="B206" s="28" t="s">
        <v>67</v>
      </c>
      <c r="C206" s="28" t="s">
        <v>132</v>
      </c>
      <c r="D206" s="28" t="s">
        <v>133</v>
      </c>
      <c r="E206" s="14">
        <v>761180739.92999995</v>
      </c>
      <c r="F206" s="14">
        <v>738911470.65999997</v>
      </c>
      <c r="G206" s="14">
        <v>803275807.15999997</v>
      </c>
    </row>
    <row r="207" spans="1:7" ht="15" x14ac:dyDescent="0.2">
      <c r="A207" s="29" t="s">
        <v>68</v>
      </c>
      <c r="B207" s="30" t="s">
        <v>69</v>
      </c>
      <c r="C207" s="30" t="s">
        <v>132</v>
      </c>
      <c r="D207" s="30" t="s">
        <v>133</v>
      </c>
      <c r="E207" s="15">
        <v>190837320.68000001</v>
      </c>
      <c r="F207" s="15">
        <v>190837320.68000001</v>
      </c>
      <c r="G207" s="15">
        <v>190837320.68000001</v>
      </c>
    </row>
    <row r="208" spans="1:7" ht="15" x14ac:dyDescent="0.2">
      <c r="A208" s="29" t="s">
        <v>70</v>
      </c>
      <c r="B208" s="30" t="s">
        <v>71</v>
      </c>
      <c r="C208" s="30" t="s">
        <v>132</v>
      </c>
      <c r="D208" s="30" t="s">
        <v>133</v>
      </c>
      <c r="E208" s="15">
        <v>494536725.25</v>
      </c>
      <c r="F208" s="15">
        <v>472773724.98000002</v>
      </c>
      <c r="G208" s="15">
        <v>536097375.48000002</v>
      </c>
    </row>
    <row r="209" spans="1:7" ht="15" x14ac:dyDescent="0.2">
      <c r="A209" s="29" t="s">
        <v>72</v>
      </c>
      <c r="B209" s="30" t="s">
        <v>73</v>
      </c>
      <c r="C209" s="30" t="s">
        <v>132</v>
      </c>
      <c r="D209" s="30" t="s">
        <v>133</v>
      </c>
      <c r="E209" s="15">
        <v>35314526</v>
      </c>
      <c r="F209" s="15">
        <v>34944257</v>
      </c>
      <c r="G209" s="15">
        <v>34944257</v>
      </c>
    </row>
    <row r="210" spans="1:7" ht="15" x14ac:dyDescent="0.2">
      <c r="A210" s="29" t="s">
        <v>74</v>
      </c>
      <c r="B210" s="30" t="s">
        <v>75</v>
      </c>
      <c r="C210" s="30" t="s">
        <v>132</v>
      </c>
      <c r="D210" s="30" t="s">
        <v>133</v>
      </c>
      <c r="E210" s="15">
        <v>2528756</v>
      </c>
      <c r="F210" s="15">
        <v>2392756</v>
      </c>
      <c r="G210" s="15">
        <v>2392756</v>
      </c>
    </row>
    <row r="211" spans="1:7" ht="15" x14ac:dyDescent="0.2">
      <c r="A211" s="29" t="s">
        <v>76</v>
      </c>
      <c r="B211" s="30" t="s">
        <v>77</v>
      </c>
      <c r="C211" s="30" t="s">
        <v>132</v>
      </c>
      <c r="D211" s="30" t="s">
        <v>133</v>
      </c>
      <c r="E211" s="15">
        <v>37963412</v>
      </c>
      <c r="F211" s="15">
        <v>37963412</v>
      </c>
      <c r="G211" s="15">
        <v>39004098</v>
      </c>
    </row>
    <row r="212" spans="1:7" ht="14.25" x14ac:dyDescent="0.2">
      <c r="A212" s="27" t="s">
        <v>78</v>
      </c>
      <c r="B212" s="28" t="s">
        <v>79</v>
      </c>
      <c r="C212" s="28" t="s">
        <v>132</v>
      </c>
      <c r="D212" s="28" t="s">
        <v>133</v>
      </c>
      <c r="E212" s="14">
        <v>69459505.739999995</v>
      </c>
      <c r="F212" s="14">
        <v>67361549.739999995</v>
      </c>
      <c r="G212" s="14">
        <v>65263861.740000002</v>
      </c>
    </row>
    <row r="213" spans="1:7" ht="15" x14ac:dyDescent="0.2">
      <c r="A213" s="29" t="s">
        <v>80</v>
      </c>
      <c r="B213" s="30" t="s">
        <v>81</v>
      </c>
      <c r="C213" s="30" t="s">
        <v>132</v>
      </c>
      <c r="D213" s="30" t="s">
        <v>133</v>
      </c>
      <c r="E213" s="15">
        <v>60016748.740000002</v>
      </c>
      <c r="F213" s="15">
        <v>57918792.740000002</v>
      </c>
      <c r="G213" s="15">
        <v>55821104.740000002</v>
      </c>
    </row>
    <row r="214" spans="1:7" ht="30" x14ac:dyDescent="0.2">
      <c r="A214" s="29" t="s">
        <v>82</v>
      </c>
      <c r="B214" s="30" t="s">
        <v>83</v>
      </c>
      <c r="C214" s="30" t="s">
        <v>132</v>
      </c>
      <c r="D214" s="30" t="s">
        <v>133</v>
      </c>
      <c r="E214" s="15">
        <v>9442757</v>
      </c>
      <c r="F214" s="15">
        <v>9442757</v>
      </c>
      <c r="G214" s="15">
        <v>9442757</v>
      </c>
    </row>
    <row r="215" spans="1:7" ht="14.25" x14ac:dyDescent="0.2">
      <c r="A215" s="27" t="s">
        <v>84</v>
      </c>
      <c r="B215" s="28" t="s">
        <v>85</v>
      </c>
      <c r="C215" s="28" t="s">
        <v>132</v>
      </c>
      <c r="D215" s="28" t="s">
        <v>133</v>
      </c>
      <c r="E215" s="14">
        <v>55677785.280000001</v>
      </c>
      <c r="F215" s="14">
        <v>47139444</v>
      </c>
      <c r="G215" s="14">
        <v>48031527.68</v>
      </c>
    </row>
    <row r="216" spans="1:7" ht="15" x14ac:dyDescent="0.2">
      <c r="A216" s="29" t="s">
        <v>86</v>
      </c>
      <c r="B216" s="30" t="s">
        <v>87</v>
      </c>
      <c r="C216" s="30" t="s">
        <v>132</v>
      </c>
      <c r="D216" s="30" t="s">
        <v>133</v>
      </c>
      <c r="E216" s="15">
        <v>8214288</v>
      </c>
      <c r="F216" s="15">
        <v>8214288</v>
      </c>
      <c r="G216" s="15">
        <v>8214288</v>
      </c>
    </row>
    <row r="217" spans="1:7" ht="15" x14ac:dyDescent="0.2">
      <c r="A217" s="29" t="s">
        <v>88</v>
      </c>
      <c r="B217" s="30" t="s">
        <v>89</v>
      </c>
      <c r="C217" s="30" t="s">
        <v>132</v>
      </c>
      <c r="D217" s="30" t="s">
        <v>133</v>
      </c>
      <c r="E217" s="15">
        <v>4937508</v>
      </c>
      <c r="F217" s="15">
        <v>4937508</v>
      </c>
      <c r="G217" s="15">
        <v>4937508</v>
      </c>
    </row>
    <row r="218" spans="1:7" ht="14.25" customHeight="1" x14ac:dyDescent="0.2">
      <c r="A218" s="29" t="s">
        <v>90</v>
      </c>
      <c r="B218" s="30" t="s">
        <v>91</v>
      </c>
      <c r="C218" s="30" t="s">
        <v>132</v>
      </c>
      <c r="D218" s="30" t="s">
        <v>133</v>
      </c>
      <c r="E218" s="15">
        <v>38302633.280000001</v>
      </c>
      <c r="F218" s="15">
        <v>30060292</v>
      </c>
      <c r="G218" s="15">
        <v>30952375.68</v>
      </c>
    </row>
    <row r="219" spans="1:7" ht="30" x14ac:dyDescent="0.2">
      <c r="A219" s="29" t="s">
        <v>92</v>
      </c>
      <c r="B219" s="30" t="s">
        <v>93</v>
      </c>
      <c r="C219" s="30" t="s">
        <v>132</v>
      </c>
      <c r="D219" s="30" t="s">
        <v>133</v>
      </c>
      <c r="E219" s="15">
        <v>4223356</v>
      </c>
      <c r="F219" s="15">
        <v>3927356</v>
      </c>
      <c r="G219" s="15">
        <v>3927356</v>
      </c>
    </row>
    <row r="220" spans="1:7" ht="14.25" x14ac:dyDescent="0.2">
      <c r="A220" s="27" t="s">
        <v>94</v>
      </c>
      <c r="B220" s="28" t="s">
        <v>95</v>
      </c>
      <c r="C220" s="28" t="s">
        <v>132</v>
      </c>
      <c r="D220" s="28" t="s">
        <v>133</v>
      </c>
      <c r="E220" s="14">
        <v>22363498</v>
      </c>
      <c r="F220" s="14">
        <v>21970803</v>
      </c>
      <c r="G220" s="14">
        <v>21826523</v>
      </c>
    </row>
    <row r="221" spans="1:7" ht="15" x14ac:dyDescent="0.2">
      <c r="A221" s="29" t="s">
        <v>96</v>
      </c>
      <c r="B221" s="30" t="s">
        <v>97</v>
      </c>
      <c r="C221" s="30" t="s">
        <v>132</v>
      </c>
      <c r="D221" s="30" t="s">
        <v>133</v>
      </c>
      <c r="E221" s="15">
        <v>22363498</v>
      </c>
      <c r="F221" s="15">
        <v>21970803</v>
      </c>
      <c r="G221" s="15">
        <v>21826523</v>
      </c>
    </row>
    <row r="222" spans="1:7" ht="42.75" x14ac:dyDescent="0.2">
      <c r="A222" s="27" t="s">
        <v>98</v>
      </c>
      <c r="B222" s="28" t="s">
        <v>99</v>
      </c>
      <c r="C222" s="28" t="s">
        <v>132</v>
      </c>
      <c r="D222" s="28" t="s">
        <v>133</v>
      </c>
      <c r="E222" s="14">
        <v>5474778.8200000003</v>
      </c>
      <c r="F222" s="14">
        <v>5464305</v>
      </c>
      <c r="G222" s="14">
        <v>5464305</v>
      </c>
    </row>
    <row r="223" spans="1:7" ht="30" x14ac:dyDescent="0.2">
      <c r="A223" s="29" t="s">
        <v>100</v>
      </c>
      <c r="B223" s="30" t="s">
        <v>101</v>
      </c>
      <c r="C223" s="30" t="s">
        <v>132</v>
      </c>
      <c r="D223" s="30" t="s">
        <v>133</v>
      </c>
      <c r="E223" s="15">
        <v>5474778.8200000003</v>
      </c>
      <c r="F223" s="15">
        <v>5464305</v>
      </c>
      <c r="G223" s="15">
        <v>5464305</v>
      </c>
    </row>
    <row r="224" spans="1:7" ht="57" x14ac:dyDescent="0.2">
      <c r="A224" s="27" t="s">
        <v>102</v>
      </c>
      <c r="B224" s="28" t="s">
        <v>103</v>
      </c>
      <c r="C224" s="28" t="s">
        <v>132</v>
      </c>
      <c r="D224" s="28" t="s">
        <v>133</v>
      </c>
      <c r="E224" s="14">
        <v>6584000</v>
      </c>
      <c r="F224" s="14">
        <v>6584000</v>
      </c>
      <c r="G224" s="14">
        <v>6584000</v>
      </c>
    </row>
    <row r="225" spans="1:7" ht="45" x14ac:dyDescent="0.2">
      <c r="A225" s="29" t="s">
        <v>104</v>
      </c>
      <c r="B225" s="30" t="s">
        <v>105</v>
      </c>
      <c r="C225" s="30" t="s">
        <v>132</v>
      </c>
      <c r="D225" s="30" t="s">
        <v>133</v>
      </c>
      <c r="E225" s="15">
        <v>5084000</v>
      </c>
      <c r="F225" s="15">
        <v>5084000</v>
      </c>
      <c r="G225" s="15">
        <v>5084000</v>
      </c>
    </row>
    <row r="226" spans="1:7" ht="15" x14ac:dyDescent="0.2">
      <c r="A226" s="29" t="s">
        <v>106</v>
      </c>
      <c r="B226" s="30" t="s">
        <v>107</v>
      </c>
      <c r="C226" s="30" t="s">
        <v>132</v>
      </c>
      <c r="D226" s="30" t="s">
        <v>133</v>
      </c>
      <c r="E226" s="15">
        <v>1500000</v>
      </c>
      <c r="F226" s="15">
        <v>1500000</v>
      </c>
      <c r="G226" s="15">
        <v>1500000</v>
      </c>
    </row>
    <row r="227" spans="1:7" ht="26.25" customHeight="1" x14ac:dyDescent="0.2">
      <c r="A227" s="27" t="s">
        <v>263</v>
      </c>
      <c r="B227" s="28"/>
      <c r="C227" s="28"/>
      <c r="D227" s="28"/>
      <c r="E227" s="14">
        <v>1269462235.25</v>
      </c>
      <c r="F227" s="14">
        <v>1229947873.4400001</v>
      </c>
      <c r="G227" s="14">
        <v>1677179060.0699999</v>
      </c>
    </row>
    <row r="228" spans="1:7" ht="15" x14ac:dyDescent="0.2">
      <c r="A228" s="31"/>
      <c r="B228" s="32"/>
      <c r="C228" s="32"/>
      <c r="D228" s="32"/>
      <c r="E228" s="33"/>
      <c r="F228" s="33"/>
      <c r="G228" s="33"/>
    </row>
    <row r="229" spans="1:7" ht="15" x14ac:dyDescent="0.2">
      <c r="A229" s="31"/>
      <c r="B229" s="32"/>
      <c r="C229" s="32"/>
      <c r="D229" s="32"/>
      <c r="E229" s="33"/>
      <c r="F229" s="33"/>
      <c r="G229" s="33"/>
    </row>
    <row r="230" spans="1:7" ht="15" x14ac:dyDescent="0.2">
      <c r="A230" s="31"/>
      <c r="B230" s="32"/>
      <c r="C230" s="32"/>
      <c r="D230" s="32"/>
      <c r="E230" s="33"/>
      <c r="F230" s="33"/>
      <c r="G230" s="33"/>
    </row>
    <row r="231" spans="1:7" ht="15" x14ac:dyDescent="0.2">
      <c r="A231" s="31"/>
      <c r="B231" s="32"/>
      <c r="C231" s="32"/>
      <c r="D231" s="32"/>
      <c r="E231" s="33"/>
      <c r="F231" s="33"/>
      <c r="G231" s="33"/>
    </row>
    <row r="232" spans="1:7" ht="14.25" x14ac:dyDescent="0.2">
      <c r="A232" s="62"/>
      <c r="B232" s="62"/>
      <c r="C232" s="62"/>
      <c r="D232" s="62"/>
      <c r="E232" s="34"/>
      <c r="F232" s="34"/>
      <c r="G232" s="34"/>
    </row>
  </sheetData>
  <mergeCells count="11">
    <mergeCell ref="A232:D232"/>
    <mergeCell ref="F1:G1"/>
    <mergeCell ref="F3:H3"/>
    <mergeCell ref="F4:G4"/>
    <mergeCell ref="A6:G6"/>
    <mergeCell ref="A7:E7"/>
    <mergeCell ref="A8:A9"/>
    <mergeCell ref="B8:D8"/>
    <mergeCell ref="E8:E9"/>
    <mergeCell ref="F8:F9"/>
    <mergeCell ref="G8:G9"/>
  </mergeCells>
  <pageMargins left="0.51181102362204722" right="0.31496062992125984" top="0.35433070866141736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data</vt:lpstr>
      <vt:lpstr>Лист1</vt:lpstr>
      <vt:lpstr>Прил 6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Булгакова</cp:lastModifiedBy>
  <cp:lastPrinted>2019-11-06T07:58:51Z</cp:lastPrinted>
  <dcterms:created xsi:type="dcterms:W3CDTF">2017-03-14T06:28:47Z</dcterms:created>
  <dcterms:modified xsi:type="dcterms:W3CDTF">2020-12-21T08:12:46Z</dcterms:modified>
</cp:coreProperties>
</file>