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ДОРОЖНЫЙ ФОНД 0409" sheetId="5" r:id="rId1"/>
  </sheets>
  <definedNames>
    <definedName name="_xlnm.Print_Area" localSheetId="0">'ДОРОЖНЫЙ ФОНД 0409'!$A$1:$T$127</definedName>
  </definedNames>
  <calcPr calcId="145621"/>
</workbook>
</file>

<file path=xl/calcChain.xml><?xml version="1.0" encoding="utf-8"?>
<calcChain xmlns="http://schemas.openxmlformats.org/spreadsheetml/2006/main">
  <c r="O61" i="5" l="1"/>
  <c r="O38" i="5"/>
  <c r="R65" i="5"/>
  <c r="Q65" i="5"/>
  <c r="S65" i="5"/>
  <c r="M65" i="5"/>
  <c r="N65" i="5"/>
  <c r="O65" i="5"/>
  <c r="I65" i="5"/>
  <c r="J65" i="5"/>
  <c r="K65" i="5"/>
  <c r="S38" i="5"/>
  <c r="R38" i="5"/>
  <c r="N38" i="5"/>
  <c r="K38" i="5"/>
  <c r="J38" i="5"/>
  <c r="H38" i="5" s="1"/>
  <c r="S44" i="5"/>
  <c r="R44" i="5"/>
  <c r="Q44" i="5"/>
  <c r="P44" i="5" s="1"/>
  <c r="L44" i="5"/>
  <c r="H44" i="5"/>
  <c r="S43" i="5"/>
  <c r="R43" i="5"/>
  <c r="P43" i="5" s="1"/>
  <c r="Q43" i="5"/>
  <c r="L43" i="5"/>
  <c r="H43" i="5"/>
  <c r="S42" i="5"/>
  <c r="R42" i="5"/>
  <c r="Q42" i="5"/>
  <c r="L42" i="5"/>
  <c r="H42" i="5"/>
  <c r="S41" i="5"/>
  <c r="R41" i="5"/>
  <c r="Q41" i="5"/>
  <c r="P41" i="5" s="1"/>
  <c r="L41" i="5"/>
  <c r="H41" i="5"/>
  <c r="S40" i="5"/>
  <c r="R40" i="5"/>
  <c r="Q40" i="5"/>
  <c r="L40" i="5"/>
  <c r="H40" i="5"/>
  <c r="S37" i="5"/>
  <c r="R37" i="5"/>
  <c r="Q37" i="5"/>
  <c r="L37" i="5"/>
  <c r="H37" i="5"/>
  <c r="S29" i="5"/>
  <c r="R29" i="5"/>
  <c r="Q29" i="5"/>
  <c r="L29" i="5"/>
  <c r="H29" i="5"/>
  <c r="S27" i="5"/>
  <c r="R27" i="5"/>
  <c r="Q27" i="5"/>
  <c r="L27" i="5"/>
  <c r="H27" i="5"/>
  <c r="S25" i="5"/>
  <c r="R25" i="5"/>
  <c r="Q25" i="5"/>
  <c r="L25" i="5"/>
  <c r="H25" i="5"/>
  <c r="S24" i="5"/>
  <c r="R24" i="5"/>
  <c r="Q24" i="5"/>
  <c r="L24" i="5"/>
  <c r="H24" i="5"/>
  <c r="S23" i="5"/>
  <c r="R23" i="5"/>
  <c r="Q23" i="5"/>
  <c r="L23" i="5"/>
  <c r="H23" i="5"/>
  <c r="S21" i="5"/>
  <c r="R21" i="5"/>
  <c r="Q21" i="5"/>
  <c r="L21" i="5"/>
  <c r="H21" i="5"/>
  <c r="L38" i="5" l="1"/>
  <c r="P42" i="5"/>
  <c r="P23" i="5"/>
  <c r="P29" i="5"/>
  <c r="P27" i="5"/>
  <c r="P24" i="5"/>
  <c r="P37" i="5"/>
  <c r="P25" i="5"/>
  <c r="P21" i="5"/>
  <c r="P64" i="5"/>
  <c r="L64" i="5"/>
  <c r="H64" i="5"/>
  <c r="S36" i="5"/>
  <c r="R36" i="5"/>
  <c r="Q36" i="5"/>
  <c r="L36" i="5"/>
  <c r="H36" i="5"/>
  <c r="S35" i="5"/>
  <c r="R35" i="5"/>
  <c r="Q35" i="5"/>
  <c r="L35" i="5"/>
  <c r="H35" i="5"/>
  <c r="S34" i="5"/>
  <c r="R34" i="5"/>
  <c r="Q34" i="5"/>
  <c r="H34" i="5"/>
  <c r="P35" i="5" l="1"/>
  <c r="P36" i="5"/>
  <c r="P34" i="5"/>
  <c r="R63" i="5"/>
  <c r="Q63" i="5"/>
  <c r="S33" i="5" l="1"/>
  <c r="P33" i="5" s="1"/>
  <c r="L33" i="5"/>
  <c r="H33" i="5"/>
  <c r="S31" i="5"/>
  <c r="P31" i="5" s="1"/>
  <c r="L31" i="5"/>
  <c r="H31" i="5"/>
  <c r="S28" i="5"/>
  <c r="R28" i="5"/>
  <c r="L28" i="5"/>
  <c r="H28" i="5"/>
  <c r="S26" i="5"/>
  <c r="R26" i="5"/>
  <c r="Q26" i="5"/>
  <c r="L26" i="5"/>
  <c r="H26" i="5"/>
  <c r="S22" i="5"/>
  <c r="R22" i="5"/>
  <c r="Q22" i="5"/>
  <c r="L22" i="5"/>
  <c r="H22" i="5"/>
  <c r="P28" i="5" l="1"/>
  <c r="P26" i="5"/>
  <c r="P22" i="5"/>
  <c r="N13" i="5"/>
  <c r="O13" i="5"/>
  <c r="M13" i="5"/>
  <c r="J13" i="5"/>
  <c r="K13" i="5"/>
  <c r="I13" i="5"/>
  <c r="M38" i="5" l="1"/>
  <c r="I38" i="5"/>
  <c r="N61" i="5"/>
  <c r="M61" i="5"/>
  <c r="J61" i="5"/>
  <c r="K61" i="5"/>
  <c r="I61" i="5"/>
  <c r="Q20" i="5" l="1"/>
  <c r="Q30" i="5"/>
  <c r="R20" i="5"/>
  <c r="R30" i="5"/>
  <c r="S20" i="5"/>
  <c r="S30" i="5"/>
  <c r="S63" i="5"/>
  <c r="P63" i="5" s="1"/>
  <c r="L63" i="5"/>
  <c r="H63" i="5"/>
  <c r="L32" i="5"/>
  <c r="Q60" i="5" l="1"/>
  <c r="R60" i="5"/>
  <c r="S60" i="5"/>
  <c r="H32" i="5"/>
  <c r="Q32" i="5"/>
  <c r="R32" i="5"/>
  <c r="S32" i="5"/>
  <c r="H61" i="5" l="1"/>
  <c r="L61" i="5"/>
  <c r="P32" i="5"/>
  <c r="L13" i="5"/>
  <c r="H11" i="5"/>
  <c r="H13" i="5" l="1"/>
  <c r="H54" i="5"/>
  <c r="P30" i="5"/>
  <c r="L30" i="5"/>
  <c r="H30" i="5"/>
  <c r="P20" i="5"/>
  <c r="L20" i="5"/>
  <c r="H20" i="5"/>
  <c r="L65" i="5" l="1"/>
  <c r="H65" i="5"/>
  <c r="Q38" i="5"/>
  <c r="N18" i="5"/>
  <c r="O18" i="5"/>
  <c r="O67" i="5" s="1"/>
  <c r="M18" i="5"/>
  <c r="J18" i="5"/>
  <c r="J67" i="5" s="1"/>
  <c r="K18" i="5"/>
  <c r="K67" i="5" s="1"/>
  <c r="I18" i="5"/>
  <c r="S9" i="5" l="1"/>
  <c r="R9" i="5"/>
  <c r="Q9" i="5"/>
  <c r="L9" i="5"/>
  <c r="H9" i="5"/>
  <c r="S8" i="5"/>
  <c r="R8" i="5"/>
  <c r="Q8" i="5"/>
  <c r="L8" i="5"/>
  <c r="H8" i="5"/>
  <c r="S12" i="5"/>
  <c r="R12" i="5"/>
  <c r="Q12" i="5"/>
  <c r="L12" i="5"/>
  <c r="H12" i="5"/>
  <c r="H14" i="5"/>
  <c r="L14" i="5"/>
  <c r="Q14" i="5"/>
  <c r="R14" i="5"/>
  <c r="S14" i="5"/>
  <c r="Q15" i="5"/>
  <c r="R15" i="5"/>
  <c r="S15" i="5"/>
  <c r="H16" i="5"/>
  <c r="L16" i="5"/>
  <c r="Q16" i="5"/>
  <c r="R16" i="5"/>
  <c r="S16" i="5"/>
  <c r="S11" i="5"/>
  <c r="R11" i="5"/>
  <c r="Q11" i="5"/>
  <c r="L11" i="5"/>
  <c r="S10" i="5"/>
  <c r="R10" i="5"/>
  <c r="Q10" i="5"/>
  <c r="L10" i="5"/>
  <c r="H10" i="5"/>
  <c r="S13" i="5" l="1"/>
  <c r="Q13" i="5"/>
  <c r="R13" i="5"/>
  <c r="P9" i="5"/>
  <c r="P8" i="5"/>
  <c r="P15" i="5"/>
  <c r="P12" i="5"/>
  <c r="P11" i="5"/>
  <c r="P10" i="5"/>
  <c r="P14" i="5"/>
  <c r="P16" i="5"/>
  <c r="P13" i="5" l="1"/>
  <c r="S48" i="5"/>
  <c r="S49" i="5"/>
  <c r="S50" i="5"/>
  <c r="S51" i="5"/>
  <c r="S52" i="5"/>
  <c r="S53" i="5"/>
  <c r="S54" i="5"/>
  <c r="S55" i="5"/>
  <c r="S56" i="5"/>
  <c r="S57" i="5"/>
  <c r="S58" i="5"/>
  <c r="S59" i="5"/>
  <c r="R48" i="5"/>
  <c r="R49" i="5"/>
  <c r="R50" i="5"/>
  <c r="R51" i="5"/>
  <c r="R52" i="5"/>
  <c r="R53" i="5"/>
  <c r="R54" i="5"/>
  <c r="R55" i="5"/>
  <c r="R56" i="5"/>
  <c r="R57" i="5"/>
  <c r="R58" i="5"/>
  <c r="R59" i="5"/>
  <c r="Q48" i="5"/>
  <c r="Q49" i="5"/>
  <c r="Q50" i="5"/>
  <c r="Q51" i="5"/>
  <c r="Q52" i="5"/>
  <c r="Q53" i="5"/>
  <c r="Q54" i="5"/>
  <c r="Q55" i="5"/>
  <c r="Q56" i="5"/>
  <c r="Q57" i="5"/>
  <c r="Q58" i="5"/>
  <c r="Q59" i="5"/>
  <c r="L48" i="5"/>
  <c r="L49" i="5"/>
  <c r="L50" i="5"/>
  <c r="L51" i="5"/>
  <c r="L52" i="5"/>
  <c r="L53" i="5"/>
  <c r="L54" i="5"/>
  <c r="L55" i="5"/>
  <c r="L56" i="5"/>
  <c r="L57" i="5"/>
  <c r="L58" i="5"/>
  <c r="L59" i="5"/>
  <c r="H48" i="5"/>
  <c r="H49" i="5"/>
  <c r="H50" i="5"/>
  <c r="H51" i="5"/>
  <c r="H52" i="5"/>
  <c r="H53" i="5"/>
  <c r="H55" i="5"/>
  <c r="H56" i="5"/>
  <c r="H57" i="5"/>
  <c r="H58" i="5"/>
  <c r="H59" i="5"/>
  <c r="R45" i="5"/>
  <c r="R46" i="5"/>
  <c r="R47" i="5"/>
  <c r="H62" i="5"/>
  <c r="L62" i="5"/>
  <c r="Q62" i="5"/>
  <c r="R62" i="5"/>
  <c r="S62" i="5"/>
  <c r="P59" i="5" l="1"/>
  <c r="P58" i="5"/>
  <c r="P51" i="5"/>
  <c r="P49" i="5"/>
  <c r="P48" i="5"/>
  <c r="P55" i="5"/>
  <c r="P54" i="5"/>
  <c r="P50" i="5"/>
  <c r="P53" i="5"/>
  <c r="P52" i="5"/>
  <c r="P57" i="5"/>
  <c r="P56" i="5"/>
  <c r="P62" i="5"/>
  <c r="H19" i="5"/>
  <c r="S39" i="5"/>
  <c r="R39" i="5"/>
  <c r="Q39" i="5"/>
  <c r="L39" i="5"/>
  <c r="H39" i="5"/>
  <c r="H7" i="5"/>
  <c r="R61" i="5" l="1"/>
  <c r="H18" i="5"/>
  <c r="P39" i="5"/>
  <c r="M67" i="5"/>
  <c r="N67" i="5"/>
  <c r="L18" i="5"/>
  <c r="P65" i="5" l="1"/>
  <c r="S17" i="5"/>
  <c r="S18" i="5" s="1"/>
  <c r="S19" i="5"/>
  <c r="R17" i="5"/>
  <c r="R18" i="5" s="1"/>
  <c r="R19" i="5"/>
  <c r="P38" i="5" s="1"/>
  <c r="Q17" i="5"/>
  <c r="Q18" i="5" s="1"/>
  <c r="Q19" i="5"/>
  <c r="L17" i="5"/>
  <c r="L19" i="5"/>
  <c r="H17" i="5"/>
  <c r="R67" i="5" l="1"/>
  <c r="P17" i="5"/>
  <c r="P19" i="5"/>
  <c r="S7" i="5"/>
  <c r="R7" i="5"/>
  <c r="Q7" i="5"/>
  <c r="P18" i="5" l="1"/>
  <c r="P7" i="5"/>
  <c r="L7" i="5" l="1"/>
  <c r="I67" i="5"/>
  <c r="H67" i="5" s="1"/>
  <c r="Q46" i="5"/>
  <c r="H46" i="5"/>
  <c r="H47" i="5"/>
  <c r="Q47" i="5"/>
  <c r="H45" i="5"/>
  <c r="Q45" i="5"/>
  <c r="Q61" i="5" l="1"/>
  <c r="Q67" i="5" s="1"/>
  <c r="S45" i="5"/>
  <c r="P45" i="5" s="1"/>
  <c r="L45" i="5"/>
  <c r="S46" i="5" l="1"/>
  <c r="P46" i="5" s="1"/>
  <c r="L46" i="5"/>
  <c r="S47" i="5" l="1"/>
  <c r="S61" i="5" s="1"/>
  <c r="L47" i="5"/>
  <c r="P47" i="5" l="1"/>
  <c r="P61" i="5"/>
  <c r="L67" i="5"/>
  <c r="S67" i="5" l="1"/>
  <c r="P67" i="5" s="1"/>
</calcChain>
</file>

<file path=xl/sharedStrings.xml><?xml version="1.0" encoding="utf-8"?>
<sst xmlns="http://schemas.openxmlformats.org/spreadsheetml/2006/main" count="253" uniqueCount="101">
  <si>
    <t>Вид расходов</t>
  </si>
  <si>
    <t>ВСЕГО:</t>
  </si>
  <si>
    <t>Строительство сети автомобильных дорог общего пользования и искусственных сооружений на них</t>
  </si>
  <si>
    <t>Реконструкция сети автомобильных дорог общего пользования местного значения</t>
  </si>
  <si>
    <t>Капитальный ремонт и ремонт сети автомобильных дорог общего пользования и искусственных сооружений на них</t>
  </si>
  <si>
    <t>Содержание сети автомобильных дорог общего пользования и искусственных сооружений на них</t>
  </si>
  <si>
    <t>Целевая статья</t>
  </si>
  <si>
    <t>Причины неисполнения</t>
  </si>
  <si>
    <t>федеральный бюджет</t>
  </si>
  <si>
    <t>областной бюджет</t>
  </si>
  <si>
    <t>местный бюджет</t>
  </si>
  <si>
    <t xml:space="preserve"> конс. бюджет субъекта </t>
  </si>
  <si>
    <t>Единица измерения: руб.</t>
  </si>
  <si>
    <t>РегКласс</t>
  </si>
  <si>
    <t>П/П</t>
  </si>
  <si>
    <t>1.</t>
  </si>
  <si>
    <t>2.</t>
  </si>
  <si>
    <t>3.</t>
  </si>
  <si>
    <t>4.</t>
  </si>
  <si>
    <t>5.</t>
  </si>
  <si>
    <t>6.</t>
  </si>
  <si>
    <t>7.</t>
  </si>
  <si>
    <t>ДопКласс  (Код цели)</t>
  </si>
  <si>
    <t>ИТОГО:</t>
  </si>
  <si>
    <t>РзПр</t>
  </si>
  <si>
    <t>0409</t>
  </si>
  <si>
    <t>I.</t>
  </si>
  <si>
    <t>II.</t>
  </si>
  <si>
    <t>III.</t>
  </si>
  <si>
    <t>IV.</t>
  </si>
  <si>
    <t>V.</t>
  </si>
  <si>
    <t>Снежское с/п</t>
  </si>
  <si>
    <t>Мичуринское с/п</t>
  </si>
  <si>
    <t>ххххх83730</t>
  </si>
  <si>
    <t>хххххS6170</t>
  </si>
  <si>
    <t>Добрунское с/п</t>
  </si>
  <si>
    <t xml:space="preserve">Супоневское с/п </t>
  </si>
  <si>
    <t xml:space="preserve">Свенское с/п </t>
  </si>
  <si>
    <t>Отрадненское с/п</t>
  </si>
  <si>
    <t>Глинищевское с/п</t>
  </si>
  <si>
    <t>12.</t>
  </si>
  <si>
    <t>13.</t>
  </si>
  <si>
    <t>14.</t>
  </si>
  <si>
    <t>15.</t>
  </si>
  <si>
    <t>16.</t>
  </si>
  <si>
    <t>17.</t>
  </si>
  <si>
    <t>18.</t>
  </si>
  <si>
    <t>Домашовское с/п</t>
  </si>
  <si>
    <t>Новосельское с/п</t>
  </si>
  <si>
    <t>Нетьинское с/п</t>
  </si>
  <si>
    <t>Новодарковичское с/п</t>
  </si>
  <si>
    <t>Пальцовское с/п</t>
  </si>
  <si>
    <t>Стекляннорадицкое с/п</t>
  </si>
  <si>
    <t>19.</t>
  </si>
  <si>
    <t>20.</t>
  </si>
  <si>
    <t>Журиничское с/п</t>
  </si>
  <si>
    <t>Чернетовское с/п</t>
  </si>
  <si>
    <r>
      <t xml:space="preserve">Наименование объекта </t>
    </r>
    <r>
      <rPr>
        <i/>
        <sz val="10"/>
        <color theme="1"/>
        <rFont val="Times New Roman"/>
        <family val="1"/>
        <charset val="204"/>
      </rPr>
      <t>(в разрезе объектов по отраслям экономики)</t>
    </r>
  </si>
  <si>
    <r>
      <t xml:space="preserve">………… </t>
    </r>
    <r>
      <rPr>
        <i/>
        <sz val="10"/>
        <color theme="1"/>
        <rFont val="Times New Roman Cyr"/>
        <charset val="204"/>
      </rPr>
      <t>(прочие расходы)</t>
    </r>
  </si>
  <si>
    <t>Администрация Брянского района</t>
  </si>
  <si>
    <t>Остаток лимитов.</t>
  </si>
  <si>
    <t>начальник финансового управления</t>
  </si>
  <si>
    <t>С.Н. Воронцова</t>
  </si>
  <si>
    <t>тел.:94-11-16</t>
  </si>
  <si>
    <t xml:space="preserve">Заместитель главы администрации Брянского района - </t>
  </si>
  <si>
    <t>ххххх81660</t>
  </si>
  <si>
    <t>ххххх81610</t>
  </si>
  <si>
    <t>Исполнитель:  Ивашкина М.И.</t>
  </si>
  <si>
    <t>Освоить до конца года не представилось возможным</t>
  </si>
  <si>
    <t>Строительство автомобильных дорог в ГУП ОНО ОПХ "Черемушки" в д.Дубровка Брянского района Брянской области (5 этап)</t>
  </si>
  <si>
    <t>План на  2022 год</t>
  </si>
  <si>
    <t>Фактическое исполнение за 2022 год</t>
  </si>
  <si>
    <t>Остаток неиспользованных средств на 01.01.2023</t>
  </si>
  <si>
    <t>0840181600</t>
  </si>
  <si>
    <t>Строительство автомобильных дорог в ГУП ОНО ОПХ "Черемушки" в д.Дубровка Брянского района Брянской области (6 этап)</t>
  </si>
  <si>
    <t>Строительство автомобильных дорог подъезд к с. Лесное</t>
  </si>
  <si>
    <t>08401S6160</t>
  </si>
  <si>
    <t>19.RS.051</t>
  </si>
  <si>
    <t>Обл19.RS.051</t>
  </si>
  <si>
    <t>8.</t>
  </si>
  <si>
    <t>9.</t>
  </si>
  <si>
    <t>10.</t>
  </si>
  <si>
    <t>11.</t>
  </si>
  <si>
    <t>Обл225</t>
  </si>
  <si>
    <t>ххххх83270</t>
  </si>
  <si>
    <t>По данному объекту, в рамках соглашения, исполнено в полном объеме.</t>
  </si>
  <si>
    <t>Администрация Брянского района
произведены расходы на поставку электроэнергии для освещения объекта «Примыкание на км 130+370 (справа) автомобильной дороги общего пользования федерального значения Р-120 «Орел-Брянск-Смоленск-граница с республикой Белоруссия, Юго-Западный обход г. Смоленска»</t>
  </si>
  <si>
    <t>Журиничское с/п
Проведение государственной экспертизы проектной документации в объеме проверки достоверности определения сметной стоимости поо объекту "Капитальный ремонт автомобильной дороги по ул. Колхозной Брянского района Брянской области" 44 560,0;
Прохождение государственной экпертизы проектной документации в объеме проверки достоверности определения сметной стоимости по объекту: "Капитальный ремонт автомобильной дороги по ул. Колхозная с.Журиничи Брянского района Брянской области" 8 000,0;
строительный контроль за выполнением строительно-монтажных работ на объекте: "Капитальный ремонт автомобильной дороги по ул. Колхозной с.Журиничи Брянского района Брянской области" 80 000,0;</t>
  </si>
  <si>
    <t>Глинищевское с/п
Строительный контроль за выполнением строительно-монтажных работ на объекте: "Капитальный ремонт автомобильной дороги по ул. Заречная п.Глинищево  52 535,0
Проведение проверки сметной стоимости, выполнение ПСД (кап.ремонт автомобильной дороги по ул.Садовая с.Кабаличи) 62 270,0</t>
  </si>
  <si>
    <t>Новосельское с/п
Прохождение государственной экпертизы проектной документации в объеме проверки достоверности определения сметной стоимости по объекту: "Капитальный ремонт автомобильной дороги по ул. Первомайская с.Новоселки Брянского района Брянской области" 8 000,0;
Проведение государственной экспертизы проектной документации в объеме проверки достоверности определения сметной стоимости поо объекту "Капитальный ремонт автомобильной дороги по ул. Первомайской Брянского района Брянской области" 85 920,0;</t>
  </si>
  <si>
    <t>Мичуринское с/п
Проведение государственной экспертизы проектной документации в объеме проверки достоверности определения сметной стоимости поо объекту "Капитальный ремонт автомобильной дороги по ул. Московской  Брянского района Брянской области" 73 200,0</t>
  </si>
  <si>
    <t xml:space="preserve">Снежское с/п
Услуги строительного контроля по объекту: Капитальный ремонт дороги ул. Садовая  и ул.Школьная (для школьного маршрута) п. Путевка 30 000,0
Проведение проверки сметной стоимости по объекту: "Капитальный ремонт дороги ул. Садовая и ул. Школьная п. Путевка" 24 880,0
</t>
  </si>
  <si>
    <t>Супоневское с/п 
Проведение государственной экспертизы проектной документации в объеме проверки достоверности определения сметной стоимости поо объекту "Капитальный ремонт автомобильной дороги по ул.Секселева Брянского района Брянской области" 44 560,0;
Прохождение государственной экпертизы проектной документации в объеме проверки достоверности определения сметной стоимости по объекту: "Капитальный ремонт автомобильной дороги по ул. Секселева с.СупоневоБрянского района Брянской области" 8 000,0;
строительный контроль за выполнением строительно-монтажных работ на объекте: "Капитальный ремонт автомобильной дороги по ул. Секселева с.Супонево Брянского района Брянской области" 79 275,0;</t>
  </si>
  <si>
    <t>Администрация Брянского района
произведены расходы по взысканию ущерба причененный автомобилю, в пользу Попченкова Д.В.</t>
  </si>
  <si>
    <t xml:space="preserve">Администрация Брянского района
приобретение косилки </t>
  </si>
  <si>
    <t xml:space="preserve">Администрация Брянского района
произведены расходы по оплате работ за механизированную уборку и благоустройство участка автомобильной дороги от АЗС"Роснефть" до кругового движения в г. Брянске; оказание услуг по механизированной уборке, по обеспечению работы стационарного электрического освещения, по обеспечению работы светофорного объекта на участке автомобильной дороги "Примыкание на км 130+370(справа) автомобильной дороги общего пользования </t>
  </si>
  <si>
    <t>Администрация Брянского района
приобретение профнастила</t>
  </si>
  <si>
    <t>Администрация Брянского района
приобретение дорожных знаков</t>
  </si>
  <si>
    <t xml:space="preserve">Администрация Брянского района
оплата административного штрафа
</t>
  </si>
  <si>
    <t>Администрация Брянского района
оплата услуг строительного контроля за выполнением подрядных работ на объекте: "Капитальный ремонт автомобильной дороги Съезд в н.п. Свень-Транспортная в Брянском районе Брянской области"; за выполнение проектных работ и проведение проверки сметной стоимости по объекту "Капитальный ремонт примыкания автомобильной дороги по ул. Романа Брянского к автомобильной дороге общего пользования федерального значения Р-120</t>
  </si>
  <si>
    <t>Сведения о фактических расходах дорожного фонда за 2022 год муниципального образования  Брянский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</si>
</sst>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Times New Roman Cyr"/>
      <charset val="204"/>
    </font>
    <font>
      <sz val="10"/>
      <color rgb="FFFF0000"/>
      <name val="Times New Roman Cyr"/>
      <charset val="204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Times New Roman"/>
      <family val="1"/>
      <charset val="204"/>
    </font>
    <font>
      <sz val="10"/>
      <name val="Segoe UI"/>
      <family val="2"/>
    </font>
    <font>
      <b/>
      <i/>
      <sz val="10"/>
      <color rgb="FF000000"/>
      <name val="Times New Roman"/>
      <family val="1"/>
      <charset val="204"/>
    </font>
    <font>
      <i/>
      <sz val="14"/>
      <color theme="1"/>
      <name val="Calibri"/>
      <family val="2"/>
      <charset val="204"/>
      <scheme val="minor"/>
    </font>
    <font>
      <sz val="10"/>
      <color theme="1"/>
      <name val="Times New Roman Cyr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Times New Roman Cyr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b/>
      <i/>
      <sz val="10"/>
      <color theme="1"/>
      <name val="Times New Roman Cyr"/>
      <charset val="204"/>
    </font>
    <font>
      <b/>
      <i/>
      <sz val="10"/>
      <color theme="1"/>
      <name val="Calibri"/>
      <family val="2"/>
      <charset val="204"/>
      <scheme val="minor"/>
    </font>
    <font>
      <i/>
      <sz val="10"/>
      <color theme="1"/>
      <name val="Times New Roman Cyr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4C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8">
    <xf numFmtId="0" fontId="0" fillId="0" borderId="0"/>
    <xf numFmtId="0" fontId="3" fillId="0" borderId="0">
      <alignment horizontal="center" wrapText="1"/>
    </xf>
    <xf numFmtId="0" fontId="3" fillId="0" borderId="0">
      <alignment horizontal="center"/>
    </xf>
    <xf numFmtId="0" fontId="4" fillId="0" borderId="0">
      <alignment horizontal="right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  <xf numFmtId="0" fontId="4" fillId="0" borderId="2">
      <alignment horizontal="center" vertical="center" wrapText="1"/>
    </xf>
  </cellStyleXfs>
  <cellXfs count="99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0" fillId="2" borderId="0" xfId="0" applyFill="1" applyBorder="1" applyAlignment="1">
      <alignment horizontal="center" vertical="center"/>
    </xf>
    <xf numFmtId="0" fontId="0" fillId="0" borderId="0" xfId="0" applyBorder="1"/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9" fillId="2" borderId="1" xfId="0" applyFont="1" applyFill="1" applyBorder="1"/>
    <xf numFmtId="0" fontId="1" fillId="2" borderId="0" xfId="0" applyFont="1" applyFill="1" applyBorder="1" applyAlignment="1">
      <alignment wrapText="1"/>
    </xf>
    <xf numFmtId="4" fontId="1" fillId="2" borderId="0" xfId="0" applyNumberFormat="1" applyFont="1" applyFill="1" applyBorder="1" applyAlignment="1">
      <alignment wrapText="1"/>
    </xf>
    <xf numFmtId="4" fontId="2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horizontal="left" vertical="top" wrapText="1"/>
    </xf>
    <xf numFmtId="0" fontId="11" fillId="2" borderId="0" xfId="0" applyFont="1" applyFill="1"/>
    <xf numFmtId="49" fontId="9" fillId="2" borderId="1" xfId="0" applyNumberFormat="1" applyFont="1" applyFill="1" applyBorder="1" applyAlignment="1">
      <alignment wrapText="1"/>
    </xf>
    <xf numFmtId="0" fontId="9" fillId="2" borderId="1" xfId="0" applyFont="1" applyFill="1" applyBorder="1" applyAlignment="1">
      <alignment horizontal="right"/>
    </xf>
    <xf numFmtId="0" fontId="0" fillId="0" borderId="0" xfId="0" applyBorder="1" applyAlignment="1"/>
    <xf numFmtId="0" fontId="20" fillId="0" borderId="0" xfId="0" applyFont="1" applyBorder="1" applyAlignment="1"/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left" vertical="top" wrapText="1"/>
    </xf>
    <xf numFmtId="49" fontId="6" fillId="4" borderId="1" xfId="0" applyNumberFormat="1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left" vertical="top" wrapText="1"/>
    </xf>
    <xf numFmtId="4" fontId="0" fillId="0" borderId="0" xfId="0" applyNumberFormat="1" applyBorder="1" applyAlignment="1">
      <alignment wrapText="1"/>
    </xf>
    <xf numFmtId="4" fontId="21" fillId="6" borderId="1" xfId="0" applyNumberFormat="1" applyFont="1" applyFill="1" applyBorder="1" applyAlignment="1">
      <alignment horizontal="right"/>
    </xf>
    <xf numFmtId="4" fontId="22" fillId="2" borderId="1" xfId="0" applyNumberFormat="1" applyFont="1" applyFill="1" applyBorder="1" applyAlignment="1">
      <alignment wrapText="1"/>
    </xf>
    <xf numFmtId="4" fontId="23" fillId="2" borderId="1" xfId="0" applyNumberFormat="1" applyFont="1" applyFill="1" applyBorder="1" applyAlignment="1">
      <alignment wrapText="1"/>
    </xf>
    <xf numFmtId="4" fontId="21" fillId="2" borderId="1" xfId="0" applyNumberFormat="1" applyFont="1" applyFill="1" applyBorder="1" applyAlignment="1">
      <alignment wrapText="1"/>
    </xf>
    <xf numFmtId="4" fontId="21" fillId="3" borderId="1" xfId="0" applyNumberFormat="1" applyFont="1" applyFill="1" applyBorder="1" applyAlignment="1">
      <alignment wrapText="1"/>
    </xf>
    <xf numFmtId="2" fontId="21" fillId="6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right" wrapText="1"/>
    </xf>
    <xf numFmtId="0" fontId="16" fillId="0" borderId="3" xfId="0" applyFont="1" applyBorder="1" applyAlignment="1">
      <alignment horizontal="center" wrapText="1"/>
    </xf>
    <xf numFmtId="0" fontId="7" fillId="0" borderId="3" xfId="6" applyFont="1" applyBorder="1" applyAlignment="1">
      <alignment horizontal="center" wrapText="1"/>
    </xf>
    <xf numFmtId="0" fontId="7" fillId="0" borderId="3" xfId="7" applyFont="1" applyBorder="1" applyAlignment="1">
      <alignment horizontal="center" wrapText="1"/>
    </xf>
    <xf numFmtId="0" fontId="7" fillId="0" borderId="3" xfId="8" applyFont="1" applyBorder="1" applyAlignment="1">
      <alignment horizontal="center" wrapText="1"/>
    </xf>
    <xf numFmtId="0" fontId="7" fillId="0" borderId="3" xfId="10" applyFont="1" applyBorder="1" applyAlignment="1">
      <alignment horizontal="center" wrapText="1"/>
    </xf>
    <xf numFmtId="0" fontId="7" fillId="0" borderId="3" xfId="11" applyFont="1" applyBorder="1" applyAlignment="1">
      <alignment horizontal="center" wrapText="1"/>
    </xf>
    <xf numFmtId="0" fontId="17" fillId="2" borderId="3" xfId="0" applyFont="1" applyFill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vertical="center"/>
    </xf>
    <xf numFmtId="0" fontId="9" fillId="2" borderId="5" xfId="0" applyFont="1" applyFill="1" applyBorder="1" applyAlignment="1">
      <alignment wrapText="1"/>
    </xf>
    <xf numFmtId="4" fontId="9" fillId="2" borderId="5" xfId="0" applyNumberFormat="1" applyFont="1" applyFill="1" applyBorder="1" applyAlignment="1">
      <alignment wrapText="1"/>
    </xf>
    <xf numFmtId="4" fontId="2" fillId="2" borderId="5" xfId="0" applyNumberFormat="1" applyFont="1" applyFill="1" applyBorder="1" applyAlignment="1">
      <alignment wrapText="1"/>
    </xf>
    <xf numFmtId="0" fontId="10" fillId="0" borderId="6" xfId="0" applyFont="1" applyBorder="1"/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wrapText="1"/>
    </xf>
    <xf numFmtId="0" fontId="10" fillId="0" borderId="7" xfId="0" applyFont="1" applyBorder="1" applyAlignment="1">
      <alignment horizontal="center" vertical="center"/>
    </xf>
    <xf numFmtId="4" fontId="9" fillId="3" borderId="8" xfId="0" applyNumberFormat="1" applyFont="1" applyFill="1" applyBorder="1" applyAlignment="1">
      <alignment wrapText="1"/>
    </xf>
    <xf numFmtId="0" fontId="10" fillId="0" borderId="8" xfId="0" applyFont="1" applyBorder="1"/>
    <xf numFmtId="2" fontId="10" fillId="0" borderId="8" xfId="0" applyNumberFormat="1" applyFont="1" applyBorder="1" applyAlignment="1">
      <alignment wrapText="1"/>
    </xf>
    <xf numFmtId="0" fontId="10" fillId="0" borderId="8" xfId="0" applyFont="1" applyBorder="1" applyAlignment="1">
      <alignment wrapText="1"/>
    </xf>
    <xf numFmtId="4" fontId="10" fillId="0" borderId="8" xfId="0" applyNumberFormat="1" applyFont="1" applyBorder="1" applyAlignment="1">
      <alignment wrapText="1"/>
    </xf>
    <xf numFmtId="0" fontId="10" fillId="2" borderId="8" xfId="0" applyFont="1" applyFill="1" applyBorder="1"/>
    <xf numFmtId="0" fontId="12" fillId="5" borderId="10" xfId="0" applyFont="1" applyFill="1" applyBorder="1" applyAlignment="1">
      <alignment wrapText="1"/>
    </xf>
    <xf numFmtId="4" fontId="12" fillId="5" borderId="10" xfId="0" applyNumberFormat="1" applyFont="1" applyFill="1" applyBorder="1" applyAlignment="1">
      <alignment wrapText="1"/>
    </xf>
    <xf numFmtId="0" fontId="11" fillId="5" borderId="11" xfId="0" applyFont="1" applyFill="1" applyBorder="1"/>
    <xf numFmtId="0" fontId="9" fillId="2" borderId="1" xfId="0" applyFont="1" applyFill="1" applyBorder="1" applyAlignment="1">
      <alignment wrapText="1"/>
    </xf>
    <xf numFmtId="0" fontId="24" fillId="0" borderId="0" xfId="0" applyFont="1" applyBorder="1" applyAlignment="1"/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2" fillId="2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15" fillId="3" borderId="7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0" borderId="1" xfId="0" applyFont="1" applyBorder="1" applyAlignment="1"/>
    <xf numFmtId="0" fontId="10" fillId="0" borderId="8" xfId="0" applyFont="1" applyBorder="1" applyAlignment="1"/>
    <xf numFmtId="0" fontId="11" fillId="5" borderId="9" xfId="0" applyFont="1" applyFill="1" applyBorder="1" applyAlignment="1">
      <alignment horizontal="center" vertical="center"/>
    </xf>
    <xf numFmtId="0" fontId="11" fillId="5" borderId="10" xfId="0" applyFont="1" applyFill="1" applyBorder="1" applyAlignment="1"/>
    <xf numFmtId="0" fontId="0" fillId="0" borderId="0" xfId="0" applyBorder="1" applyAlignment="1">
      <alignment horizontal="right" wrapText="1"/>
    </xf>
    <xf numFmtId="0" fontId="0" fillId="0" borderId="0" xfId="0" applyBorder="1" applyAlignment="1"/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5" fillId="0" borderId="1" xfId="11" applyNumberFormat="1" applyFont="1" applyBorder="1" applyAlignment="1" applyProtection="1">
      <alignment horizontal="center" vertical="center" wrapText="1"/>
    </xf>
    <xf numFmtId="0" fontId="5" fillId="0" borderId="1" xfId="11" applyFont="1" applyBorder="1" applyAlignment="1">
      <alignment horizontal="center" vertical="center" wrapText="1"/>
    </xf>
    <xf numFmtId="0" fontId="5" fillId="0" borderId="1" xfId="6" applyNumberFormat="1" applyFont="1" applyBorder="1" applyAlignment="1" applyProtection="1">
      <alignment horizontal="center" vertical="center" wrapText="1"/>
    </xf>
    <xf numFmtId="0" fontId="5" fillId="0" borderId="1" xfId="6" applyFont="1" applyBorder="1" applyAlignment="1">
      <alignment horizontal="center" vertical="center" wrapText="1"/>
    </xf>
    <xf numFmtId="0" fontId="5" fillId="0" borderId="1" xfId="7" applyNumberFormat="1" applyFont="1" applyBorder="1" applyAlignment="1" applyProtection="1">
      <alignment horizontal="center" vertical="center" wrapText="1"/>
    </xf>
    <xf numFmtId="0" fontId="5" fillId="0" borderId="1" xfId="7" applyFont="1" applyBorder="1" applyAlignment="1">
      <alignment horizontal="center" vertical="center" wrapText="1"/>
    </xf>
    <xf numFmtId="0" fontId="5" fillId="0" borderId="1" xfId="8" applyNumberFormat="1" applyFont="1" applyBorder="1" applyAlignment="1" applyProtection="1">
      <alignment horizontal="center" vertical="center" wrapText="1"/>
    </xf>
    <xf numFmtId="0" fontId="5" fillId="0" borderId="1" xfId="8" applyFont="1" applyBorder="1" applyAlignment="1">
      <alignment horizontal="center" vertical="center" wrapText="1"/>
    </xf>
    <xf numFmtId="0" fontId="5" fillId="0" borderId="1" xfId="10" applyNumberFormat="1" applyFont="1" applyBorder="1" applyAlignment="1" applyProtection="1">
      <alignment horizontal="center" vertical="center" wrapText="1"/>
    </xf>
    <xf numFmtId="0" fontId="5" fillId="0" borderId="1" xfId="1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wrapText="1"/>
    </xf>
  </cellXfs>
  <cellStyles count="28">
    <cellStyle name="xl22" xfId="4"/>
    <cellStyle name="xl25" xfId="5"/>
    <cellStyle name="xl27" xfId="6"/>
    <cellStyle name="xl28" xfId="7"/>
    <cellStyle name="xl29" xfId="8"/>
    <cellStyle name="xl30" xfId="9"/>
    <cellStyle name="xl31" xfId="10"/>
    <cellStyle name="xl32" xfId="11"/>
    <cellStyle name="xl34" xfId="12"/>
    <cellStyle name="xl35" xfId="13"/>
    <cellStyle name="xl36" xfId="14"/>
    <cellStyle name="xl37" xfId="15"/>
    <cellStyle name="xl39" xfId="16"/>
    <cellStyle name="xl43" xfId="17"/>
    <cellStyle name="xl44" xfId="18"/>
    <cellStyle name="xl45" xfId="19"/>
    <cellStyle name="xl46" xfId="20"/>
    <cellStyle name="xl47" xfId="21"/>
    <cellStyle name="xl48" xfId="22"/>
    <cellStyle name="xl49" xfId="23"/>
    <cellStyle name="xl50" xfId="24"/>
    <cellStyle name="xl51" xfId="25"/>
    <cellStyle name="xl52" xfId="26"/>
    <cellStyle name="xl53" xfId="27"/>
    <cellStyle name="xl57" xfId="1"/>
    <cellStyle name="xl58" xfId="2"/>
    <cellStyle name="xl59" xfId="3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25"/>
  <sheetViews>
    <sheetView tabSelected="1" zoomScale="90" zoomScaleNormal="90" workbookViewId="0">
      <pane ySplit="5" topLeftCell="A6" activePane="bottomLeft" state="frozen"/>
      <selection pane="bottomLeft" activeCell="B2" sqref="B2:S2"/>
    </sheetView>
  </sheetViews>
  <sheetFormatPr defaultRowHeight="15" x14ac:dyDescent="0.25"/>
  <cols>
    <col min="1" max="1" width="5.7109375" customWidth="1"/>
    <col min="2" max="2" width="39.5703125" style="1" customWidth="1"/>
    <col min="3" max="3" width="5.28515625" style="1" customWidth="1"/>
    <col min="4" max="4" width="10.7109375" style="1" customWidth="1"/>
    <col min="5" max="5" width="5.140625" style="1" customWidth="1"/>
    <col min="6" max="6" width="8.140625" style="1" customWidth="1"/>
    <col min="7" max="7" width="11.5703125" style="1" customWidth="1"/>
    <col min="8" max="8" width="14.28515625" style="2" customWidth="1"/>
    <col min="9" max="9" width="13.42578125" style="2" customWidth="1"/>
    <col min="10" max="10" width="13.5703125" style="3" customWidth="1"/>
    <col min="11" max="11" width="13" style="3" customWidth="1"/>
    <col min="12" max="12" width="13.7109375" style="3" customWidth="1"/>
    <col min="13" max="13" width="13.140625" style="3" customWidth="1"/>
    <col min="14" max="14" width="14.7109375" style="3" customWidth="1"/>
    <col min="15" max="15" width="12.140625" style="3" customWidth="1"/>
    <col min="16" max="16" width="14" style="3" customWidth="1"/>
    <col min="17" max="17" width="13.5703125" style="3" customWidth="1"/>
    <col min="18" max="18" width="13" style="3" customWidth="1"/>
    <col min="19" max="19" width="12.7109375" style="3" customWidth="1"/>
    <col min="20" max="20" width="24.7109375" customWidth="1"/>
  </cols>
  <sheetData>
    <row r="1" spans="1:20" ht="5.25" customHeight="1" x14ac:dyDescent="0.25"/>
    <row r="2" spans="1:20" ht="20.25" customHeight="1" x14ac:dyDescent="0.25">
      <c r="B2" s="79" t="s">
        <v>100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20" ht="12.75" customHeight="1" x14ac:dyDescent="0.25">
      <c r="B3" s="77" t="s">
        <v>12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</row>
    <row r="4" spans="1:20" s="3" customFormat="1" ht="32.450000000000003" customHeight="1" x14ac:dyDescent="0.25">
      <c r="A4" s="97" t="s">
        <v>14</v>
      </c>
      <c r="B4" s="81" t="s">
        <v>57</v>
      </c>
      <c r="C4" s="87" t="s">
        <v>24</v>
      </c>
      <c r="D4" s="89" t="s">
        <v>6</v>
      </c>
      <c r="E4" s="91" t="s">
        <v>0</v>
      </c>
      <c r="F4" s="93" t="s">
        <v>22</v>
      </c>
      <c r="G4" s="85" t="s">
        <v>13</v>
      </c>
      <c r="H4" s="83" t="s">
        <v>70</v>
      </c>
      <c r="I4" s="84"/>
      <c r="J4" s="84"/>
      <c r="K4" s="84"/>
      <c r="L4" s="83" t="s">
        <v>71</v>
      </c>
      <c r="M4" s="83"/>
      <c r="N4" s="83"/>
      <c r="O4" s="83"/>
      <c r="P4" s="83" t="s">
        <v>72</v>
      </c>
      <c r="Q4" s="83"/>
      <c r="R4" s="83"/>
      <c r="S4" s="83"/>
      <c r="T4" s="95" t="s">
        <v>7</v>
      </c>
    </row>
    <row r="5" spans="1:20" s="3" customFormat="1" ht="27.75" customHeight="1" x14ac:dyDescent="0.25">
      <c r="A5" s="97"/>
      <c r="B5" s="82"/>
      <c r="C5" s="88"/>
      <c r="D5" s="90"/>
      <c r="E5" s="92"/>
      <c r="F5" s="94"/>
      <c r="G5" s="86"/>
      <c r="H5" s="19" t="s">
        <v>11</v>
      </c>
      <c r="I5" s="20" t="s">
        <v>8</v>
      </c>
      <c r="J5" s="20" t="s">
        <v>9</v>
      </c>
      <c r="K5" s="20" t="s">
        <v>10</v>
      </c>
      <c r="L5" s="19" t="s">
        <v>11</v>
      </c>
      <c r="M5" s="20" t="s">
        <v>8</v>
      </c>
      <c r="N5" s="20" t="s">
        <v>9</v>
      </c>
      <c r="O5" s="20" t="s">
        <v>10</v>
      </c>
      <c r="P5" s="19" t="s">
        <v>11</v>
      </c>
      <c r="Q5" s="20" t="s">
        <v>8</v>
      </c>
      <c r="R5" s="20" t="s">
        <v>9</v>
      </c>
      <c r="S5" s="20" t="s">
        <v>10</v>
      </c>
      <c r="T5" s="96"/>
    </row>
    <row r="6" spans="1:20" s="3" customFormat="1" ht="15.6" customHeight="1" thickBot="1" x14ac:dyDescent="0.3">
      <c r="A6" s="34">
        <v>1</v>
      </c>
      <c r="B6" s="34">
        <v>2</v>
      </c>
      <c r="C6" s="35">
        <v>3</v>
      </c>
      <c r="D6" s="36">
        <v>4</v>
      </c>
      <c r="E6" s="37">
        <v>5</v>
      </c>
      <c r="F6" s="38">
        <v>6</v>
      </c>
      <c r="G6" s="39">
        <v>7</v>
      </c>
      <c r="H6" s="40">
        <v>8</v>
      </c>
      <c r="I6" s="40">
        <v>9</v>
      </c>
      <c r="J6" s="40">
        <v>10</v>
      </c>
      <c r="K6" s="40">
        <v>11</v>
      </c>
      <c r="L6" s="40">
        <v>12</v>
      </c>
      <c r="M6" s="40">
        <v>13</v>
      </c>
      <c r="N6" s="40">
        <v>14</v>
      </c>
      <c r="O6" s="40">
        <v>15</v>
      </c>
      <c r="P6" s="40">
        <v>17</v>
      </c>
      <c r="Q6" s="40">
        <v>18</v>
      </c>
      <c r="R6" s="40">
        <v>19</v>
      </c>
      <c r="S6" s="40">
        <v>20</v>
      </c>
      <c r="T6" s="41">
        <v>21</v>
      </c>
    </row>
    <row r="7" spans="1:20" ht="36.75" customHeight="1" x14ac:dyDescent="0.25">
      <c r="A7" s="42" t="s">
        <v>26</v>
      </c>
      <c r="B7" s="98" t="s">
        <v>2</v>
      </c>
      <c r="C7" s="98"/>
      <c r="D7" s="43"/>
      <c r="E7" s="43"/>
      <c r="F7" s="43"/>
      <c r="G7" s="43"/>
      <c r="H7" s="44">
        <f>I7+J7+K7</f>
        <v>0</v>
      </c>
      <c r="I7" s="45"/>
      <c r="J7" s="45"/>
      <c r="K7" s="45"/>
      <c r="L7" s="44">
        <f>M7+N7+O7</f>
        <v>0</v>
      </c>
      <c r="M7" s="45"/>
      <c r="N7" s="45"/>
      <c r="O7" s="45"/>
      <c r="P7" s="44">
        <f>Q7+R7+S7</f>
        <v>0</v>
      </c>
      <c r="Q7" s="44">
        <f>I7-M7</f>
        <v>0</v>
      </c>
      <c r="R7" s="44">
        <f>J7-N7</f>
        <v>0</v>
      </c>
      <c r="S7" s="44">
        <f>K7-O7</f>
        <v>0</v>
      </c>
      <c r="T7" s="46"/>
    </row>
    <row r="8" spans="1:20" s="1" customFormat="1" ht="39" x14ac:dyDescent="0.25">
      <c r="A8" s="47" t="s">
        <v>15</v>
      </c>
      <c r="B8" s="32" t="s">
        <v>69</v>
      </c>
      <c r="C8" s="21" t="s">
        <v>25</v>
      </c>
      <c r="D8" s="15" t="s">
        <v>73</v>
      </c>
      <c r="E8" s="32">
        <v>414</v>
      </c>
      <c r="F8" s="32"/>
      <c r="G8" s="16">
        <v>228</v>
      </c>
      <c r="H8" s="29">
        <f t="shared" ref="H8:H9" si="0">I8+J8+K8</f>
        <v>2507580</v>
      </c>
      <c r="I8" s="28"/>
      <c r="J8" s="28"/>
      <c r="K8" s="27">
        <v>2507580</v>
      </c>
      <c r="L8" s="29">
        <f t="shared" ref="L8:L9" si="1">M8+N8+O8</f>
        <v>2507580</v>
      </c>
      <c r="M8" s="28"/>
      <c r="N8" s="28"/>
      <c r="O8" s="27">
        <v>2507580</v>
      </c>
      <c r="P8" s="29">
        <f t="shared" ref="P8:P9" si="2">Q8+R8+S8</f>
        <v>0</v>
      </c>
      <c r="Q8" s="27">
        <f t="shared" ref="Q8:Q9" si="3">I8-M8</f>
        <v>0</v>
      </c>
      <c r="R8" s="27">
        <f t="shared" ref="R8:R9" si="4">J8-N8</f>
        <v>0</v>
      </c>
      <c r="S8" s="27">
        <f t="shared" ref="S8:S9" si="5">K8-O8</f>
        <v>0</v>
      </c>
      <c r="T8" s="48"/>
    </row>
    <row r="9" spans="1:20" s="1" customFormat="1" ht="39" x14ac:dyDescent="0.25">
      <c r="A9" s="47" t="s">
        <v>16</v>
      </c>
      <c r="B9" s="32" t="s">
        <v>74</v>
      </c>
      <c r="C9" s="21" t="s">
        <v>25</v>
      </c>
      <c r="D9" s="15" t="s">
        <v>73</v>
      </c>
      <c r="E9" s="32">
        <v>414</v>
      </c>
      <c r="F9" s="32"/>
      <c r="G9" s="16">
        <v>228</v>
      </c>
      <c r="H9" s="29">
        <f t="shared" si="0"/>
        <v>1400000</v>
      </c>
      <c r="I9" s="28"/>
      <c r="J9" s="27"/>
      <c r="K9" s="29">
        <v>1400000</v>
      </c>
      <c r="L9" s="29">
        <f t="shared" si="1"/>
        <v>1301000</v>
      </c>
      <c r="M9" s="28"/>
      <c r="N9" s="27"/>
      <c r="O9" s="29">
        <v>1301000</v>
      </c>
      <c r="P9" s="29">
        <f t="shared" si="2"/>
        <v>99000</v>
      </c>
      <c r="Q9" s="27">
        <f t="shared" si="3"/>
        <v>0</v>
      </c>
      <c r="R9" s="27">
        <f t="shared" si="4"/>
        <v>0</v>
      </c>
      <c r="S9" s="27">
        <f t="shared" si="5"/>
        <v>99000</v>
      </c>
      <c r="T9" s="48" t="s">
        <v>68</v>
      </c>
    </row>
    <row r="10" spans="1:20" ht="26.25" x14ac:dyDescent="0.25">
      <c r="A10" s="49" t="s">
        <v>17</v>
      </c>
      <c r="B10" s="32" t="s">
        <v>75</v>
      </c>
      <c r="C10" s="21" t="s">
        <v>25</v>
      </c>
      <c r="D10" s="15" t="s">
        <v>73</v>
      </c>
      <c r="E10" s="32">
        <v>464</v>
      </c>
      <c r="F10" s="32"/>
      <c r="G10" s="32">
        <v>228</v>
      </c>
      <c r="H10" s="29">
        <f>I10+J10+K10</f>
        <v>270500</v>
      </c>
      <c r="I10" s="28"/>
      <c r="J10" s="28"/>
      <c r="K10" s="27">
        <v>270500</v>
      </c>
      <c r="L10" s="29">
        <f t="shared" ref="L10:L12" si="6">M10+N10+O10</f>
        <v>270500</v>
      </c>
      <c r="M10" s="28"/>
      <c r="N10" s="28"/>
      <c r="O10" s="27">
        <v>270500</v>
      </c>
      <c r="P10" s="29">
        <f t="shared" ref="P10:P12" si="7">Q10+R10+S10</f>
        <v>0</v>
      </c>
      <c r="Q10" s="27">
        <f t="shared" ref="Q10:S12" si="8">I10-M10</f>
        <v>0</v>
      </c>
      <c r="R10" s="27">
        <f t="shared" si="8"/>
        <v>0</v>
      </c>
      <c r="S10" s="27">
        <f t="shared" si="8"/>
        <v>0</v>
      </c>
      <c r="T10" s="48"/>
    </row>
    <row r="11" spans="1:20" ht="54" customHeight="1" x14ac:dyDescent="0.25">
      <c r="A11" s="49" t="s">
        <v>18</v>
      </c>
      <c r="B11" s="32" t="s">
        <v>69</v>
      </c>
      <c r="C11" s="22" t="s">
        <v>25</v>
      </c>
      <c r="D11" s="32" t="s">
        <v>76</v>
      </c>
      <c r="E11" s="32">
        <v>414</v>
      </c>
      <c r="F11" s="9" t="s">
        <v>77</v>
      </c>
      <c r="G11" s="9" t="s">
        <v>77</v>
      </c>
      <c r="H11" s="29">
        <f>I11+J11+K11</f>
        <v>3751838.16</v>
      </c>
      <c r="I11" s="28"/>
      <c r="J11" s="28"/>
      <c r="K11" s="29">
        <v>3751838.16</v>
      </c>
      <c r="L11" s="29">
        <f t="shared" si="6"/>
        <v>1052631.58</v>
      </c>
      <c r="M11" s="28"/>
      <c r="N11" s="28"/>
      <c r="O11" s="27">
        <v>1052631.58</v>
      </c>
      <c r="P11" s="29">
        <f t="shared" si="7"/>
        <v>2699206.58</v>
      </c>
      <c r="Q11" s="27">
        <f t="shared" si="8"/>
        <v>0</v>
      </c>
      <c r="R11" s="27">
        <f t="shared" si="8"/>
        <v>0</v>
      </c>
      <c r="S11" s="27">
        <f t="shared" si="8"/>
        <v>2699206.58</v>
      </c>
      <c r="T11" s="48" t="s">
        <v>85</v>
      </c>
    </row>
    <row r="12" spans="1:20" ht="51" customHeight="1" x14ac:dyDescent="0.25">
      <c r="A12" s="49" t="s">
        <v>19</v>
      </c>
      <c r="B12" s="32" t="s">
        <v>69</v>
      </c>
      <c r="C12" s="22" t="s">
        <v>25</v>
      </c>
      <c r="D12" s="32" t="s">
        <v>76</v>
      </c>
      <c r="E12" s="32">
        <v>414</v>
      </c>
      <c r="F12" s="9" t="s">
        <v>77</v>
      </c>
      <c r="G12" s="9" t="s">
        <v>78</v>
      </c>
      <c r="H12" s="29">
        <f t="shared" ref="H12" si="9">I12+J12+K12</f>
        <v>20000000</v>
      </c>
      <c r="I12" s="28"/>
      <c r="J12" s="27">
        <v>20000000</v>
      </c>
      <c r="K12" s="29"/>
      <c r="L12" s="29">
        <f t="shared" si="6"/>
        <v>20000000</v>
      </c>
      <c r="M12" s="28"/>
      <c r="N12" s="27">
        <v>20000000</v>
      </c>
      <c r="O12" s="29"/>
      <c r="P12" s="29">
        <f t="shared" si="7"/>
        <v>0</v>
      </c>
      <c r="Q12" s="27">
        <f t="shared" si="8"/>
        <v>0</v>
      </c>
      <c r="R12" s="27">
        <f t="shared" si="8"/>
        <v>0</v>
      </c>
      <c r="S12" s="27">
        <f t="shared" si="8"/>
        <v>0</v>
      </c>
      <c r="T12" s="48"/>
    </row>
    <row r="13" spans="1:20" ht="27.75" customHeight="1" x14ac:dyDescent="0.25">
      <c r="A13" s="69" t="s">
        <v>23</v>
      </c>
      <c r="B13" s="70"/>
      <c r="C13" s="70"/>
      <c r="D13" s="23"/>
      <c r="E13" s="23"/>
      <c r="F13" s="23"/>
      <c r="G13" s="23"/>
      <c r="H13" s="30">
        <f>I13+J13+K13</f>
        <v>27929918.16</v>
      </c>
      <c r="I13" s="30">
        <f>I8+I9+I10+I11+I12</f>
        <v>0</v>
      </c>
      <c r="J13" s="30">
        <f t="shared" ref="J13:K13" si="10">J8+J9+J10+J11+J12</f>
        <v>20000000</v>
      </c>
      <c r="K13" s="30">
        <f t="shared" si="10"/>
        <v>7929918.1600000001</v>
      </c>
      <c r="L13" s="30">
        <f>M13+N13+O13</f>
        <v>25131711.579999998</v>
      </c>
      <c r="M13" s="30">
        <f>M8+M9+M10+M11+M12</f>
        <v>0</v>
      </c>
      <c r="N13" s="30">
        <f t="shared" ref="N13:O13" si="11">N8+N9+N10+N11+N12</f>
        <v>20000000</v>
      </c>
      <c r="O13" s="30">
        <f t="shared" si="11"/>
        <v>5131711.58</v>
      </c>
      <c r="P13" s="30">
        <f>Q13+R13+S13</f>
        <v>2798206.58</v>
      </c>
      <c r="Q13" s="30">
        <f>Q8+Q9+Q10+Q11+Q12</f>
        <v>0</v>
      </c>
      <c r="R13" s="30">
        <f t="shared" ref="R13:S13" si="12">R8+R9+R10+R11+R12</f>
        <v>0</v>
      </c>
      <c r="S13" s="30">
        <f t="shared" si="12"/>
        <v>2798206.58</v>
      </c>
      <c r="T13" s="50"/>
    </row>
    <row r="14" spans="1:20" ht="24.75" customHeight="1" x14ac:dyDescent="0.25">
      <c r="A14" s="49" t="s">
        <v>27</v>
      </c>
      <c r="B14" s="66" t="s">
        <v>3</v>
      </c>
      <c r="C14" s="66"/>
      <c r="D14" s="32"/>
      <c r="E14" s="32"/>
      <c r="F14" s="32"/>
      <c r="G14" s="32"/>
      <c r="H14" s="29">
        <f t="shared" ref="H14:H32" si="13">I14+J14+K14</f>
        <v>0</v>
      </c>
      <c r="I14" s="28"/>
      <c r="J14" s="28"/>
      <c r="K14" s="28"/>
      <c r="L14" s="29">
        <f t="shared" ref="L14:L37" si="14">M14+N14+O14</f>
        <v>0</v>
      </c>
      <c r="M14" s="28"/>
      <c r="N14" s="28"/>
      <c r="O14" s="28"/>
      <c r="P14" s="29">
        <f t="shared" ref="P14:P37" si="15">Q14+R14+S14</f>
        <v>0</v>
      </c>
      <c r="Q14" s="29">
        <f t="shared" ref="Q14:Q32" si="16">I14-M14</f>
        <v>0</v>
      </c>
      <c r="R14" s="29">
        <f t="shared" ref="R14:R32" si="17">J14-N14</f>
        <v>0</v>
      </c>
      <c r="S14" s="29">
        <f t="shared" ref="S14:S37" si="18">K14-O14</f>
        <v>0</v>
      </c>
      <c r="T14" s="51"/>
    </row>
    <row r="15" spans="1:20" ht="12" customHeight="1" x14ac:dyDescent="0.25">
      <c r="A15" s="49" t="s">
        <v>15</v>
      </c>
      <c r="B15" s="32"/>
      <c r="C15" s="24" t="s">
        <v>25</v>
      </c>
      <c r="D15" s="15"/>
      <c r="E15" s="32"/>
      <c r="F15" s="32"/>
      <c r="G15" s="32"/>
      <c r="H15" s="29">
        <v>0</v>
      </c>
      <c r="I15" s="28"/>
      <c r="J15" s="28"/>
      <c r="K15" s="28"/>
      <c r="L15" s="29">
        <v>0</v>
      </c>
      <c r="M15" s="28"/>
      <c r="N15" s="28"/>
      <c r="O15" s="28"/>
      <c r="P15" s="29">
        <f t="shared" si="15"/>
        <v>0</v>
      </c>
      <c r="Q15" s="29">
        <f t="shared" si="16"/>
        <v>0</v>
      </c>
      <c r="R15" s="29">
        <f t="shared" si="17"/>
        <v>0</v>
      </c>
      <c r="S15" s="29">
        <f t="shared" si="18"/>
        <v>0</v>
      </c>
      <c r="T15" s="51"/>
    </row>
    <row r="16" spans="1:20" ht="12.75" customHeight="1" x14ac:dyDescent="0.25">
      <c r="A16" s="49" t="s">
        <v>16</v>
      </c>
      <c r="B16" s="32"/>
      <c r="C16" s="24" t="s">
        <v>25</v>
      </c>
      <c r="D16" s="32"/>
      <c r="E16" s="32"/>
      <c r="F16" s="32"/>
      <c r="G16" s="32"/>
      <c r="H16" s="29">
        <f t="shared" si="13"/>
        <v>0</v>
      </c>
      <c r="I16" s="28"/>
      <c r="J16" s="28"/>
      <c r="K16" s="28"/>
      <c r="L16" s="29">
        <f t="shared" si="14"/>
        <v>0</v>
      </c>
      <c r="M16" s="28"/>
      <c r="N16" s="28"/>
      <c r="O16" s="28"/>
      <c r="P16" s="29">
        <f t="shared" si="15"/>
        <v>0</v>
      </c>
      <c r="Q16" s="29">
        <f t="shared" si="16"/>
        <v>0</v>
      </c>
      <c r="R16" s="29">
        <f t="shared" si="17"/>
        <v>0</v>
      </c>
      <c r="S16" s="29">
        <f t="shared" si="18"/>
        <v>0</v>
      </c>
      <c r="T16" s="51"/>
    </row>
    <row r="17" spans="1:20" ht="11.25" customHeight="1" x14ac:dyDescent="0.25">
      <c r="A17" s="49" t="s">
        <v>17</v>
      </c>
      <c r="B17" s="32"/>
      <c r="C17" s="24" t="s">
        <v>25</v>
      </c>
      <c r="D17" s="32"/>
      <c r="E17" s="32"/>
      <c r="F17" s="32"/>
      <c r="G17" s="32"/>
      <c r="H17" s="29">
        <f t="shared" si="13"/>
        <v>0</v>
      </c>
      <c r="I17" s="28"/>
      <c r="J17" s="28"/>
      <c r="K17" s="28"/>
      <c r="L17" s="29">
        <f t="shared" si="14"/>
        <v>0</v>
      </c>
      <c r="M17" s="28"/>
      <c r="N17" s="28"/>
      <c r="O17" s="28"/>
      <c r="P17" s="29">
        <f t="shared" si="15"/>
        <v>0</v>
      </c>
      <c r="Q17" s="29">
        <f t="shared" si="16"/>
        <v>0</v>
      </c>
      <c r="R17" s="29">
        <f t="shared" si="17"/>
        <v>0</v>
      </c>
      <c r="S17" s="29">
        <f t="shared" si="18"/>
        <v>0</v>
      </c>
      <c r="T17" s="51"/>
    </row>
    <row r="18" spans="1:20" ht="13.5" customHeight="1" x14ac:dyDescent="0.25">
      <c r="A18" s="69" t="s">
        <v>23</v>
      </c>
      <c r="B18" s="70"/>
      <c r="C18" s="71"/>
      <c r="D18" s="23"/>
      <c r="E18" s="23"/>
      <c r="F18" s="23"/>
      <c r="G18" s="23"/>
      <c r="H18" s="30">
        <f>I18+J18+K18</f>
        <v>0</v>
      </c>
      <c r="I18" s="30">
        <f>I15+I16+I17</f>
        <v>0</v>
      </c>
      <c r="J18" s="30">
        <f t="shared" ref="J18:K18" si="19">J15+J16+J17</f>
        <v>0</v>
      </c>
      <c r="K18" s="30">
        <f t="shared" si="19"/>
        <v>0</v>
      </c>
      <c r="L18" s="30">
        <f>M18+N18+O18</f>
        <v>0</v>
      </c>
      <c r="M18" s="30">
        <f>M15+M16+M17</f>
        <v>0</v>
      </c>
      <c r="N18" s="30">
        <f t="shared" ref="N18:O18" si="20">N15+N16+N17</f>
        <v>0</v>
      </c>
      <c r="O18" s="30">
        <f t="shared" si="20"/>
        <v>0</v>
      </c>
      <c r="P18" s="30">
        <f>Q18+R18+S18</f>
        <v>0</v>
      </c>
      <c r="Q18" s="30">
        <f>Q15+Q16+Q17</f>
        <v>0</v>
      </c>
      <c r="R18" s="30">
        <f t="shared" ref="R18:S18" si="21">R15+R16+R17</f>
        <v>0</v>
      </c>
      <c r="S18" s="30">
        <f t="shared" si="21"/>
        <v>0</v>
      </c>
      <c r="T18" s="50"/>
    </row>
    <row r="19" spans="1:20" ht="66.75" customHeight="1" x14ac:dyDescent="0.25">
      <c r="A19" s="49" t="s">
        <v>28</v>
      </c>
      <c r="B19" s="66" t="s">
        <v>4</v>
      </c>
      <c r="C19" s="67"/>
      <c r="D19" s="32"/>
      <c r="E19" s="32"/>
      <c r="F19" s="32"/>
      <c r="G19" s="32"/>
      <c r="H19" s="29">
        <f>I19+J19+K19</f>
        <v>0</v>
      </c>
      <c r="I19" s="28"/>
      <c r="J19" s="28"/>
      <c r="K19" s="28"/>
      <c r="L19" s="29">
        <f t="shared" si="14"/>
        <v>0</v>
      </c>
      <c r="M19" s="28"/>
      <c r="N19" s="28"/>
      <c r="O19" s="28"/>
      <c r="P19" s="29">
        <f t="shared" si="15"/>
        <v>0</v>
      </c>
      <c r="Q19" s="29">
        <f t="shared" si="16"/>
        <v>0</v>
      </c>
      <c r="R19" s="29">
        <f t="shared" si="17"/>
        <v>0</v>
      </c>
      <c r="S19" s="29">
        <f t="shared" si="18"/>
        <v>0</v>
      </c>
      <c r="T19" s="51"/>
    </row>
    <row r="20" spans="1:20" x14ac:dyDescent="0.25">
      <c r="A20" s="49" t="s">
        <v>15</v>
      </c>
      <c r="B20" s="32" t="s">
        <v>39</v>
      </c>
      <c r="C20" s="24" t="s">
        <v>25</v>
      </c>
      <c r="D20" s="32" t="s">
        <v>34</v>
      </c>
      <c r="E20" s="32">
        <v>243</v>
      </c>
      <c r="F20" s="32">
        <v>8819</v>
      </c>
      <c r="G20" s="32"/>
      <c r="H20" s="29">
        <f t="shared" ref="H20:H21" si="22">I20+J20+K20</f>
        <v>8453400.6899999995</v>
      </c>
      <c r="I20" s="28"/>
      <c r="J20" s="29">
        <v>7692594.6299999999</v>
      </c>
      <c r="K20" s="29">
        <v>760806.06</v>
      </c>
      <c r="L20" s="29">
        <f t="shared" si="14"/>
        <v>8453400.6899999995</v>
      </c>
      <c r="M20" s="28"/>
      <c r="N20" s="29">
        <v>7692594.6299999999</v>
      </c>
      <c r="O20" s="29">
        <v>760806.06</v>
      </c>
      <c r="P20" s="29">
        <f t="shared" si="15"/>
        <v>0</v>
      </c>
      <c r="Q20" s="29">
        <f t="shared" si="16"/>
        <v>0</v>
      </c>
      <c r="R20" s="29">
        <f t="shared" si="17"/>
        <v>0</v>
      </c>
      <c r="S20" s="29">
        <f t="shared" si="18"/>
        <v>0</v>
      </c>
      <c r="T20" s="52"/>
    </row>
    <row r="21" spans="1:20" ht="102.75" x14ac:dyDescent="0.25">
      <c r="A21" s="49" t="s">
        <v>16</v>
      </c>
      <c r="B21" s="62" t="s">
        <v>88</v>
      </c>
      <c r="C21" s="24" t="s">
        <v>25</v>
      </c>
      <c r="D21" s="62" t="s">
        <v>33</v>
      </c>
      <c r="E21" s="62">
        <v>243</v>
      </c>
      <c r="F21" s="62"/>
      <c r="G21" s="62"/>
      <c r="H21" s="29">
        <f t="shared" si="22"/>
        <v>114805</v>
      </c>
      <c r="I21" s="28"/>
      <c r="J21" s="28"/>
      <c r="K21" s="29">
        <v>114805</v>
      </c>
      <c r="L21" s="29">
        <f t="shared" ref="L21" si="23">M21+N21+O21</f>
        <v>114805</v>
      </c>
      <c r="M21" s="28"/>
      <c r="N21" s="28"/>
      <c r="O21" s="29">
        <v>114805</v>
      </c>
      <c r="P21" s="29">
        <f>Q21+R21+S21</f>
        <v>0</v>
      </c>
      <c r="Q21" s="29">
        <f t="shared" si="16"/>
        <v>0</v>
      </c>
      <c r="R21" s="29">
        <f t="shared" si="17"/>
        <v>0</v>
      </c>
      <c r="S21" s="29">
        <f t="shared" si="18"/>
        <v>0</v>
      </c>
      <c r="T21" s="54"/>
    </row>
    <row r="22" spans="1:20" x14ac:dyDescent="0.25">
      <c r="A22" s="49" t="s">
        <v>17</v>
      </c>
      <c r="B22" s="32" t="s">
        <v>55</v>
      </c>
      <c r="C22" s="24" t="s">
        <v>25</v>
      </c>
      <c r="D22" s="32" t="s">
        <v>34</v>
      </c>
      <c r="E22" s="32">
        <v>243</v>
      </c>
      <c r="F22" s="32">
        <v>8819</v>
      </c>
      <c r="G22" s="32"/>
      <c r="H22" s="29">
        <f t="shared" ref="H22:H29" si="24">I22+J22+K22</f>
        <v>11947988.32</v>
      </c>
      <c r="I22" s="28"/>
      <c r="J22" s="29">
        <v>11029126.060000001</v>
      </c>
      <c r="K22" s="29">
        <v>918862.26</v>
      </c>
      <c r="L22" s="29">
        <f t="shared" ref="L22:L29" si="25">M22+N22+O22</f>
        <v>11947988.32</v>
      </c>
      <c r="M22" s="28"/>
      <c r="N22" s="29">
        <v>11029126.060000001</v>
      </c>
      <c r="O22" s="29">
        <v>918862.26</v>
      </c>
      <c r="P22" s="29">
        <f t="shared" ref="P22:P29" si="26">Q22+R22+S22</f>
        <v>0</v>
      </c>
      <c r="Q22" s="29">
        <f t="shared" ref="Q22:Q27" si="27">I22-M22</f>
        <v>0</v>
      </c>
      <c r="R22" s="29">
        <f t="shared" ref="R22:R29" si="28">J22-N22</f>
        <v>0</v>
      </c>
      <c r="S22" s="29">
        <f t="shared" ref="S22:S29" si="29">K22-O22</f>
        <v>0</v>
      </c>
      <c r="T22" s="51"/>
    </row>
    <row r="23" spans="1:20" ht="243" x14ac:dyDescent="0.25">
      <c r="A23" s="49" t="s">
        <v>18</v>
      </c>
      <c r="B23" s="62" t="s">
        <v>87</v>
      </c>
      <c r="C23" s="24" t="s">
        <v>25</v>
      </c>
      <c r="D23" s="62" t="s">
        <v>33</v>
      </c>
      <c r="E23" s="62">
        <v>243</v>
      </c>
      <c r="F23" s="62"/>
      <c r="G23" s="62"/>
      <c r="H23" s="29">
        <f t="shared" si="24"/>
        <v>132560</v>
      </c>
      <c r="I23" s="28"/>
      <c r="J23" s="28"/>
      <c r="K23" s="29">
        <v>132560</v>
      </c>
      <c r="L23" s="29">
        <f t="shared" si="25"/>
        <v>132560</v>
      </c>
      <c r="M23" s="28"/>
      <c r="N23" s="28"/>
      <c r="O23" s="29">
        <v>132560</v>
      </c>
      <c r="P23" s="29">
        <f t="shared" si="26"/>
        <v>0</v>
      </c>
      <c r="Q23" s="29">
        <f t="shared" si="27"/>
        <v>0</v>
      </c>
      <c r="R23" s="29">
        <f t="shared" si="28"/>
        <v>0</v>
      </c>
      <c r="S23" s="29">
        <f t="shared" si="29"/>
        <v>0</v>
      </c>
      <c r="T23" s="53"/>
    </row>
    <row r="24" spans="1:20" ht="90" x14ac:dyDescent="0.25">
      <c r="A24" s="49" t="s">
        <v>19</v>
      </c>
      <c r="B24" s="62" t="s">
        <v>90</v>
      </c>
      <c r="C24" s="24" t="s">
        <v>25</v>
      </c>
      <c r="D24" s="62" t="s">
        <v>33</v>
      </c>
      <c r="E24" s="62">
        <v>243</v>
      </c>
      <c r="F24" s="62"/>
      <c r="G24" s="62"/>
      <c r="H24" s="29">
        <f t="shared" si="24"/>
        <v>73200</v>
      </c>
      <c r="I24" s="28"/>
      <c r="J24" s="28"/>
      <c r="K24" s="26">
        <v>73200</v>
      </c>
      <c r="L24" s="29">
        <f t="shared" si="25"/>
        <v>73200</v>
      </c>
      <c r="M24" s="28"/>
      <c r="N24" s="28"/>
      <c r="O24" s="26">
        <v>73200</v>
      </c>
      <c r="P24" s="29">
        <f t="shared" si="26"/>
        <v>0</v>
      </c>
      <c r="Q24" s="29">
        <f t="shared" si="27"/>
        <v>0</v>
      </c>
      <c r="R24" s="29">
        <f t="shared" si="28"/>
        <v>0</v>
      </c>
      <c r="S24" s="29">
        <f t="shared" si="29"/>
        <v>0</v>
      </c>
      <c r="T24" s="53"/>
    </row>
    <row r="25" spans="1:20" ht="179.25" x14ac:dyDescent="0.25">
      <c r="A25" s="49" t="s">
        <v>20</v>
      </c>
      <c r="B25" s="62" t="s">
        <v>89</v>
      </c>
      <c r="C25" s="24" t="s">
        <v>25</v>
      </c>
      <c r="D25" s="62" t="s">
        <v>33</v>
      </c>
      <c r="E25" s="62">
        <v>243</v>
      </c>
      <c r="F25" s="62"/>
      <c r="G25" s="62"/>
      <c r="H25" s="29">
        <f t="shared" si="24"/>
        <v>93920</v>
      </c>
      <c r="I25" s="28"/>
      <c r="J25" s="28"/>
      <c r="K25" s="26">
        <v>93920</v>
      </c>
      <c r="L25" s="29">
        <f t="shared" si="25"/>
        <v>93920</v>
      </c>
      <c r="M25" s="28"/>
      <c r="N25" s="28"/>
      <c r="O25" s="26">
        <v>93920</v>
      </c>
      <c r="P25" s="29">
        <f t="shared" si="26"/>
        <v>0</v>
      </c>
      <c r="Q25" s="29">
        <f t="shared" si="27"/>
        <v>0</v>
      </c>
      <c r="R25" s="29">
        <f t="shared" si="28"/>
        <v>0</v>
      </c>
      <c r="S25" s="29">
        <f t="shared" si="29"/>
        <v>0</v>
      </c>
      <c r="T25" s="53"/>
    </row>
    <row r="26" spans="1:20" x14ac:dyDescent="0.25">
      <c r="A26" s="49" t="s">
        <v>21</v>
      </c>
      <c r="B26" s="32" t="s">
        <v>31</v>
      </c>
      <c r="C26" s="24" t="s">
        <v>25</v>
      </c>
      <c r="D26" s="32" t="s">
        <v>34</v>
      </c>
      <c r="E26" s="32">
        <v>243</v>
      </c>
      <c r="F26" s="32">
        <v>8819</v>
      </c>
      <c r="G26" s="32"/>
      <c r="H26" s="29">
        <f t="shared" si="24"/>
        <v>13112789.18</v>
      </c>
      <c r="I26" s="28"/>
      <c r="J26" s="29">
        <v>11932638.15</v>
      </c>
      <c r="K26" s="29">
        <v>1180151.03</v>
      </c>
      <c r="L26" s="29">
        <f t="shared" si="25"/>
        <v>13112789.18</v>
      </c>
      <c r="M26" s="28"/>
      <c r="N26" s="29">
        <v>11932638.15</v>
      </c>
      <c r="O26" s="29">
        <v>1180151.03</v>
      </c>
      <c r="P26" s="29">
        <f t="shared" si="26"/>
        <v>0</v>
      </c>
      <c r="Q26" s="29">
        <f t="shared" si="27"/>
        <v>0</v>
      </c>
      <c r="R26" s="29">
        <f t="shared" si="28"/>
        <v>0</v>
      </c>
      <c r="S26" s="29">
        <f t="shared" si="29"/>
        <v>0</v>
      </c>
      <c r="T26" s="51"/>
    </row>
    <row r="27" spans="1:20" ht="115.5" x14ac:dyDescent="0.25">
      <c r="A27" s="49"/>
      <c r="B27" s="62" t="s">
        <v>91</v>
      </c>
      <c r="C27" s="24" t="s">
        <v>25</v>
      </c>
      <c r="D27" s="62" t="s">
        <v>33</v>
      </c>
      <c r="E27" s="62">
        <v>243</v>
      </c>
      <c r="F27" s="62"/>
      <c r="G27" s="62"/>
      <c r="H27" s="29">
        <f>I27+J27+K27</f>
        <v>54880</v>
      </c>
      <c r="I27" s="28"/>
      <c r="J27" s="28"/>
      <c r="K27" s="26">
        <v>54880</v>
      </c>
      <c r="L27" s="29">
        <f>M27+N27+O27</f>
        <v>54880</v>
      </c>
      <c r="M27" s="28"/>
      <c r="N27" s="28"/>
      <c r="O27" s="26">
        <v>54880</v>
      </c>
      <c r="P27" s="29">
        <f t="shared" si="26"/>
        <v>0</v>
      </c>
      <c r="Q27" s="29">
        <f t="shared" si="27"/>
        <v>0</v>
      </c>
      <c r="R27" s="29">
        <f t="shared" si="28"/>
        <v>0</v>
      </c>
      <c r="S27" s="29">
        <f t="shared" si="29"/>
        <v>0</v>
      </c>
      <c r="T27" s="53"/>
    </row>
    <row r="28" spans="1:20" x14ac:dyDescent="0.25">
      <c r="A28" s="49" t="s">
        <v>79</v>
      </c>
      <c r="B28" s="32" t="s">
        <v>36</v>
      </c>
      <c r="C28" s="24" t="s">
        <v>25</v>
      </c>
      <c r="D28" s="32" t="s">
        <v>34</v>
      </c>
      <c r="E28" s="32">
        <v>243</v>
      </c>
      <c r="F28" s="32">
        <v>8819</v>
      </c>
      <c r="G28" s="32"/>
      <c r="H28" s="29">
        <f t="shared" si="24"/>
        <v>7864545.2600000007</v>
      </c>
      <c r="I28" s="28"/>
      <c r="J28" s="29">
        <v>7156736.1900000004</v>
      </c>
      <c r="K28" s="29">
        <v>707809.07</v>
      </c>
      <c r="L28" s="29">
        <f t="shared" si="25"/>
        <v>7864545.2600000007</v>
      </c>
      <c r="M28" s="28"/>
      <c r="N28" s="29">
        <v>7156736.1900000004</v>
      </c>
      <c r="O28" s="29">
        <v>707809.07</v>
      </c>
      <c r="P28" s="29">
        <f t="shared" si="26"/>
        <v>0</v>
      </c>
      <c r="Q28" s="29"/>
      <c r="R28" s="29">
        <f t="shared" si="28"/>
        <v>0</v>
      </c>
      <c r="S28" s="29">
        <f t="shared" si="29"/>
        <v>0</v>
      </c>
      <c r="T28" s="53"/>
    </row>
    <row r="29" spans="1:20" ht="243" x14ac:dyDescent="0.25">
      <c r="A29" s="49" t="s">
        <v>80</v>
      </c>
      <c r="B29" s="62" t="s">
        <v>92</v>
      </c>
      <c r="C29" s="24" t="s">
        <v>25</v>
      </c>
      <c r="D29" s="62" t="s">
        <v>33</v>
      </c>
      <c r="E29" s="62">
        <v>243</v>
      </c>
      <c r="F29" s="62"/>
      <c r="G29" s="62"/>
      <c r="H29" s="29">
        <f t="shared" si="24"/>
        <v>131835</v>
      </c>
      <c r="I29" s="28"/>
      <c r="J29" s="28"/>
      <c r="K29" s="26">
        <v>131835</v>
      </c>
      <c r="L29" s="29">
        <f t="shared" si="25"/>
        <v>131835</v>
      </c>
      <c r="M29" s="28"/>
      <c r="N29" s="28"/>
      <c r="O29" s="26">
        <v>131835</v>
      </c>
      <c r="P29" s="29">
        <f t="shared" si="26"/>
        <v>0</v>
      </c>
      <c r="Q29" s="29">
        <f t="shared" ref="Q29" si="30">I29-M29</f>
        <v>0</v>
      </c>
      <c r="R29" s="29">
        <f t="shared" si="28"/>
        <v>0</v>
      </c>
      <c r="S29" s="29">
        <f t="shared" si="29"/>
        <v>0</v>
      </c>
      <c r="T29" s="53"/>
    </row>
    <row r="30" spans="1:20" x14ac:dyDescent="0.25">
      <c r="A30" s="49" t="s">
        <v>81</v>
      </c>
      <c r="B30" s="32" t="s">
        <v>50</v>
      </c>
      <c r="C30" s="24" t="s">
        <v>25</v>
      </c>
      <c r="D30" s="32" t="s">
        <v>34</v>
      </c>
      <c r="E30" s="32">
        <v>244</v>
      </c>
      <c r="F30" s="32">
        <v>8819</v>
      </c>
      <c r="G30" s="32"/>
      <c r="H30" s="29">
        <f t="shared" si="13"/>
        <v>6184339.79</v>
      </c>
      <c r="I30" s="28"/>
      <c r="J30" s="29">
        <v>5627749.21</v>
      </c>
      <c r="K30" s="29">
        <v>556590.57999999996</v>
      </c>
      <c r="L30" s="29">
        <f t="shared" si="14"/>
        <v>6184339.79</v>
      </c>
      <c r="M30" s="28"/>
      <c r="N30" s="29">
        <v>5627749.21</v>
      </c>
      <c r="O30" s="29">
        <v>556590.57999999996</v>
      </c>
      <c r="P30" s="29">
        <f t="shared" si="15"/>
        <v>0</v>
      </c>
      <c r="Q30" s="29">
        <f t="shared" si="16"/>
        <v>0</v>
      </c>
      <c r="R30" s="29">
        <f t="shared" si="17"/>
        <v>0</v>
      </c>
      <c r="S30" s="29">
        <f t="shared" si="18"/>
        <v>0</v>
      </c>
      <c r="T30" s="51"/>
    </row>
    <row r="31" spans="1:20" ht="26.25" customHeight="1" x14ac:dyDescent="0.25">
      <c r="A31" s="49" t="s">
        <v>82</v>
      </c>
      <c r="B31" s="32" t="s">
        <v>35</v>
      </c>
      <c r="C31" s="24" t="s">
        <v>25</v>
      </c>
      <c r="D31" s="32" t="s">
        <v>34</v>
      </c>
      <c r="E31" s="32">
        <v>244</v>
      </c>
      <c r="F31" s="32">
        <v>8819</v>
      </c>
      <c r="G31" s="32"/>
      <c r="H31" s="29">
        <f t="shared" ref="H31" si="31">I31+J31+K31</f>
        <v>7905739.0700000003</v>
      </c>
      <c r="I31" s="28"/>
      <c r="J31" s="29">
        <v>7194222.5499999998</v>
      </c>
      <c r="K31" s="29">
        <v>711516.52</v>
      </c>
      <c r="L31" s="29">
        <f t="shared" si="14"/>
        <v>7905739.0700000003</v>
      </c>
      <c r="M31" s="28"/>
      <c r="N31" s="29">
        <v>7194222.5499999998</v>
      </c>
      <c r="O31" s="29">
        <v>711516.52</v>
      </c>
      <c r="P31" s="29">
        <f t="shared" si="15"/>
        <v>0</v>
      </c>
      <c r="Q31" s="29"/>
      <c r="R31" s="29"/>
      <c r="S31" s="29">
        <f t="shared" si="18"/>
        <v>0</v>
      </c>
      <c r="T31" s="52"/>
    </row>
    <row r="32" spans="1:20" x14ac:dyDescent="0.25">
      <c r="A32" s="49" t="s">
        <v>40</v>
      </c>
      <c r="B32" s="32" t="s">
        <v>52</v>
      </c>
      <c r="C32" s="24" t="s">
        <v>25</v>
      </c>
      <c r="D32" s="32" t="s">
        <v>34</v>
      </c>
      <c r="E32" s="32">
        <v>244</v>
      </c>
      <c r="F32" s="32">
        <v>8819</v>
      </c>
      <c r="G32" s="32"/>
      <c r="H32" s="29">
        <f t="shared" si="13"/>
        <v>15910966.32</v>
      </c>
      <c r="I32" s="28"/>
      <c r="J32" s="29">
        <v>14478979.35</v>
      </c>
      <c r="K32" s="29">
        <v>1431986.97</v>
      </c>
      <c r="L32" s="29">
        <f t="shared" si="14"/>
        <v>14697376.959999999</v>
      </c>
      <c r="M32" s="28"/>
      <c r="N32" s="29">
        <v>13374613.029999999</v>
      </c>
      <c r="O32" s="29">
        <v>1322763.93</v>
      </c>
      <c r="P32" s="29">
        <f t="shared" si="15"/>
        <v>1213589.3600000003</v>
      </c>
      <c r="Q32" s="29">
        <f t="shared" si="16"/>
        <v>0</v>
      </c>
      <c r="R32" s="29">
        <f t="shared" si="17"/>
        <v>1104366.3200000003</v>
      </c>
      <c r="S32" s="29">
        <f t="shared" si="18"/>
        <v>109223.04000000004</v>
      </c>
      <c r="T32" s="53" t="s">
        <v>60</v>
      </c>
    </row>
    <row r="33" spans="1:20" x14ac:dyDescent="0.25">
      <c r="A33" s="49" t="s">
        <v>41</v>
      </c>
      <c r="B33" s="32" t="s">
        <v>55</v>
      </c>
      <c r="C33" s="24" t="s">
        <v>25</v>
      </c>
      <c r="D33" s="32" t="s">
        <v>34</v>
      </c>
      <c r="E33" s="32">
        <v>244</v>
      </c>
      <c r="F33" s="32">
        <v>8819</v>
      </c>
      <c r="G33" s="32"/>
      <c r="H33" s="29">
        <f t="shared" ref="H33:H37" si="32">I33+J33+K33</f>
        <v>1351332.8199999998</v>
      </c>
      <c r="I33" s="28"/>
      <c r="J33" s="29">
        <v>1073256.18</v>
      </c>
      <c r="K33" s="29">
        <v>278076.64</v>
      </c>
      <c r="L33" s="29">
        <f t="shared" si="14"/>
        <v>1351332.8199999998</v>
      </c>
      <c r="M33" s="28"/>
      <c r="N33" s="29">
        <v>1073256.18</v>
      </c>
      <c r="O33" s="29">
        <v>278076.64</v>
      </c>
      <c r="P33" s="29">
        <f t="shared" si="15"/>
        <v>0</v>
      </c>
      <c r="Q33" s="29"/>
      <c r="R33" s="29"/>
      <c r="S33" s="29">
        <f t="shared" si="18"/>
        <v>0</v>
      </c>
      <c r="T33" s="53"/>
    </row>
    <row r="34" spans="1:20" ht="26.25" x14ac:dyDescent="0.25">
      <c r="A34" s="49" t="s">
        <v>42</v>
      </c>
      <c r="B34" s="59" t="s">
        <v>59</v>
      </c>
      <c r="C34" s="24" t="s">
        <v>25</v>
      </c>
      <c r="D34" s="59" t="s">
        <v>34</v>
      </c>
      <c r="E34" s="59">
        <v>243</v>
      </c>
      <c r="F34" s="59"/>
      <c r="G34" s="59">
        <v>225</v>
      </c>
      <c r="H34" s="29">
        <f t="shared" si="32"/>
        <v>61133.48</v>
      </c>
      <c r="I34" s="28"/>
      <c r="J34" s="28"/>
      <c r="K34" s="29">
        <v>61133.48</v>
      </c>
      <c r="L34" s="29"/>
      <c r="M34" s="28"/>
      <c r="N34" s="28"/>
      <c r="O34" s="29"/>
      <c r="P34" s="29">
        <f t="shared" si="15"/>
        <v>61133.48</v>
      </c>
      <c r="Q34" s="29">
        <f t="shared" ref="Q34:Q37" si="33">I34-M34</f>
        <v>0</v>
      </c>
      <c r="R34" s="29">
        <f t="shared" ref="R34:R37" si="34">J34-N34</f>
        <v>0</v>
      </c>
      <c r="S34" s="29">
        <f t="shared" si="18"/>
        <v>61133.48</v>
      </c>
      <c r="T34" s="48" t="s">
        <v>68</v>
      </c>
    </row>
    <row r="35" spans="1:20" ht="26.25" x14ac:dyDescent="0.25">
      <c r="A35" s="49" t="s">
        <v>43</v>
      </c>
      <c r="B35" s="59" t="s">
        <v>59</v>
      </c>
      <c r="C35" s="24" t="s">
        <v>25</v>
      </c>
      <c r="D35" s="59" t="s">
        <v>34</v>
      </c>
      <c r="E35" s="59">
        <v>243</v>
      </c>
      <c r="F35" s="59">
        <v>8819</v>
      </c>
      <c r="G35" s="59">
        <v>225</v>
      </c>
      <c r="H35" s="29">
        <f t="shared" si="32"/>
        <v>1805631.15</v>
      </c>
      <c r="I35" s="28"/>
      <c r="J35" s="28"/>
      <c r="K35" s="29">
        <v>1805631.15</v>
      </c>
      <c r="L35" s="29">
        <f t="shared" si="14"/>
        <v>1477832.73</v>
      </c>
      <c r="M35" s="28"/>
      <c r="N35" s="28"/>
      <c r="O35" s="29">
        <v>1477832.73</v>
      </c>
      <c r="P35" s="29">
        <f t="shared" si="15"/>
        <v>327798.41999999993</v>
      </c>
      <c r="Q35" s="29">
        <f t="shared" si="33"/>
        <v>0</v>
      </c>
      <c r="R35" s="29">
        <f t="shared" si="34"/>
        <v>0</v>
      </c>
      <c r="S35" s="29">
        <f t="shared" si="18"/>
        <v>327798.41999999993</v>
      </c>
      <c r="T35" s="48" t="s">
        <v>68</v>
      </c>
    </row>
    <row r="36" spans="1:20" ht="26.25" x14ac:dyDescent="0.25">
      <c r="A36" s="49" t="s">
        <v>44</v>
      </c>
      <c r="B36" s="59" t="s">
        <v>59</v>
      </c>
      <c r="C36" s="24" t="s">
        <v>25</v>
      </c>
      <c r="D36" s="59" t="s">
        <v>34</v>
      </c>
      <c r="E36" s="59">
        <v>243</v>
      </c>
      <c r="F36" s="59">
        <v>8819</v>
      </c>
      <c r="G36" s="33" t="s">
        <v>83</v>
      </c>
      <c r="H36" s="29">
        <f t="shared" si="32"/>
        <v>18256937.210000001</v>
      </c>
      <c r="I36" s="28"/>
      <c r="J36" s="27">
        <v>18256937.210000001</v>
      </c>
      <c r="K36" s="29"/>
      <c r="L36" s="29">
        <f t="shared" si="14"/>
        <v>14942530.960000001</v>
      </c>
      <c r="M36" s="28"/>
      <c r="N36" s="27">
        <v>14942530.960000001</v>
      </c>
      <c r="O36" s="29"/>
      <c r="P36" s="29">
        <f t="shared" si="15"/>
        <v>3314406.25</v>
      </c>
      <c r="Q36" s="29">
        <f t="shared" si="33"/>
        <v>0</v>
      </c>
      <c r="R36" s="29">
        <f t="shared" si="34"/>
        <v>3314406.25</v>
      </c>
      <c r="S36" s="29">
        <f t="shared" si="18"/>
        <v>0</v>
      </c>
      <c r="T36" s="48" t="s">
        <v>68</v>
      </c>
    </row>
    <row r="37" spans="1:20" ht="153.75" x14ac:dyDescent="0.25">
      <c r="A37" s="49" t="s">
        <v>45</v>
      </c>
      <c r="B37" s="62" t="s">
        <v>99</v>
      </c>
      <c r="C37" s="24" t="s">
        <v>25</v>
      </c>
      <c r="D37" s="62" t="s">
        <v>66</v>
      </c>
      <c r="E37" s="62">
        <v>243</v>
      </c>
      <c r="F37" s="62"/>
      <c r="G37" s="62">
        <v>226</v>
      </c>
      <c r="H37" s="29">
        <f t="shared" si="32"/>
        <v>205725</v>
      </c>
      <c r="I37" s="28"/>
      <c r="J37" s="28"/>
      <c r="K37" s="29">
        <v>205725</v>
      </c>
      <c r="L37" s="29">
        <f t="shared" si="14"/>
        <v>164510</v>
      </c>
      <c r="M37" s="28"/>
      <c r="N37" s="28"/>
      <c r="O37" s="29">
        <v>164510</v>
      </c>
      <c r="P37" s="29">
        <f t="shared" si="15"/>
        <v>41215</v>
      </c>
      <c r="Q37" s="29">
        <f t="shared" si="33"/>
        <v>0</v>
      </c>
      <c r="R37" s="29">
        <f t="shared" si="34"/>
        <v>0</v>
      </c>
      <c r="S37" s="29">
        <f t="shared" si="18"/>
        <v>41215</v>
      </c>
      <c r="T37" s="48" t="s">
        <v>60</v>
      </c>
    </row>
    <row r="38" spans="1:20" x14ac:dyDescent="0.25">
      <c r="A38" s="69" t="s">
        <v>23</v>
      </c>
      <c r="B38" s="70"/>
      <c r="C38" s="71"/>
      <c r="D38" s="23"/>
      <c r="E38" s="23"/>
      <c r="F38" s="23"/>
      <c r="G38" s="23"/>
      <c r="H38" s="30">
        <f>I38+J38+K38</f>
        <v>93661728.290000007</v>
      </c>
      <c r="I38" s="30">
        <f>SUM(I20:I33)</f>
        <v>0</v>
      </c>
      <c r="J38" s="30">
        <f>SUM(J20:J33)+J34+J35+J36+J37</f>
        <v>84442239.530000001</v>
      </c>
      <c r="K38" s="30">
        <f t="shared" ref="K38" si="35">SUM(K20:K33)+K34+K35+K36+K37</f>
        <v>9219488.7599999998</v>
      </c>
      <c r="L38" s="30">
        <f>M38+N38+O38</f>
        <v>88703585.780000001</v>
      </c>
      <c r="M38" s="30">
        <f>SUM(M20:M33)</f>
        <v>0</v>
      </c>
      <c r="N38" s="30">
        <f>SUM(N20:N33)+N34+N35+N36+N37</f>
        <v>80023466.960000008</v>
      </c>
      <c r="O38" s="30">
        <f>SUM(O20:O33)+O34+O35+O36+O37</f>
        <v>8680118.8199999984</v>
      </c>
      <c r="P38" s="30">
        <f>Q38+R38+S38</f>
        <v>4958142.51</v>
      </c>
      <c r="Q38" s="30">
        <f>SUM(Q20:Q33)</f>
        <v>0</v>
      </c>
      <c r="R38" s="30">
        <f>R19+R20+R22+R26+R28+R30+R31+R32+R33+R34+R35+R36+R37</f>
        <v>4418772.57</v>
      </c>
      <c r="S38" s="30">
        <f>S19+S20+S22+S26+S28+S30+S31+S32+S33+S34+S35+S36+S37</f>
        <v>539369.93999999994</v>
      </c>
      <c r="T38" s="50"/>
    </row>
    <row r="39" spans="1:20" ht="42.75" customHeight="1" x14ac:dyDescent="0.25">
      <c r="A39" s="49" t="s">
        <v>29</v>
      </c>
      <c r="B39" s="66" t="s">
        <v>5</v>
      </c>
      <c r="C39" s="67"/>
      <c r="D39" s="32"/>
      <c r="E39" s="32"/>
      <c r="F39" s="32"/>
      <c r="G39" s="32"/>
      <c r="H39" s="29">
        <f>I39+J39+K39</f>
        <v>0</v>
      </c>
      <c r="I39" s="28"/>
      <c r="J39" s="28"/>
      <c r="K39" s="28"/>
      <c r="L39" s="29">
        <f>M39+N39+O39</f>
        <v>0</v>
      </c>
      <c r="M39" s="28"/>
      <c r="N39" s="28"/>
      <c r="O39" s="28"/>
      <c r="P39" s="29">
        <f>Q39+R39+S39</f>
        <v>0</v>
      </c>
      <c r="Q39" s="29">
        <f>I39-M39</f>
        <v>0</v>
      </c>
      <c r="R39" s="29">
        <f>J39-N39</f>
        <v>0</v>
      </c>
      <c r="S39" s="29">
        <f>K39-O39</f>
        <v>0</v>
      </c>
      <c r="T39" s="51"/>
    </row>
    <row r="40" spans="1:20" ht="102.75" x14ac:dyDescent="0.25">
      <c r="A40" s="49" t="s">
        <v>15</v>
      </c>
      <c r="B40" s="62" t="s">
        <v>86</v>
      </c>
      <c r="C40" s="24" t="s">
        <v>25</v>
      </c>
      <c r="D40" s="62" t="s">
        <v>65</v>
      </c>
      <c r="E40" s="62">
        <v>247</v>
      </c>
      <c r="F40" s="62"/>
      <c r="G40" s="62">
        <v>223</v>
      </c>
      <c r="H40" s="29">
        <f t="shared" ref="H40:H44" si="36">I40+J40+K40</f>
        <v>468463</v>
      </c>
      <c r="I40" s="28"/>
      <c r="J40" s="28"/>
      <c r="K40" s="29">
        <v>468463</v>
      </c>
      <c r="L40" s="29">
        <f t="shared" ref="L40:L44" si="37">M40+N40+O40</f>
        <v>438463</v>
      </c>
      <c r="M40" s="28"/>
      <c r="N40" s="28"/>
      <c r="O40" s="29">
        <v>438463</v>
      </c>
      <c r="P40" s="29">
        <v>0</v>
      </c>
      <c r="Q40" s="29">
        <f t="shared" ref="Q40:Q44" si="38">I40-M40</f>
        <v>0</v>
      </c>
      <c r="R40" s="29">
        <f t="shared" ref="R40:R44" si="39">J40-N40</f>
        <v>0</v>
      </c>
      <c r="S40" s="29">
        <f t="shared" ref="S40:S44" si="40">K40-O40</f>
        <v>30000</v>
      </c>
      <c r="T40" s="48" t="s">
        <v>60</v>
      </c>
    </row>
    <row r="41" spans="1:20" ht="153.75" x14ac:dyDescent="0.25">
      <c r="A41" s="49" t="s">
        <v>16</v>
      </c>
      <c r="B41" s="62" t="s">
        <v>95</v>
      </c>
      <c r="C41" s="24" t="s">
        <v>25</v>
      </c>
      <c r="D41" s="62" t="s">
        <v>66</v>
      </c>
      <c r="E41" s="62">
        <v>244</v>
      </c>
      <c r="F41" s="62"/>
      <c r="G41" s="62">
        <v>225</v>
      </c>
      <c r="H41" s="29">
        <f t="shared" si="36"/>
        <v>958097.12</v>
      </c>
      <c r="I41" s="28"/>
      <c r="J41" s="28"/>
      <c r="K41" s="29">
        <v>958097.12</v>
      </c>
      <c r="L41" s="29">
        <f t="shared" si="37"/>
        <v>300653.18</v>
      </c>
      <c r="M41" s="28"/>
      <c r="N41" s="28"/>
      <c r="O41" s="29">
        <v>300653.18</v>
      </c>
      <c r="P41" s="29">
        <f t="shared" ref="P41:P44" si="41">Q41+R41+S41</f>
        <v>657443.93999999994</v>
      </c>
      <c r="Q41" s="29">
        <f t="shared" si="38"/>
        <v>0</v>
      </c>
      <c r="R41" s="29">
        <f t="shared" si="39"/>
        <v>0</v>
      </c>
      <c r="S41" s="29">
        <f t="shared" si="40"/>
        <v>657443.93999999994</v>
      </c>
      <c r="T41" s="48" t="s">
        <v>68</v>
      </c>
    </row>
    <row r="42" spans="1:20" ht="26.25" x14ac:dyDescent="0.25">
      <c r="A42" s="49" t="s">
        <v>17</v>
      </c>
      <c r="B42" s="62" t="s">
        <v>94</v>
      </c>
      <c r="C42" s="24" t="s">
        <v>25</v>
      </c>
      <c r="D42" s="62" t="s">
        <v>66</v>
      </c>
      <c r="E42" s="62">
        <v>244</v>
      </c>
      <c r="F42" s="62"/>
      <c r="G42" s="62">
        <v>310</v>
      </c>
      <c r="H42" s="29">
        <f t="shared" si="36"/>
        <v>261120</v>
      </c>
      <c r="I42" s="28"/>
      <c r="J42" s="28"/>
      <c r="K42" s="29">
        <v>261120</v>
      </c>
      <c r="L42" s="29">
        <f t="shared" si="37"/>
        <v>261120</v>
      </c>
      <c r="M42" s="28"/>
      <c r="N42" s="28"/>
      <c r="O42" s="29">
        <v>261120</v>
      </c>
      <c r="P42" s="29">
        <f t="shared" si="41"/>
        <v>0</v>
      </c>
      <c r="Q42" s="29">
        <f t="shared" si="38"/>
        <v>0</v>
      </c>
      <c r="R42" s="29">
        <f t="shared" si="39"/>
        <v>0</v>
      </c>
      <c r="S42" s="29">
        <f t="shared" si="40"/>
        <v>0</v>
      </c>
      <c r="T42" s="55"/>
    </row>
    <row r="43" spans="1:20" ht="26.25" x14ac:dyDescent="0.25">
      <c r="A43" s="49" t="s">
        <v>18</v>
      </c>
      <c r="B43" s="62" t="s">
        <v>96</v>
      </c>
      <c r="C43" s="24" t="s">
        <v>25</v>
      </c>
      <c r="D43" s="62" t="s">
        <v>66</v>
      </c>
      <c r="E43" s="62">
        <v>244</v>
      </c>
      <c r="F43" s="62"/>
      <c r="G43" s="62">
        <v>344</v>
      </c>
      <c r="H43" s="29">
        <f t="shared" si="36"/>
        <v>12620</v>
      </c>
      <c r="I43" s="28"/>
      <c r="J43" s="28"/>
      <c r="K43" s="29">
        <v>12620</v>
      </c>
      <c r="L43" s="29">
        <f t="shared" si="37"/>
        <v>12620</v>
      </c>
      <c r="M43" s="28"/>
      <c r="N43" s="28"/>
      <c r="O43" s="29">
        <v>12620</v>
      </c>
      <c r="P43" s="29">
        <f t="shared" si="41"/>
        <v>0</v>
      </c>
      <c r="Q43" s="29">
        <f t="shared" si="38"/>
        <v>0</v>
      </c>
      <c r="R43" s="29">
        <f t="shared" si="39"/>
        <v>0</v>
      </c>
      <c r="S43" s="29">
        <f t="shared" si="40"/>
        <v>0</v>
      </c>
      <c r="T43" s="55"/>
    </row>
    <row r="44" spans="1:20" ht="26.25" x14ac:dyDescent="0.25">
      <c r="A44" s="49" t="s">
        <v>19</v>
      </c>
      <c r="B44" s="62" t="s">
        <v>97</v>
      </c>
      <c r="C44" s="24" t="s">
        <v>25</v>
      </c>
      <c r="D44" s="62" t="s">
        <v>66</v>
      </c>
      <c r="E44" s="62">
        <v>244</v>
      </c>
      <c r="F44" s="62"/>
      <c r="G44" s="62">
        <v>346</v>
      </c>
      <c r="H44" s="29">
        <f t="shared" si="36"/>
        <v>8781</v>
      </c>
      <c r="I44" s="28"/>
      <c r="J44" s="28"/>
      <c r="K44" s="29">
        <v>8781</v>
      </c>
      <c r="L44" s="29">
        <f t="shared" si="37"/>
        <v>8781</v>
      </c>
      <c r="M44" s="28"/>
      <c r="N44" s="28"/>
      <c r="O44" s="29">
        <v>8781</v>
      </c>
      <c r="P44" s="29">
        <f t="shared" si="41"/>
        <v>0</v>
      </c>
      <c r="Q44" s="29">
        <f t="shared" si="38"/>
        <v>0</v>
      </c>
      <c r="R44" s="29">
        <f t="shared" si="39"/>
        <v>0</v>
      </c>
      <c r="S44" s="29">
        <f t="shared" si="40"/>
        <v>0</v>
      </c>
      <c r="T44" s="55"/>
    </row>
    <row r="45" spans="1:20" x14ac:dyDescent="0.25">
      <c r="A45" s="49" t="s">
        <v>20</v>
      </c>
      <c r="B45" s="32" t="s">
        <v>39</v>
      </c>
      <c r="C45" s="24" t="s">
        <v>25</v>
      </c>
      <c r="D45" s="32" t="s">
        <v>33</v>
      </c>
      <c r="E45" s="61">
        <v>244</v>
      </c>
      <c r="F45" s="32"/>
      <c r="G45" s="32"/>
      <c r="H45" s="29">
        <f t="shared" ref="H45:H59" si="42">I45+J45+K45</f>
        <v>1771939.86</v>
      </c>
      <c r="I45" s="28"/>
      <c r="J45" s="28"/>
      <c r="K45" s="26">
        <v>1771939.86</v>
      </c>
      <c r="L45" s="29">
        <f t="shared" ref="L45:L59" si="43">M45+N45+O45</f>
        <v>1634975.85</v>
      </c>
      <c r="M45" s="28"/>
      <c r="N45" s="28"/>
      <c r="O45" s="26">
        <v>1634975.85</v>
      </c>
      <c r="P45" s="29">
        <f t="shared" ref="P45:P59" si="44">Q45+R45+S45</f>
        <v>136964.01</v>
      </c>
      <c r="Q45" s="29">
        <f t="shared" ref="Q45:Q60" si="45">I45-M45</f>
        <v>0</v>
      </c>
      <c r="R45" s="29">
        <f t="shared" ref="R45:R60" si="46">J45-N45</f>
        <v>0</v>
      </c>
      <c r="S45" s="29">
        <f t="shared" ref="S45:S60" si="47">K45-O45</f>
        <v>136964.01</v>
      </c>
      <c r="T45" s="53" t="s">
        <v>60</v>
      </c>
    </row>
    <row r="46" spans="1:20" x14ac:dyDescent="0.25">
      <c r="A46" s="49" t="s">
        <v>21</v>
      </c>
      <c r="B46" s="32" t="s">
        <v>47</v>
      </c>
      <c r="C46" s="24" t="s">
        <v>25</v>
      </c>
      <c r="D46" s="32" t="s">
        <v>33</v>
      </c>
      <c r="E46" s="61">
        <v>244</v>
      </c>
      <c r="F46" s="32"/>
      <c r="G46" s="32"/>
      <c r="H46" s="29">
        <f t="shared" si="42"/>
        <v>477100.79999999999</v>
      </c>
      <c r="I46" s="28"/>
      <c r="J46" s="28"/>
      <c r="K46" s="31">
        <v>477100.79999999999</v>
      </c>
      <c r="L46" s="29">
        <f t="shared" si="43"/>
        <v>476644</v>
      </c>
      <c r="M46" s="28"/>
      <c r="N46" s="28"/>
      <c r="O46" s="26">
        <v>476644</v>
      </c>
      <c r="P46" s="29">
        <f t="shared" si="44"/>
        <v>456.79999999998836</v>
      </c>
      <c r="Q46" s="29">
        <f t="shared" si="45"/>
        <v>0</v>
      </c>
      <c r="R46" s="29">
        <f t="shared" si="46"/>
        <v>0</v>
      </c>
      <c r="S46" s="29">
        <f t="shared" si="47"/>
        <v>456.79999999998836</v>
      </c>
      <c r="T46" s="53" t="s">
        <v>60</v>
      </c>
    </row>
    <row r="47" spans="1:20" x14ac:dyDescent="0.25">
      <c r="A47" s="49" t="s">
        <v>79</v>
      </c>
      <c r="B47" s="32" t="s">
        <v>35</v>
      </c>
      <c r="C47" s="24" t="s">
        <v>25</v>
      </c>
      <c r="D47" s="32" t="s">
        <v>33</v>
      </c>
      <c r="E47" s="61">
        <v>244</v>
      </c>
      <c r="F47" s="32"/>
      <c r="G47" s="32"/>
      <c r="H47" s="29">
        <f t="shared" si="42"/>
        <v>4386250.16</v>
      </c>
      <c r="I47" s="28"/>
      <c r="J47" s="28"/>
      <c r="K47" s="26">
        <v>4386250.16</v>
      </c>
      <c r="L47" s="29">
        <f t="shared" si="43"/>
        <v>4383883.1500000004</v>
      </c>
      <c r="M47" s="28"/>
      <c r="N47" s="28"/>
      <c r="O47" s="26">
        <v>4383883.1500000004</v>
      </c>
      <c r="P47" s="29">
        <f t="shared" si="44"/>
        <v>2367.0099999997765</v>
      </c>
      <c r="Q47" s="29">
        <f t="shared" si="45"/>
        <v>0</v>
      </c>
      <c r="R47" s="29">
        <f t="shared" si="46"/>
        <v>0</v>
      </c>
      <c r="S47" s="29">
        <f t="shared" si="47"/>
        <v>2367.0099999997765</v>
      </c>
      <c r="T47" s="53" t="s">
        <v>60</v>
      </c>
    </row>
    <row r="48" spans="1:20" x14ac:dyDescent="0.25">
      <c r="A48" s="49" t="s">
        <v>80</v>
      </c>
      <c r="B48" s="32" t="s">
        <v>55</v>
      </c>
      <c r="C48" s="24" t="s">
        <v>25</v>
      </c>
      <c r="D48" s="32" t="s">
        <v>33</v>
      </c>
      <c r="E48" s="61">
        <v>244</v>
      </c>
      <c r="F48" s="32"/>
      <c r="G48" s="32"/>
      <c r="H48" s="29">
        <f t="shared" si="42"/>
        <v>821261.88</v>
      </c>
      <c r="I48" s="28"/>
      <c r="J48" s="28"/>
      <c r="K48" s="26">
        <v>821261.88</v>
      </c>
      <c r="L48" s="29">
        <f t="shared" si="43"/>
        <v>821261.88</v>
      </c>
      <c r="M48" s="28"/>
      <c r="N48" s="28"/>
      <c r="O48" s="26">
        <v>821261.88</v>
      </c>
      <c r="P48" s="29">
        <f t="shared" si="44"/>
        <v>0</v>
      </c>
      <c r="Q48" s="29">
        <f t="shared" si="45"/>
        <v>0</v>
      </c>
      <c r="R48" s="29">
        <f t="shared" si="46"/>
        <v>0</v>
      </c>
      <c r="S48" s="29">
        <f t="shared" si="47"/>
        <v>0</v>
      </c>
      <c r="T48" s="53"/>
    </row>
    <row r="49" spans="1:20" x14ac:dyDescent="0.25">
      <c r="A49" s="49" t="s">
        <v>81</v>
      </c>
      <c r="B49" s="32" t="s">
        <v>32</v>
      </c>
      <c r="C49" s="24" t="s">
        <v>25</v>
      </c>
      <c r="D49" s="32" t="s">
        <v>33</v>
      </c>
      <c r="E49" s="61">
        <v>244</v>
      </c>
      <c r="F49" s="32"/>
      <c r="G49" s="32"/>
      <c r="H49" s="29">
        <f t="shared" si="42"/>
        <v>841785.42</v>
      </c>
      <c r="I49" s="28"/>
      <c r="J49" s="28"/>
      <c r="K49" s="26">
        <v>841785.42</v>
      </c>
      <c r="L49" s="29">
        <f t="shared" si="43"/>
        <v>841785.42</v>
      </c>
      <c r="M49" s="28"/>
      <c r="N49" s="28"/>
      <c r="O49" s="26">
        <v>841785.42</v>
      </c>
      <c r="P49" s="29">
        <f t="shared" si="44"/>
        <v>0</v>
      </c>
      <c r="Q49" s="29">
        <f t="shared" si="45"/>
        <v>0</v>
      </c>
      <c r="R49" s="29">
        <f t="shared" si="46"/>
        <v>0</v>
      </c>
      <c r="S49" s="29">
        <f t="shared" si="47"/>
        <v>0</v>
      </c>
      <c r="T49" s="53"/>
    </row>
    <row r="50" spans="1:20" x14ac:dyDescent="0.25">
      <c r="A50" s="49" t="s">
        <v>82</v>
      </c>
      <c r="B50" s="32" t="s">
        <v>48</v>
      </c>
      <c r="C50" s="24" t="s">
        <v>25</v>
      </c>
      <c r="D50" s="32" t="s">
        <v>33</v>
      </c>
      <c r="E50" s="61">
        <v>244</v>
      </c>
      <c r="F50" s="32"/>
      <c r="G50" s="32"/>
      <c r="H50" s="29">
        <f t="shared" si="42"/>
        <v>602005.94999999995</v>
      </c>
      <c r="I50" s="28"/>
      <c r="J50" s="28"/>
      <c r="K50" s="26">
        <v>602005.94999999995</v>
      </c>
      <c r="L50" s="29">
        <f t="shared" si="43"/>
        <v>602005.94999999995</v>
      </c>
      <c r="M50" s="28"/>
      <c r="N50" s="28"/>
      <c r="O50" s="26">
        <v>602005.94999999995</v>
      </c>
      <c r="P50" s="29">
        <f t="shared" si="44"/>
        <v>0</v>
      </c>
      <c r="Q50" s="29">
        <f t="shared" si="45"/>
        <v>0</v>
      </c>
      <c r="R50" s="29">
        <f t="shared" si="46"/>
        <v>0</v>
      </c>
      <c r="S50" s="29">
        <f t="shared" si="47"/>
        <v>0</v>
      </c>
      <c r="T50" s="53"/>
    </row>
    <row r="51" spans="1:20" x14ac:dyDescent="0.25">
      <c r="A51" s="49" t="s">
        <v>40</v>
      </c>
      <c r="B51" s="32" t="s">
        <v>49</v>
      </c>
      <c r="C51" s="24" t="s">
        <v>25</v>
      </c>
      <c r="D51" s="32" t="s">
        <v>33</v>
      </c>
      <c r="E51" s="61">
        <v>244</v>
      </c>
      <c r="F51" s="32"/>
      <c r="G51" s="32"/>
      <c r="H51" s="29">
        <f t="shared" si="42"/>
        <v>945314.44</v>
      </c>
      <c r="I51" s="28"/>
      <c r="J51" s="28"/>
      <c r="K51" s="26">
        <v>945314.44</v>
      </c>
      <c r="L51" s="29">
        <f t="shared" si="43"/>
        <v>939742.02</v>
      </c>
      <c r="M51" s="28"/>
      <c r="N51" s="28"/>
      <c r="O51" s="26">
        <v>939742.02</v>
      </c>
      <c r="P51" s="29">
        <f t="shared" si="44"/>
        <v>5572.4199999999255</v>
      </c>
      <c r="Q51" s="29">
        <f t="shared" si="45"/>
        <v>0</v>
      </c>
      <c r="R51" s="29">
        <f t="shared" si="46"/>
        <v>0</v>
      </c>
      <c r="S51" s="29">
        <f t="shared" si="47"/>
        <v>5572.4199999999255</v>
      </c>
      <c r="T51" s="53" t="s">
        <v>60</v>
      </c>
    </row>
    <row r="52" spans="1:20" x14ac:dyDescent="0.25">
      <c r="A52" s="49" t="s">
        <v>41</v>
      </c>
      <c r="B52" s="32" t="s">
        <v>50</v>
      </c>
      <c r="C52" s="24" t="s">
        <v>25</v>
      </c>
      <c r="D52" s="32" t="s">
        <v>33</v>
      </c>
      <c r="E52" s="61">
        <v>244</v>
      </c>
      <c r="F52" s="32"/>
      <c r="G52" s="32"/>
      <c r="H52" s="29">
        <f t="shared" si="42"/>
        <v>1846448.41</v>
      </c>
      <c r="I52" s="28"/>
      <c r="J52" s="28"/>
      <c r="K52" s="26">
        <v>1846448.41</v>
      </c>
      <c r="L52" s="29">
        <f t="shared" si="43"/>
        <v>1846448.41</v>
      </c>
      <c r="M52" s="28"/>
      <c r="N52" s="28"/>
      <c r="O52" s="26">
        <v>1846448.41</v>
      </c>
      <c r="P52" s="29">
        <f t="shared" si="44"/>
        <v>0</v>
      </c>
      <c r="Q52" s="29">
        <f t="shared" si="45"/>
        <v>0</v>
      </c>
      <c r="R52" s="29">
        <f t="shared" si="46"/>
        <v>0</v>
      </c>
      <c r="S52" s="29">
        <f t="shared" si="47"/>
        <v>0</v>
      </c>
      <c r="T52" s="53"/>
    </row>
    <row r="53" spans="1:20" x14ac:dyDescent="0.25">
      <c r="A53" s="49" t="s">
        <v>42</v>
      </c>
      <c r="B53" s="32" t="s">
        <v>38</v>
      </c>
      <c r="C53" s="24" t="s">
        <v>25</v>
      </c>
      <c r="D53" s="32" t="s">
        <v>33</v>
      </c>
      <c r="E53" s="61">
        <v>244</v>
      </c>
      <c r="F53" s="32"/>
      <c r="G53" s="32"/>
      <c r="H53" s="29">
        <f t="shared" si="42"/>
        <v>1836652.67</v>
      </c>
      <c r="I53" s="28"/>
      <c r="J53" s="28"/>
      <c r="K53" s="26">
        <v>1836652.67</v>
      </c>
      <c r="L53" s="29">
        <f t="shared" si="43"/>
        <v>1834999.78</v>
      </c>
      <c r="M53" s="28"/>
      <c r="N53" s="28"/>
      <c r="O53" s="26">
        <v>1834999.78</v>
      </c>
      <c r="P53" s="29">
        <f t="shared" si="44"/>
        <v>1652.8899999998976</v>
      </c>
      <c r="Q53" s="29">
        <f t="shared" si="45"/>
        <v>0</v>
      </c>
      <c r="R53" s="29">
        <f t="shared" si="46"/>
        <v>0</v>
      </c>
      <c r="S53" s="29">
        <f t="shared" si="47"/>
        <v>1652.8899999998976</v>
      </c>
      <c r="T53" s="53" t="s">
        <v>60</v>
      </c>
    </row>
    <row r="54" spans="1:20" x14ac:dyDescent="0.25">
      <c r="A54" s="49" t="s">
        <v>43</v>
      </c>
      <c r="B54" s="32" t="s">
        <v>51</v>
      </c>
      <c r="C54" s="24" t="s">
        <v>25</v>
      </c>
      <c r="D54" s="32" t="s">
        <v>33</v>
      </c>
      <c r="E54" s="61">
        <v>244</v>
      </c>
      <c r="F54" s="32"/>
      <c r="G54" s="32"/>
      <c r="H54" s="29">
        <f t="shared" si="42"/>
        <v>344713.95</v>
      </c>
      <c r="I54" s="28"/>
      <c r="J54" s="28"/>
      <c r="K54" s="26">
        <v>344713.95</v>
      </c>
      <c r="L54" s="29">
        <f t="shared" si="43"/>
        <v>215553.81</v>
      </c>
      <c r="M54" s="28"/>
      <c r="N54" s="28"/>
      <c r="O54" s="26">
        <v>215553.81</v>
      </c>
      <c r="P54" s="29">
        <f t="shared" si="44"/>
        <v>129160.14000000001</v>
      </c>
      <c r="Q54" s="29">
        <f t="shared" si="45"/>
        <v>0</v>
      </c>
      <c r="R54" s="29">
        <f t="shared" si="46"/>
        <v>0</v>
      </c>
      <c r="S54" s="29">
        <f t="shared" si="47"/>
        <v>129160.14000000001</v>
      </c>
      <c r="T54" s="53" t="s">
        <v>60</v>
      </c>
    </row>
    <row r="55" spans="1:20" x14ac:dyDescent="0.25">
      <c r="A55" s="49" t="s">
        <v>44</v>
      </c>
      <c r="B55" s="32" t="s">
        <v>37</v>
      </c>
      <c r="C55" s="24" t="s">
        <v>25</v>
      </c>
      <c r="D55" s="32" t="s">
        <v>33</v>
      </c>
      <c r="E55" s="32">
        <v>244</v>
      </c>
      <c r="F55" s="32"/>
      <c r="G55" s="32"/>
      <c r="H55" s="29">
        <f t="shared" si="42"/>
        <v>2073245.42</v>
      </c>
      <c r="I55" s="28"/>
      <c r="J55" s="28"/>
      <c r="K55" s="26">
        <v>2073245.42</v>
      </c>
      <c r="L55" s="29">
        <f t="shared" si="43"/>
        <v>2072706</v>
      </c>
      <c r="M55" s="28"/>
      <c r="N55" s="28"/>
      <c r="O55" s="26">
        <v>2072706</v>
      </c>
      <c r="P55" s="29">
        <f t="shared" si="44"/>
        <v>539.41999999992549</v>
      </c>
      <c r="Q55" s="29">
        <f t="shared" si="45"/>
        <v>0</v>
      </c>
      <c r="R55" s="29">
        <f t="shared" si="46"/>
        <v>0</v>
      </c>
      <c r="S55" s="29">
        <f t="shared" si="47"/>
        <v>539.41999999992549</v>
      </c>
      <c r="T55" s="53" t="s">
        <v>60</v>
      </c>
    </row>
    <row r="56" spans="1:20" x14ac:dyDescent="0.25">
      <c r="A56" s="49" t="s">
        <v>45</v>
      </c>
      <c r="B56" s="32" t="s">
        <v>36</v>
      </c>
      <c r="C56" s="24" t="s">
        <v>25</v>
      </c>
      <c r="D56" s="32" t="s">
        <v>33</v>
      </c>
      <c r="E56" s="32">
        <v>244</v>
      </c>
      <c r="F56" s="32"/>
      <c r="G56" s="32"/>
      <c r="H56" s="29">
        <f t="shared" si="42"/>
        <v>4543330.63</v>
      </c>
      <c r="I56" s="28"/>
      <c r="J56" s="28"/>
      <c r="K56" s="26">
        <v>4543330.63</v>
      </c>
      <c r="L56" s="29">
        <f t="shared" si="43"/>
        <v>4543330.63</v>
      </c>
      <c r="M56" s="28"/>
      <c r="N56" s="28"/>
      <c r="O56" s="26">
        <v>4543330.63</v>
      </c>
      <c r="P56" s="29">
        <f t="shared" si="44"/>
        <v>0</v>
      </c>
      <c r="Q56" s="29">
        <f t="shared" si="45"/>
        <v>0</v>
      </c>
      <c r="R56" s="29">
        <f t="shared" si="46"/>
        <v>0</v>
      </c>
      <c r="S56" s="29">
        <f t="shared" si="47"/>
        <v>0</v>
      </c>
      <c r="T56" s="53"/>
    </row>
    <row r="57" spans="1:20" x14ac:dyDescent="0.25">
      <c r="A57" s="49" t="s">
        <v>46</v>
      </c>
      <c r="B57" s="32" t="s">
        <v>52</v>
      </c>
      <c r="C57" s="24" t="s">
        <v>25</v>
      </c>
      <c r="D57" s="32" t="s">
        <v>33</v>
      </c>
      <c r="E57" s="32">
        <v>244</v>
      </c>
      <c r="F57" s="32"/>
      <c r="G57" s="32"/>
      <c r="H57" s="29">
        <f t="shared" si="42"/>
        <v>1165331.24</v>
      </c>
      <c r="I57" s="28"/>
      <c r="J57" s="28"/>
      <c r="K57" s="26">
        <v>1165331.24</v>
      </c>
      <c r="L57" s="29">
        <f t="shared" si="43"/>
        <v>1165331.24</v>
      </c>
      <c r="M57" s="28"/>
      <c r="N57" s="28"/>
      <c r="O57" s="26">
        <v>1165331.24</v>
      </c>
      <c r="P57" s="29">
        <f t="shared" si="44"/>
        <v>0</v>
      </c>
      <c r="Q57" s="29">
        <f t="shared" si="45"/>
        <v>0</v>
      </c>
      <c r="R57" s="29">
        <f t="shared" si="46"/>
        <v>0</v>
      </c>
      <c r="S57" s="29">
        <f t="shared" si="47"/>
        <v>0</v>
      </c>
      <c r="T57" s="53"/>
    </row>
    <row r="58" spans="1:20" x14ac:dyDescent="0.25">
      <c r="A58" s="49" t="s">
        <v>53</v>
      </c>
      <c r="B58" s="32" t="s">
        <v>31</v>
      </c>
      <c r="C58" s="24" t="s">
        <v>25</v>
      </c>
      <c r="D58" s="32" t="s">
        <v>33</v>
      </c>
      <c r="E58" s="32">
        <v>244</v>
      </c>
      <c r="F58" s="32"/>
      <c r="G58" s="32"/>
      <c r="H58" s="29">
        <f t="shared" si="42"/>
        <v>4856016.3499999996</v>
      </c>
      <c r="I58" s="28"/>
      <c r="J58" s="28"/>
      <c r="K58" s="26">
        <v>4856016.3499999996</v>
      </c>
      <c r="L58" s="29">
        <f t="shared" si="43"/>
        <v>4855835.67</v>
      </c>
      <c r="M58" s="28"/>
      <c r="N58" s="28"/>
      <c r="O58" s="26">
        <v>4855835.67</v>
      </c>
      <c r="P58" s="29">
        <f t="shared" si="44"/>
        <v>180.67999999970198</v>
      </c>
      <c r="Q58" s="29">
        <f t="shared" si="45"/>
        <v>0</v>
      </c>
      <c r="R58" s="29">
        <f t="shared" si="46"/>
        <v>0</v>
      </c>
      <c r="S58" s="29">
        <f t="shared" si="47"/>
        <v>180.67999999970198</v>
      </c>
      <c r="T58" s="53" t="s">
        <v>60</v>
      </c>
    </row>
    <row r="59" spans="1:20" x14ac:dyDescent="0.25">
      <c r="A59" s="49" t="s">
        <v>54</v>
      </c>
      <c r="B59" s="32" t="s">
        <v>56</v>
      </c>
      <c r="C59" s="24" t="s">
        <v>25</v>
      </c>
      <c r="D59" s="32" t="s">
        <v>33</v>
      </c>
      <c r="E59" s="32">
        <v>244</v>
      </c>
      <c r="F59" s="32"/>
      <c r="G59" s="32"/>
      <c r="H59" s="29">
        <f t="shared" si="42"/>
        <v>2057012.5</v>
      </c>
      <c r="I59" s="28"/>
      <c r="J59" s="28"/>
      <c r="K59" s="26">
        <v>2057012.5</v>
      </c>
      <c r="L59" s="29">
        <f t="shared" si="43"/>
        <v>2057012.5</v>
      </c>
      <c r="M59" s="28"/>
      <c r="N59" s="28"/>
      <c r="O59" s="26">
        <v>2057012.5</v>
      </c>
      <c r="P59" s="29">
        <f t="shared" si="44"/>
        <v>0</v>
      </c>
      <c r="Q59" s="29">
        <f t="shared" si="45"/>
        <v>0</v>
      </c>
      <c r="R59" s="29">
        <f t="shared" si="46"/>
        <v>0</v>
      </c>
      <c r="S59" s="29">
        <f t="shared" si="47"/>
        <v>0</v>
      </c>
      <c r="T59" s="53"/>
    </row>
    <row r="60" spans="1:20" ht="0.75" customHeight="1" x14ac:dyDescent="0.25">
      <c r="A60" s="49"/>
      <c r="B60" s="32"/>
      <c r="C60" s="24"/>
      <c r="D60" s="32"/>
      <c r="E60" s="32"/>
      <c r="F60" s="32"/>
      <c r="G60" s="32"/>
      <c r="H60" s="29"/>
      <c r="I60" s="28"/>
      <c r="J60" s="28"/>
      <c r="K60" s="28"/>
      <c r="L60" s="29"/>
      <c r="M60" s="28"/>
      <c r="N60" s="28"/>
      <c r="O60" s="28"/>
      <c r="P60" s="29"/>
      <c r="Q60" s="29">
        <f t="shared" si="45"/>
        <v>0</v>
      </c>
      <c r="R60" s="29">
        <f t="shared" si="46"/>
        <v>0</v>
      </c>
      <c r="S60" s="29">
        <f t="shared" si="47"/>
        <v>0</v>
      </c>
      <c r="T60" s="53"/>
    </row>
    <row r="61" spans="1:20" x14ac:dyDescent="0.25">
      <c r="A61" s="69" t="s">
        <v>23</v>
      </c>
      <c r="B61" s="70"/>
      <c r="C61" s="70"/>
      <c r="D61" s="23"/>
      <c r="E61" s="23"/>
      <c r="F61" s="23"/>
      <c r="G61" s="23"/>
      <c r="H61" s="30">
        <f>I61+J61+K61</f>
        <v>30277490.799999997</v>
      </c>
      <c r="I61" s="30">
        <f>SUM(I40:I59)</f>
        <v>0</v>
      </c>
      <c r="J61" s="30">
        <f>SUM(J40:J59)</f>
        <v>0</v>
      </c>
      <c r="K61" s="30">
        <f>SUM(K40:K59)</f>
        <v>30277490.799999997</v>
      </c>
      <c r="L61" s="30">
        <f>M61+N61+O61</f>
        <v>29313153.489999995</v>
      </c>
      <c r="M61" s="30">
        <f>SUM(M40:M59)</f>
        <v>0</v>
      </c>
      <c r="N61" s="30">
        <f>SUM(N40:N59)</f>
        <v>0</v>
      </c>
      <c r="O61" s="30">
        <f>O40+O41+O45+O46+O47+O48+O49+O50+O51+O52+O53+O54+O55+O56+O57+O58+O59+O42+O43+O44</f>
        <v>29313153.489999995</v>
      </c>
      <c r="P61" s="30">
        <f>Q61+R61+S61</f>
        <v>964337.30999999924</v>
      </c>
      <c r="Q61" s="30">
        <f>SUM(Q40:Q59)</f>
        <v>0</v>
      </c>
      <c r="R61" s="30">
        <f>SUM(R40:R59)</f>
        <v>0</v>
      </c>
      <c r="S61" s="30">
        <f>SUM(S40:S59)</f>
        <v>964337.30999999924</v>
      </c>
      <c r="T61" s="50"/>
    </row>
    <row r="62" spans="1:20" ht="15.75" customHeight="1" x14ac:dyDescent="0.25">
      <c r="A62" s="49" t="s">
        <v>30</v>
      </c>
      <c r="B62" s="68" t="s">
        <v>58</v>
      </c>
      <c r="C62" s="68"/>
      <c r="D62" s="32"/>
      <c r="E62" s="32"/>
      <c r="F62" s="32"/>
      <c r="G62" s="32"/>
      <c r="H62" s="29">
        <f>I62+J62+K62</f>
        <v>0</v>
      </c>
      <c r="I62" s="28"/>
      <c r="J62" s="28"/>
      <c r="K62" s="28"/>
      <c r="L62" s="29">
        <f>M62+N62+O62</f>
        <v>0</v>
      </c>
      <c r="M62" s="28"/>
      <c r="N62" s="28"/>
      <c r="O62" s="28"/>
      <c r="P62" s="29">
        <f>Q62+R62+S62</f>
        <v>0</v>
      </c>
      <c r="Q62" s="29">
        <f t="shared" ref="Q62:Q63" si="48">I62-M62</f>
        <v>0</v>
      </c>
      <c r="R62" s="29">
        <f t="shared" ref="R62:R63" si="49">J62-N62</f>
        <v>0</v>
      </c>
      <c r="S62" s="29">
        <f t="shared" ref="S62:S63" si="50">K62-O62</f>
        <v>0</v>
      </c>
      <c r="T62" s="51"/>
    </row>
    <row r="63" spans="1:20" ht="39" x14ac:dyDescent="0.25">
      <c r="A63" s="49" t="s">
        <v>15</v>
      </c>
      <c r="B63" s="32" t="s">
        <v>98</v>
      </c>
      <c r="C63" s="24" t="s">
        <v>25</v>
      </c>
      <c r="D63" s="32" t="s">
        <v>66</v>
      </c>
      <c r="E63" s="32">
        <v>853</v>
      </c>
      <c r="F63" s="32"/>
      <c r="G63" s="32">
        <v>295</v>
      </c>
      <c r="H63" s="29">
        <f t="shared" ref="H63:H64" si="51">I63+J63+K63</f>
        <v>50000</v>
      </c>
      <c r="I63" s="28"/>
      <c r="J63" s="28"/>
      <c r="K63" s="29">
        <v>50000</v>
      </c>
      <c r="L63" s="29">
        <f t="shared" ref="L63:L64" si="52">M63+N63+O63</f>
        <v>50000</v>
      </c>
      <c r="M63" s="28"/>
      <c r="N63" s="28"/>
      <c r="O63" s="29">
        <v>50000</v>
      </c>
      <c r="P63" s="29">
        <f t="shared" ref="P63:P64" si="53">Q63+R63+S63</f>
        <v>0</v>
      </c>
      <c r="Q63" s="29">
        <f t="shared" si="48"/>
        <v>0</v>
      </c>
      <c r="R63" s="29">
        <f t="shared" si="49"/>
        <v>0</v>
      </c>
      <c r="S63" s="29">
        <f t="shared" si="50"/>
        <v>0</v>
      </c>
      <c r="T63" s="48"/>
    </row>
    <row r="64" spans="1:20" ht="51.75" x14ac:dyDescent="0.25">
      <c r="A64" s="49" t="s">
        <v>16</v>
      </c>
      <c r="B64" s="59" t="s">
        <v>93</v>
      </c>
      <c r="C64" s="24" t="s">
        <v>25</v>
      </c>
      <c r="D64" s="59" t="s">
        <v>84</v>
      </c>
      <c r="E64" s="59">
        <v>831</v>
      </c>
      <c r="F64" s="59"/>
      <c r="G64" s="59">
        <v>296</v>
      </c>
      <c r="H64" s="29">
        <f t="shared" si="51"/>
        <v>40410.6</v>
      </c>
      <c r="I64" s="28"/>
      <c r="J64" s="28"/>
      <c r="K64" s="29">
        <v>40410.6</v>
      </c>
      <c r="L64" s="29">
        <f t="shared" si="52"/>
        <v>40410.6</v>
      </c>
      <c r="M64" s="28"/>
      <c r="N64" s="28"/>
      <c r="O64" s="29">
        <v>40410.6</v>
      </c>
      <c r="P64" s="29">
        <f t="shared" si="53"/>
        <v>0</v>
      </c>
      <c r="Q64" s="29"/>
      <c r="R64" s="29"/>
      <c r="S64" s="29"/>
      <c r="T64" s="48"/>
    </row>
    <row r="65" spans="1:20" x14ac:dyDescent="0.25">
      <c r="A65" s="69" t="s">
        <v>23</v>
      </c>
      <c r="B65" s="70"/>
      <c r="C65" s="71"/>
      <c r="D65" s="23"/>
      <c r="E65" s="23"/>
      <c r="F65" s="23"/>
      <c r="G65" s="23"/>
      <c r="H65" s="30">
        <f>I65+J65+K65</f>
        <v>90410.6</v>
      </c>
      <c r="I65" s="30">
        <f>I63+I64</f>
        <v>0</v>
      </c>
      <c r="J65" s="30">
        <f>J63+J64</f>
        <v>0</v>
      </c>
      <c r="K65" s="30">
        <f>K63+K64</f>
        <v>90410.6</v>
      </c>
      <c r="L65" s="30">
        <f>M65+N65+O65</f>
        <v>90410.6</v>
      </c>
      <c r="M65" s="30">
        <f>M63+M64</f>
        <v>0</v>
      </c>
      <c r="N65" s="30">
        <f>N63+N64</f>
        <v>0</v>
      </c>
      <c r="O65" s="30">
        <f>O63+O64</f>
        <v>90410.6</v>
      </c>
      <c r="P65" s="30">
        <f>Q65+R65+S65</f>
        <v>0</v>
      </c>
      <c r="Q65" s="30">
        <f>Q63+Q64</f>
        <v>0</v>
      </c>
      <c r="R65" s="30">
        <f>R63+R64</f>
        <v>0</v>
      </c>
      <c r="S65" s="30">
        <f>S63+S64</f>
        <v>0</v>
      </c>
      <c r="T65" s="50"/>
    </row>
    <row r="66" spans="1:20" s="1" customFormat="1" x14ac:dyDescent="0.25">
      <c r="A66" s="72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4"/>
    </row>
    <row r="67" spans="1:20" s="14" customFormat="1" ht="13.5" thickBot="1" x14ac:dyDescent="0.25">
      <c r="A67" s="75" t="s">
        <v>1</v>
      </c>
      <c r="B67" s="76"/>
      <c r="C67" s="76"/>
      <c r="D67" s="56"/>
      <c r="E67" s="56"/>
      <c r="F67" s="56"/>
      <c r="G67" s="56"/>
      <c r="H67" s="57">
        <f>I67+J67+K67</f>
        <v>151959547.84999999</v>
      </c>
      <c r="I67" s="57">
        <f>I13+I18+I38+I61+I65</f>
        <v>0</v>
      </c>
      <c r="J67" s="57">
        <f>J13+J18+J38+J61+J65</f>
        <v>104442239.53</v>
      </c>
      <c r="K67" s="57">
        <f>K13+K18+K38+K61+K65</f>
        <v>47517308.32</v>
      </c>
      <c r="L67" s="57">
        <f>M67+N67+O67</f>
        <v>143238861.44999999</v>
      </c>
      <c r="M67" s="57">
        <f>M13+M18+M38+M61+M65</f>
        <v>0</v>
      </c>
      <c r="N67" s="57">
        <f>N13+N18+N38+N61+N65</f>
        <v>100023466.96000001</v>
      </c>
      <c r="O67" s="57">
        <f>O13+O18+O38+O61+O65</f>
        <v>43215394.489999995</v>
      </c>
      <c r="P67" s="57">
        <f>Q67+R67+S67</f>
        <v>8720686.3999999985</v>
      </c>
      <c r="Q67" s="57">
        <f>Q13+Q18+Q38+Q61+Q65</f>
        <v>0</v>
      </c>
      <c r="R67" s="57">
        <f>R13+R18+R38+R61+R65</f>
        <v>4418772.57</v>
      </c>
      <c r="S67" s="57">
        <f>S13+S18+S38+S61+S65</f>
        <v>4301913.8299999991</v>
      </c>
      <c r="T67" s="58"/>
    </row>
    <row r="68" spans="1:20" s="1" customFormat="1" ht="13.15" customHeight="1" x14ac:dyDescent="0.25">
      <c r="A68" s="4"/>
      <c r="B68" s="10"/>
      <c r="C68" s="13"/>
      <c r="D68" s="10"/>
      <c r="E68" s="10"/>
      <c r="F68" s="10"/>
      <c r="G68" s="10"/>
      <c r="H68" s="11"/>
      <c r="I68" s="12"/>
      <c r="J68" s="12"/>
      <c r="K68" s="12"/>
      <c r="L68" s="11"/>
      <c r="M68" s="12"/>
      <c r="N68" s="12"/>
      <c r="O68" s="12"/>
      <c r="P68" s="11"/>
      <c r="Q68" s="12"/>
      <c r="R68" s="12"/>
      <c r="S68" s="12"/>
      <c r="T68" s="6"/>
    </row>
    <row r="69" spans="1:20" s="1" customFormat="1" ht="9" customHeight="1" x14ac:dyDescent="0.25">
      <c r="A69" s="4"/>
      <c r="B69" s="10"/>
      <c r="C69" s="13"/>
      <c r="D69" s="10"/>
      <c r="E69" s="10"/>
      <c r="F69" s="10"/>
      <c r="G69" s="10"/>
      <c r="H69" s="11"/>
      <c r="I69" s="12"/>
      <c r="J69" s="12"/>
      <c r="K69" s="12"/>
      <c r="L69" s="11"/>
      <c r="M69" s="12"/>
      <c r="N69" s="12"/>
      <c r="O69" s="12"/>
      <c r="P69" s="11"/>
      <c r="Q69" s="12"/>
      <c r="R69" s="12"/>
      <c r="S69" s="12"/>
      <c r="T69" s="6"/>
    </row>
    <row r="70" spans="1:20" s="1" customFormat="1" hidden="1" x14ac:dyDescent="0.25">
      <c r="A70" s="4"/>
      <c r="B70" s="10"/>
      <c r="C70" s="13"/>
      <c r="D70" s="10"/>
      <c r="E70" s="10"/>
      <c r="F70" s="10"/>
      <c r="G70" s="10"/>
      <c r="H70" s="11"/>
      <c r="I70" s="12"/>
      <c r="J70" s="12"/>
      <c r="K70" s="12"/>
      <c r="L70" s="11"/>
      <c r="M70" s="12"/>
      <c r="N70" s="12"/>
      <c r="O70" s="12"/>
      <c r="P70" s="11"/>
      <c r="Q70" s="12"/>
      <c r="R70" s="12"/>
      <c r="S70" s="12"/>
      <c r="T70" s="6"/>
    </row>
    <row r="71" spans="1:20" ht="18.75" x14ac:dyDescent="0.3">
      <c r="A71" s="60" t="s">
        <v>64</v>
      </c>
      <c r="B71" s="18"/>
      <c r="C71" s="18"/>
      <c r="D71" s="18"/>
      <c r="E71" s="18"/>
      <c r="F71" s="18"/>
      <c r="G71" s="18"/>
      <c r="H71" s="17"/>
      <c r="I71" s="17"/>
      <c r="J71" s="17"/>
      <c r="K71" s="8"/>
      <c r="L71" s="8"/>
      <c r="M71" s="8"/>
      <c r="N71" s="8"/>
      <c r="O71" s="8"/>
      <c r="P71" s="8"/>
      <c r="Q71" s="8"/>
      <c r="R71" s="8"/>
      <c r="S71" s="8"/>
      <c r="T71" s="5"/>
    </row>
    <row r="72" spans="1:20" ht="18.75" x14ac:dyDescent="0.3">
      <c r="A72" s="63" t="s">
        <v>61</v>
      </c>
      <c r="B72" s="63"/>
      <c r="C72" s="18"/>
      <c r="D72" s="18"/>
      <c r="E72" s="18"/>
      <c r="H72" s="17"/>
      <c r="I72" s="64" t="s">
        <v>62</v>
      </c>
      <c r="J72" s="64"/>
      <c r="K72" s="8"/>
      <c r="L72" s="25"/>
      <c r="M72" s="8"/>
      <c r="N72" s="8"/>
      <c r="O72" s="25"/>
      <c r="P72" s="8"/>
      <c r="Q72" s="8"/>
      <c r="R72" s="8"/>
      <c r="S72" s="8"/>
      <c r="T72" s="5"/>
    </row>
    <row r="73" spans="1:20" x14ac:dyDescent="0.25">
      <c r="A73" s="18"/>
      <c r="B73" s="18"/>
      <c r="C73" s="18"/>
      <c r="D73" s="18"/>
      <c r="E73" s="18"/>
      <c r="F73" s="18"/>
      <c r="G73" s="18"/>
      <c r="H73" s="17"/>
      <c r="I73" s="17"/>
      <c r="J73" s="17"/>
      <c r="K73" s="8"/>
      <c r="L73" s="8"/>
      <c r="M73" s="8"/>
      <c r="N73" s="8"/>
      <c r="O73" s="8"/>
      <c r="P73" s="8"/>
      <c r="Q73" s="8"/>
      <c r="R73" s="8"/>
      <c r="S73" s="8"/>
      <c r="T73" s="5"/>
    </row>
    <row r="74" spans="1:20" x14ac:dyDescent="0.25">
      <c r="A74" s="65" t="s">
        <v>67</v>
      </c>
      <c r="B74" s="65"/>
      <c r="C74" s="18"/>
      <c r="D74" s="18"/>
      <c r="E74" s="18"/>
      <c r="F74" s="18"/>
      <c r="G74" s="18"/>
      <c r="H74" s="17"/>
      <c r="I74" s="17"/>
      <c r="J74" s="17"/>
      <c r="K74" s="8"/>
      <c r="L74" s="8"/>
      <c r="M74" s="8"/>
      <c r="N74" s="8"/>
      <c r="O74" s="8"/>
      <c r="P74" s="8"/>
      <c r="Q74" s="8"/>
      <c r="R74" s="8"/>
      <c r="S74" s="8"/>
      <c r="T74" s="5"/>
    </row>
    <row r="75" spans="1:20" ht="3" customHeight="1" x14ac:dyDescent="0.25">
      <c r="A75" s="18"/>
      <c r="B75" s="18"/>
      <c r="C75" s="18"/>
      <c r="D75" s="18"/>
      <c r="E75" s="18"/>
      <c r="F75" s="18"/>
      <c r="G75" s="18"/>
      <c r="H75" s="17"/>
      <c r="I75" s="17"/>
      <c r="J75" s="17"/>
      <c r="K75" s="8"/>
      <c r="L75" s="8"/>
      <c r="M75" s="8"/>
      <c r="N75" s="8"/>
      <c r="O75" s="8"/>
      <c r="P75" s="8"/>
      <c r="Q75" s="8"/>
      <c r="R75" s="8"/>
      <c r="S75" s="8"/>
      <c r="T75" s="5"/>
    </row>
    <row r="76" spans="1:20" x14ac:dyDescent="0.25">
      <c r="A76" s="65" t="s">
        <v>63</v>
      </c>
      <c r="B76" s="65"/>
      <c r="C76" s="18"/>
      <c r="D76" s="18"/>
      <c r="E76" s="18"/>
      <c r="F76" s="18"/>
      <c r="G76" s="18"/>
      <c r="H76" s="17"/>
      <c r="I76" s="17"/>
      <c r="J76" s="17"/>
      <c r="K76" s="8"/>
      <c r="L76" s="8"/>
      <c r="M76" s="8"/>
      <c r="N76" s="8"/>
      <c r="O76" s="8"/>
      <c r="P76" s="8"/>
      <c r="Q76" s="8"/>
      <c r="R76" s="8"/>
      <c r="S76" s="8"/>
      <c r="T76" s="5"/>
    </row>
    <row r="77" spans="1:20" x14ac:dyDescent="0.25">
      <c r="A77" s="5"/>
      <c r="B77" s="6"/>
      <c r="C77" s="6"/>
      <c r="D77" s="6"/>
      <c r="E77" s="6"/>
      <c r="F77" s="6"/>
      <c r="G77" s="6"/>
      <c r="H77" s="7"/>
      <c r="I77" s="7"/>
      <c r="J77" s="8"/>
      <c r="K77" s="8"/>
      <c r="L77" s="8"/>
      <c r="M77" s="8"/>
      <c r="N77" s="8"/>
      <c r="O77" s="8"/>
      <c r="P77" s="8"/>
      <c r="Q77" s="8"/>
      <c r="R77" s="8"/>
      <c r="S77" s="8"/>
      <c r="T77" s="5"/>
    </row>
    <row r="78" spans="1:20" x14ac:dyDescent="0.25">
      <c r="A78" s="5"/>
      <c r="B78" s="6"/>
      <c r="C78" s="6"/>
      <c r="D78" s="6"/>
      <c r="E78" s="6"/>
      <c r="F78" s="6"/>
      <c r="G78" s="6"/>
      <c r="H78" s="7"/>
      <c r="I78" s="7"/>
      <c r="J78" s="8"/>
      <c r="K78" s="8"/>
      <c r="L78" s="8"/>
      <c r="M78" s="8"/>
      <c r="N78" s="8"/>
      <c r="O78" s="8"/>
      <c r="P78" s="8"/>
      <c r="Q78" s="8"/>
      <c r="R78" s="8"/>
      <c r="S78" s="8"/>
      <c r="T78" s="5"/>
    </row>
    <row r="79" spans="1:20" x14ac:dyDescent="0.25">
      <c r="A79" s="5"/>
      <c r="B79" s="6"/>
      <c r="C79" s="6"/>
      <c r="D79" s="6"/>
      <c r="E79" s="6"/>
      <c r="F79" s="6"/>
      <c r="G79" s="6"/>
      <c r="H79" s="7"/>
      <c r="I79" s="7"/>
      <c r="J79" s="8"/>
      <c r="K79" s="8"/>
      <c r="L79" s="8"/>
      <c r="M79" s="8"/>
      <c r="N79" s="8"/>
      <c r="O79" s="8"/>
      <c r="P79" s="8"/>
      <c r="Q79" s="8"/>
      <c r="R79" s="8"/>
      <c r="S79" s="8"/>
      <c r="T79" s="5"/>
    </row>
    <row r="80" spans="1:20" x14ac:dyDescent="0.25">
      <c r="A80" s="5"/>
      <c r="B80" s="6"/>
      <c r="C80" s="6"/>
      <c r="D80" s="6"/>
      <c r="E80" s="6"/>
      <c r="F80" s="6"/>
      <c r="G80" s="6"/>
      <c r="H80" s="7"/>
      <c r="I80" s="7"/>
      <c r="J80" s="8"/>
      <c r="K80" s="8"/>
      <c r="L80" s="8"/>
      <c r="M80" s="8"/>
      <c r="N80" s="8"/>
      <c r="O80" s="8"/>
      <c r="P80" s="8"/>
      <c r="Q80" s="8"/>
      <c r="R80" s="8"/>
      <c r="S80" s="8"/>
      <c r="T80" s="5"/>
    </row>
    <row r="81" spans="1:20" x14ac:dyDescent="0.25">
      <c r="A81" s="5"/>
      <c r="B81" s="6"/>
      <c r="C81" s="6"/>
      <c r="D81" s="6"/>
      <c r="E81" s="6"/>
      <c r="F81" s="6"/>
      <c r="G81" s="6"/>
      <c r="H81" s="7"/>
      <c r="I81" s="7"/>
      <c r="J81" s="8"/>
      <c r="K81" s="8"/>
      <c r="L81" s="8"/>
      <c r="M81" s="8"/>
      <c r="N81" s="8"/>
      <c r="O81" s="8"/>
      <c r="P81" s="8"/>
      <c r="Q81" s="8"/>
      <c r="R81" s="8"/>
      <c r="S81" s="8"/>
      <c r="T81" s="5"/>
    </row>
    <row r="82" spans="1:20" x14ac:dyDescent="0.25">
      <c r="A82" s="5"/>
      <c r="B82" s="6"/>
      <c r="C82" s="6"/>
      <c r="D82" s="6"/>
      <c r="E82" s="6"/>
      <c r="F82" s="6"/>
      <c r="G82" s="6"/>
      <c r="H82" s="7"/>
      <c r="I82" s="7"/>
      <c r="J82" s="8"/>
      <c r="K82" s="8"/>
      <c r="L82" s="8"/>
      <c r="M82" s="8"/>
      <c r="N82" s="8"/>
      <c r="O82" s="8"/>
      <c r="P82" s="8"/>
      <c r="Q82" s="8"/>
      <c r="R82" s="8"/>
      <c r="S82" s="8"/>
      <c r="T82" s="5"/>
    </row>
    <row r="83" spans="1:20" x14ac:dyDescent="0.25">
      <c r="A83" s="5"/>
      <c r="B83" s="6"/>
      <c r="C83" s="6"/>
      <c r="D83" s="6"/>
      <c r="E83" s="6"/>
      <c r="F83" s="6"/>
      <c r="G83" s="6"/>
      <c r="H83" s="7"/>
      <c r="I83" s="7"/>
      <c r="J83" s="8"/>
      <c r="K83" s="8"/>
      <c r="L83" s="8"/>
      <c r="M83" s="8"/>
      <c r="N83" s="8"/>
      <c r="O83" s="8"/>
      <c r="P83" s="8"/>
      <c r="Q83" s="8"/>
      <c r="R83" s="8"/>
      <c r="S83" s="8"/>
      <c r="T83" s="5"/>
    </row>
    <row r="84" spans="1:20" x14ac:dyDescent="0.25">
      <c r="A84" s="5"/>
      <c r="B84" s="6"/>
      <c r="C84" s="6"/>
      <c r="D84" s="6"/>
      <c r="E84" s="6"/>
      <c r="F84" s="6"/>
      <c r="G84" s="6"/>
      <c r="H84" s="7"/>
      <c r="I84" s="7"/>
      <c r="J84" s="8"/>
      <c r="K84" s="8"/>
      <c r="L84" s="8"/>
      <c r="M84" s="8"/>
      <c r="N84" s="8"/>
      <c r="O84" s="8"/>
      <c r="P84" s="8"/>
      <c r="Q84" s="8"/>
      <c r="R84" s="8"/>
      <c r="S84" s="8"/>
      <c r="T84" s="5"/>
    </row>
    <row r="85" spans="1:20" x14ac:dyDescent="0.25">
      <c r="A85" s="5"/>
      <c r="B85" s="6"/>
      <c r="C85" s="6"/>
      <c r="D85" s="6"/>
      <c r="E85" s="6"/>
      <c r="F85" s="6"/>
      <c r="G85" s="6"/>
      <c r="H85" s="7"/>
      <c r="I85" s="7"/>
      <c r="J85" s="8"/>
      <c r="K85" s="8"/>
      <c r="L85" s="8"/>
      <c r="M85" s="8"/>
      <c r="N85" s="8"/>
      <c r="O85" s="8"/>
      <c r="P85" s="8"/>
      <c r="Q85" s="8"/>
      <c r="R85" s="8"/>
      <c r="S85" s="8"/>
      <c r="T85" s="5"/>
    </row>
    <row r="86" spans="1:20" x14ac:dyDescent="0.25">
      <c r="A86" s="5"/>
      <c r="B86" s="6"/>
      <c r="C86" s="6"/>
      <c r="D86" s="6"/>
      <c r="E86" s="6"/>
      <c r="F86" s="6"/>
      <c r="G86" s="6"/>
      <c r="H86" s="7"/>
      <c r="I86" s="7"/>
      <c r="J86" s="8"/>
      <c r="K86" s="8"/>
      <c r="L86" s="8"/>
      <c r="M86" s="8"/>
      <c r="N86" s="8"/>
      <c r="O86" s="8"/>
      <c r="P86" s="8"/>
      <c r="Q86" s="8"/>
      <c r="R86" s="8"/>
      <c r="S86" s="8"/>
      <c r="T86" s="5"/>
    </row>
    <row r="87" spans="1:20" x14ac:dyDescent="0.25">
      <c r="A87" s="5"/>
      <c r="B87" s="6"/>
      <c r="C87" s="6"/>
      <c r="D87" s="6"/>
      <c r="E87" s="6"/>
      <c r="F87" s="6"/>
      <c r="G87" s="6"/>
      <c r="H87" s="7"/>
      <c r="I87" s="7"/>
      <c r="J87" s="8"/>
      <c r="K87" s="8"/>
      <c r="L87" s="8"/>
      <c r="M87" s="8"/>
      <c r="N87" s="8"/>
      <c r="O87" s="8"/>
      <c r="P87" s="8"/>
      <c r="Q87" s="8"/>
      <c r="R87" s="8"/>
      <c r="S87" s="8"/>
      <c r="T87" s="5"/>
    </row>
    <row r="88" spans="1:20" x14ac:dyDescent="0.25">
      <c r="A88" s="5"/>
      <c r="B88" s="6"/>
      <c r="C88" s="6"/>
      <c r="D88" s="6"/>
      <c r="E88" s="6"/>
      <c r="F88" s="6"/>
      <c r="G88" s="6"/>
      <c r="H88" s="7"/>
      <c r="I88" s="7"/>
      <c r="J88" s="8"/>
      <c r="K88" s="8"/>
      <c r="L88" s="8"/>
      <c r="M88" s="8"/>
      <c r="N88" s="8"/>
      <c r="O88" s="8"/>
      <c r="P88" s="8"/>
      <c r="Q88" s="8"/>
      <c r="R88" s="8"/>
      <c r="S88" s="8"/>
      <c r="T88" s="5"/>
    </row>
    <row r="89" spans="1:20" x14ac:dyDescent="0.25">
      <c r="A89" s="5"/>
      <c r="B89" s="6"/>
      <c r="C89" s="6"/>
      <c r="D89" s="6"/>
      <c r="E89" s="6"/>
      <c r="F89" s="6"/>
      <c r="G89" s="6"/>
      <c r="H89" s="7"/>
      <c r="I89" s="7"/>
      <c r="J89" s="8"/>
      <c r="K89" s="8"/>
      <c r="L89" s="8"/>
      <c r="M89" s="8"/>
      <c r="N89" s="8"/>
      <c r="O89" s="8"/>
      <c r="P89" s="8"/>
      <c r="Q89" s="8"/>
      <c r="R89" s="8"/>
      <c r="S89" s="8"/>
      <c r="T89" s="5"/>
    </row>
    <row r="90" spans="1:20" x14ac:dyDescent="0.25">
      <c r="A90" s="5"/>
      <c r="B90" s="6"/>
      <c r="C90" s="6"/>
      <c r="D90" s="6"/>
      <c r="E90" s="6"/>
      <c r="F90" s="6"/>
      <c r="G90" s="6"/>
      <c r="H90" s="7"/>
      <c r="I90" s="7"/>
      <c r="J90" s="8"/>
      <c r="K90" s="8"/>
      <c r="L90" s="8"/>
      <c r="M90" s="8"/>
      <c r="N90" s="8"/>
      <c r="O90" s="8"/>
      <c r="P90" s="8"/>
      <c r="Q90" s="8"/>
      <c r="R90" s="8"/>
      <c r="S90" s="8"/>
      <c r="T90" s="5"/>
    </row>
    <row r="91" spans="1:20" x14ac:dyDescent="0.25">
      <c r="A91" s="5"/>
      <c r="B91" s="6"/>
      <c r="C91" s="6"/>
      <c r="D91" s="6"/>
      <c r="E91" s="6"/>
      <c r="F91" s="6"/>
      <c r="G91" s="6"/>
      <c r="H91" s="7"/>
      <c r="I91" s="7"/>
      <c r="J91" s="8"/>
      <c r="K91" s="8"/>
      <c r="L91" s="8"/>
      <c r="M91" s="8"/>
      <c r="N91" s="8"/>
      <c r="O91" s="8"/>
      <c r="P91" s="8"/>
      <c r="Q91" s="8"/>
      <c r="R91" s="8"/>
      <c r="S91" s="8"/>
      <c r="T91" s="5"/>
    </row>
    <row r="92" spans="1:20" x14ac:dyDescent="0.25">
      <c r="A92" s="5"/>
      <c r="B92" s="6"/>
      <c r="C92" s="6"/>
      <c r="D92" s="6"/>
      <c r="E92" s="6"/>
      <c r="F92" s="6"/>
      <c r="G92" s="6"/>
      <c r="H92" s="7"/>
      <c r="I92" s="7"/>
      <c r="J92" s="8"/>
      <c r="K92" s="8"/>
      <c r="L92" s="8"/>
      <c r="M92" s="8"/>
      <c r="N92" s="8"/>
      <c r="O92" s="8"/>
      <c r="P92" s="8"/>
      <c r="Q92" s="8"/>
      <c r="R92" s="8"/>
      <c r="S92" s="8"/>
      <c r="T92" s="5"/>
    </row>
    <row r="93" spans="1:20" x14ac:dyDescent="0.25">
      <c r="A93" s="5"/>
      <c r="B93" s="6"/>
      <c r="C93" s="6"/>
      <c r="D93" s="6"/>
      <c r="E93" s="6"/>
      <c r="F93" s="6"/>
      <c r="G93" s="6"/>
      <c r="H93" s="7"/>
      <c r="I93" s="7"/>
      <c r="J93" s="8"/>
      <c r="K93" s="8"/>
      <c r="L93" s="8"/>
      <c r="M93" s="8"/>
      <c r="N93" s="8"/>
      <c r="O93" s="8"/>
      <c r="P93" s="8"/>
      <c r="Q93" s="8"/>
      <c r="R93" s="8"/>
      <c r="S93" s="8"/>
      <c r="T93" s="5"/>
    </row>
    <row r="94" spans="1:20" x14ac:dyDescent="0.25">
      <c r="A94" s="5"/>
      <c r="B94" s="6"/>
      <c r="C94" s="6"/>
      <c r="D94" s="6"/>
      <c r="E94" s="6"/>
      <c r="F94" s="6"/>
      <c r="G94" s="6"/>
      <c r="H94" s="7"/>
      <c r="I94" s="7"/>
      <c r="J94" s="8"/>
      <c r="K94" s="8"/>
      <c r="L94" s="8"/>
      <c r="M94" s="8"/>
      <c r="N94" s="8"/>
      <c r="O94" s="8"/>
      <c r="P94" s="8"/>
      <c r="Q94" s="8"/>
      <c r="R94" s="8"/>
      <c r="S94" s="8"/>
      <c r="T94" s="5"/>
    </row>
    <row r="95" spans="1:20" x14ac:dyDescent="0.25">
      <c r="A95" s="5"/>
      <c r="B95" s="6"/>
      <c r="C95" s="6"/>
      <c r="D95" s="6"/>
      <c r="E95" s="6"/>
      <c r="F95" s="6"/>
      <c r="G95" s="6"/>
      <c r="H95" s="7"/>
      <c r="I95" s="7"/>
      <c r="J95" s="8"/>
      <c r="K95" s="8"/>
      <c r="L95" s="8"/>
      <c r="M95" s="8"/>
      <c r="N95" s="8"/>
      <c r="O95" s="8"/>
      <c r="P95" s="8"/>
      <c r="Q95" s="8"/>
      <c r="R95" s="8"/>
      <c r="S95" s="8"/>
      <c r="T95" s="5"/>
    </row>
    <row r="96" spans="1:20" x14ac:dyDescent="0.25">
      <c r="A96" s="5"/>
      <c r="B96" s="6"/>
      <c r="C96" s="6"/>
      <c r="D96" s="6"/>
      <c r="E96" s="6"/>
      <c r="F96" s="6"/>
      <c r="G96" s="6"/>
      <c r="H96" s="7"/>
      <c r="I96" s="7"/>
      <c r="J96" s="8"/>
      <c r="K96" s="8"/>
      <c r="L96" s="8"/>
      <c r="M96" s="8"/>
      <c r="N96" s="8"/>
      <c r="O96" s="8"/>
      <c r="P96" s="8"/>
      <c r="Q96" s="8"/>
      <c r="R96" s="8"/>
      <c r="S96" s="8"/>
      <c r="T96" s="5"/>
    </row>
    <row r="97" spans="1:20" x14ac:dyDescent="0.25">
      <c r="A97" s="5"/>
      <c r="B97" s="6"/>
      <c r="C97" s="6"/>
      <c r="D97" s="6"/>
      <c r="E97" s="6"/>
      <c r="F97" s="6"/>
      <c r="G97" s="6"/>
      <c r="H97" s="7"/>
      <c r="I97" s="7"/>
      <c r="J97" s="8"/>
      <c r="K97" s="8"/>
      <c r="L97" s="8"/>
      <c r="M97" s="8"/>
      <c r="N97" s="8"/>
      <c r="O97" s="8"/>
      <c r="P97" s="8"/>
      <c r="Q97" s="8"/>
      <c r="R97" s="8"/>
      <c r="S97" s="8"/>
      <c r="T97" s="5"/>
    </row>
    <row r="98" spans="1:20" x14ac:dyDescent="0.25">
      <c r="A98" s="5"/>
      <c r="B98" s="6"/>
      <c r="C98" s="6"/>
      <c r="D98" s="6"/>
      <c r="E98" s="6"/>
      <c r="F98" s="6"/>
      <c r="G98" s="6"/>
      <c r="H98" s="7"/>
      <c r="I98" s="7"/>
      <c r="J98" s="8"/>
      <c r="K98" s="8"/>
      <c r="L98" s="8"/>
      <c r="M98" s="8"/>
      <c r="N98" s="8"/>
      <c r="O98" s="8"/>
      <c r="P98" s="8"/>
      <c r="Q98" s="8"/>
      <c r="R98" s="8"/>
      <c r="S98" s="8"/>
      <c r="T98" s="5"/>
    </row>
    <row r="99" spans="1:20" x14ac:dyDescent="0.25">
      <c r="A99" s="5"/>
      <c r="B99" s="6"/>
      <c r="C99" s="6"/>
      <c r="D99" s="6"/>
      <c r="E99" s="6"/>
      <c r="F99" s="6"/>
      <c r="G99" s="6"/>
      <c r="H99" s="7"/>
      <c r="I99" s="7"/>
      <c r="J99" s="8"/>
      <c r="K99" s="8"/>
      <c r="L99" s="8"/>
      <c r="M99" s="8"/>
      <c r="N99" s="8"/>
      <c r="O99" s="8"/>
      <c r="P99" s="8"/>
      <c r="Q99" s="8"/>
      <c r="R99" s="8"/>
      <c r="S99" s="8"/>
      <c r="T99" s="5"/>
    </row>
    <row r="100" spans="1:20" x14ac:dyDescent="0.25">
      <c r="A100" s="5"/>
      <c r="B100" s="6"/>
      <c r="C100" s="6"/>
      <c r="D100" s="6"/>
      <c r="E100" s="6"/>
      <c r="F100" s="6"/>
      <c r="G100" s="6"/>
      <c r="H100" s="7"/>
      <c r="I100" s="7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5"/>
    </row>
    <row r="101" spans="1:20" x14ac:dyDescent="0.25">
      <c r="A101" s="5"/>
      <c r="B101" s="6"/>
      <c r="C101" s="6"/>
      <c r="D101" s="6"/>
      <c r="E101" s="6"/>
      <c r="F101" s="6"/>
      <c r="G101" s="6"/>
      <c r="H101" s="7"/>
      <c r="I101" s="7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5"/>
    </row>
    <row r="102" spans="1:20" x14ac:dyDescent="0.25">
      <c r="A102" s="5"/>
      <c r="B102" s="6"/>
      <c r="C102" s="6"/>
      <c r="D102" s="6"/>
      <c r="E102" s="6"/>
      <c r="F102" s="6"/>
      <c r="G102" s="6"/>
      <c r="H102" s="7"/>
      <c r="I102" s="7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5"/>
    </row>
    <row r="103" spans="1:20" x14ac:dyDescent="0.25">
      <c r="A103" s="5"/>
      <c r="B103" s="6"/>
      <c r="C103" s="6"/>
      <c r="D103" s="6"/>
      <c r="E103" s="6"/>
      <c r="F103" s="6"/>
      <c r="G103" s="6"/>
      <c r="H103" s="7"/>
      <c r="I103" s="7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5"/>
    </row>
    <row r="104" spans="1:20" x14ac:dyDescent="0.25">
      <c r="A104" s="5"/>
      <c r="B104" s="6"/>
      <c r="C104" s="6"/>
      <c r="D104" s="6"/>
      <c r="E104" s="6"/>
      <c r="F104" s="6"/>
      <c r="G104" s="6"/>
      <c r="H104" s="7"/>
      <c r="I104" s="7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5"/>
    </row>
    <row r="105" spans="1:20" x14ac:dyDescent="0.25">
      <c r="A105" s="5"/>
      <c r="B105" s="6"/>
      <c r="C105" s="6"/>
      <c r="D105" s="6"/>
      <c r="E105" s="6"/>
      <c r="F105" s="6"/>
      <c r="G105" s="6"/>
      <c r="H105" s="7"/>
      <c r="I105" s="7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5"/>
    </row>
    <row r="106" spans="1:20" x14ac:dyDescent="0.25">
      <c r="A106" s="5"/>
      <c r="B106" s="6"/>
      <c r="C106" s="6"/>
      <c r="D106" s="6"/>
      <c r="E106" s="6"/>
      <c r="F106" s="6"/>
      <c r="G106" s="6"/>
      <c r="H106" s="7"/>
      <c r="I106" s="7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5"/>
    </row>
    <row r="107" spans="1:20" x14ac:dyDescent="0.25">
      <c r="A107" s="5"/>
      <c r="B107" s="6"/>
      <c r="C107" s="6"/>
      <c r="D107" s="6"/>
      <c r="E107" s="6"/>
      <c r="F107" s="6"/>
      <c r="G107" s="6"/>
      <c r="H107" s="7"/>
      <c r="I107" s="7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5"/>
    </row>
    <row r="108" spans="1:20" x14ac:dyDescent="0.25">
      <c r="A108" s="5"/>
      <c r="B108" s="6"/>
      <c r="C108" s="6"/>
      <c r="D108" s="6"/>
      <c r="E108" s="6"/>
      <c r="F108" s="6"/>
      <c r="G108" s="6"/>
      <c r="H108" s="7"/>
      <c r="I108" s="7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5"/>
    </row>
    <row r="109" spans="1:20" x14ac:dyDescent="0.25">
      <c r="A109" s="5"/>
      <c r="B109" s="6"/>
      <c r="C109" s="6"/>
      <c r="D109" s="6"/>
      <c r="E109" s="6"/>
      <c r="F109" s="6"/>
      <c r="G109" s="6"/>
      <c r="H109" s="7"/>
      <c r="I109" s="7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5"/>
    </row>
    <row r="110" spans="1:20" x14ac:dyDescent="0.25">
      <c r="A110" s="5"/>
      <c r="B110" s="6"/>
      <c r="C110" s="6"/>
      <c r="D110" s="6"/>
      <c r="E110" s="6"/>
      <c r="F110" s="6"/>
      <c r="G110" s="6"/>
      <c r="H110" s="7"/>
      <c r="I110" s="7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5"/>
    </row>
    <row r="111" spans="1:20" x14ac:dyDescent="0.25">
      <c r="A111" s="5"/>
      <c r="B111" s="6"/>
      <c r="C111" s="6"/>
      <c r="D111" s="6"/>
      <c r="E111" s="6"/>
      <c r="F111" s="6"/>
      <c r="G111" s="6"/>
      <c r="H111" s="7"/>
      <c r="I111" s="7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5"/>
    </row>
    <row r="112" spans="1:20" x14ac:dyDescent="0.25">
      <c r="A112" s="5"/>
      <c r="B112" s="6"/>
      <c r="C112" s="6"/>
      <c r="D112" s="6"/>
      <c r="E112" s="6"/>
      <c r="F112" s="6"/>
      <c r="G112" s="6"/>
      <c r="H112" s="7"/>
      <c r="I112" s="7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5"/>
    </row>
    <row r="113" spans="1:20" x14ac:dyDescent="0.25">
      <c r="A113" s="5"/>
      <c r="B113" s="6"/>
      <c r="C113" s="6"/>
      <c r="D113" s="6"/>
      <c r="E113" s="6"/>
      <c r="F113" s="6"/>
      <c r="G113" s="6"/>
      <c r="H113" s="7"/>
      <c r="I113" s="7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5"/>
    </row>
    <row r="114" spans="1:20" x14ac:dyDescent="0.25">
      <c r="A114" s="5"/>
      <c r="B114" s="6"/>
      <c r="C114" s="6"/>
      <c r="D114" s="6"/>
      <c r="E114" s="6"/>
      <c r="F114" s="6"/>
      <c r="G114" s="6"/>
      <c r="H114" s="7"/>
      <c r="I114" s="7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5"/>
    </row>
    <row r="115" spans="1:20" x14ac:dyDescent="0.25">
      <c r="A115" s="5"/>
      <c r="B115" s="6"/>
      <c r="C115" s="6"/>
      <c r="D115" s="6"/>
      <c r="E115" s="6"/>
      <c r="F115" s="6"/>
      <c r="G115" s="6"/>
      <c r="H115" s="7"/>
      <c r="I115" s="7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5"/>
    </row>
    <row r="116" spans="1:20" x14ac:dyDescent="0.25">
      <c r="A116" s="5"/>
      <c r="B116" s="6"/>
      <c r="C116" s="6"/>
      <c r="D116" s="6"/>
      <c r="E116" s="6"/>
      <c r="F116" s="6"/>
      <c r="G116" s="6"/>
      <c r="H116" s="7"/>
      <c r="I116" s="7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5"/>
    </row>
    <row r="117" spans="1:20" x14ac:dyDescent="0.25">
      <c r="A117" s="5"/>
      <c r="B117" s="6"/>
      <c r="C117" s="6"/>
      <c r="D117" s="6"/>
      <c r="E117" s="6"/>
      <c r="F117" s="6"/>
      <c r="G117" s="6"/>
      <c r="H117" s="7"/>
      <c r="I117" s="7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5"/>
    </row>
    <row r="118" spans="1:20" x14ac:dyDescent="0.25">
      <c r="A118" s="5"/>
      <c r="B118" s="6"/>
      <c r="C118" s="6"/>
      <c r="D118" s="6"/>
      <c r="E118" s="6"/>
      <c r="F118" s="6"/>
      <c r="G118" s="6"/>
      <c r="H118" s="7"/>
      <c r="I118" s="7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5"/>
    </row>
    <row r="119" spans="1:20" x14ac:dyDescent="0.25">
      <c r="A119" s="5"/>
      <c r="B119" s="6"/>
      <c r="C119" s="6"/>
      <c r="D119" s="6"/>
      <c r="E119" s="6"/>
      <c r="F119" s="6"/>
      <c r="G119" s="6"/>
      <c r="H119" s="7"/>
      <c r="I119" s="7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5"/>
    </row>
    <row r="120" spans="1:20" x14ac:dyDescent="0.25">
      <c r="A120" s="5"/>
      <c r="B120" s="6"/>
      <c r="C120" s="6"/>
      <c r="D120" s="6"/>
      <c r="E120" s="6"/>
      <c r="F120" s="6"/>
      <c r="G120" s="6"/>
      <c r="H120" s="7"/>
      <c r="I120" s="7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5"/>
    </row>
    <row r="121" spans="1:20" x14ac:dyDescent="0.25">
      <c r="A121" s="5"/>
      <c r="B121" s="6"/>
      <c r="C121" s="6"/>
      <c r="D121" s="6"/>
      <c r="E121" s="6"/>
      <c r="F121" s="6"/>
      <c r="G121" s="6"/>
      <c r="H121" s="7"/>
      <c r="I121" s="7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5"/>
    </row>
    <row r="122" spans="1:20" x14ac:dyDescent="0.25">
      <c r="A122" s="5"/>
      <c r="B122" s="6"/>
      <c r="C122" s="6"/>
      <c r="D122" s="6"/>
      <c r="E122" s="6"/>
      <c r="F122" s="6"/>
      <c r="G122" s="6"/>
      <c r="H122" s="7"/>
      <c r="I122" s="7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5"/>
    </row>
    <row r="123" spans="1:20" x14ac:dyDescent="0.25">
      <c r="A123" s="5"/>
      <c r="B123" s="6"/>
      <c r="C123" s="6"/>
      <c r="D123" s="6"/>
      <c r="E123" s="6"/>
      <c r="F123" s="6"/>
      <c r="G123" s="6"/>
      <c r="H123" s="7"/>
      <c r="I123" s="7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5"/>
    </row>
    <row r="124" spans="1:20" x14ac:dyDescent="0.25">
      <c r="A124" s="5"/>
      <c r="B124" s="6"/>
      <c r="C124" s="6"/>
      <c r="D124" s="6"/>
      <c r="E124" s="6"/>
      <c r="F124" s="6"/>
      <c r="G124" s="6"/>
      <c r="H124" s="7"/>
      <c r="I124" s="7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5"/>
    </row>
    <row r="125" spans="1:20" x14ac:dyDescent="0.25">
      <c r="A125" s="5"/>
      <c r="B125" s="6"/>
      <c r="C125" s="6"/>
      <c r="D125" s="6"/>
      <c r="E125" s="6"/>
      <c r="F125" s="6"/>
      <c r="G125" s="6"/>
      <c r="H125" s="7"/>
      <c r="I125" s="7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5"/>
    </row>
    <row r="126" spans="1:20" x14ac:dyDescent="0.25">
      <c r="A126" s="5"/>
      <c r="B126" s="6"/>
      <c r="C126" s="6"/>
      <c r="D126" s="6"/>
      <c r="E126" s="6"/>
      <c r="F126" s="6"/>
      <c r="G126" s="6"/>
      <c r="H126" s="7"/>
      <c r="I126" s="7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5"/>
    </row>
    <row r="127" spans="1:20" x14ac:dyDescent="0.25">
      <c r="A127" s="5"/>
      <c r="B127" s="6"/>
      <c r="C127" s="6"/>
      <c r="D127" s="6"/>
      <c r="E127" s="6"/>
      <c r="F127" s="6"/>
      <c r="G127" s="6"/>
      <c r="H127" s="7"/>
      <c r="I127" s="7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5"/>
    </row>
    <row r="128" spans="1:20" x14ac:dyDescent="0.25">
      <c r="A128" s="5"/>
      <c r="B128" s="6"/>
      <c r="C128" s="6"/>
      <c r="D128" s="6"/>
      <c r="E128" s="6"/>
      <c r="F128" s="6"/>
      <c r="G128" s="6"/>
      <c r="H128" s="7"/>
      <c r="I128" s="7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5"/>
    </row>
    <row r="129" spans="1:20" x14ac:dyDescent="0.25">
      <c r="A129" s="5"/>
      <c r="B129" s="6"/>
      <c r="C129" s="6"/>
      <c r="D129" s="6"/>
      <c r="E129" s="6"/>
      <c r="F129" s="6"/>
      <c r="G129" s="6"/>
      <c r="H129" s="7"/>
      <c r="I129" s="7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5"/>
    </row>
    <row r="130" spans="1:20" x14ac:dyDescent="0.25">
      <c r="A130" s="5"/>
      <c r="B130" s="6"/>
      <c r="C130" s="6"/>
      <c r="D130" s="6"/>
      <c r="E130" s="6"/>
      <c r="F130" s="6"/>
      <c r="G130" s="6"/>
      <c r="H130" s="7"/>
      <c r="I130" s="7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5"/>
    </row>
    <row r="131" spans="1:20" x14ac:dyDescent="0.25">
      <c r="A131" s="5"/>
      <c r="B131" s="6"/>
      <c r="C131" s="6"/>
      <c r="D131" s="6"/>
      <c r="E131" s="6"/>
      <c r="F131" s="6"/>
      <c r="G131" s="6"/>
      <c r="H131" s="7"/>
      <c r="I131" s="7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5"/>
    </row>
    <row r="132" spans="1:20" x14ac:dyDescent="0.25">
      <c r="A132" s="5"/>
      <c r="B132" s="6"/>
      <c r="C132" s="6"/>
      <c r="D132" s="6"/>
      <c r="E132" s="6"/>
      <c r="F132" s="6"/>
      <c r="G132" s="6"/>
      <c r="H132" s="7"/>
      <c r="I132" s="7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5"/>
    </row>
    <row r="133" spans="1:20" x14ac:dyDescent="0.25">
      <c r="A133" s="5"/>
      <c r="B133" s="6"/>
      <c r="C133" s="6"/>
      <c r="D133" s="6"/>
      <c r="E133" s="6"/>
      <c r="F133" s="6"/>
      <c r="G133" s="6"/>
      <c r="H133" s="7"/>
      <c r="I133" s="7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5"/>
    </row>
    <row r="134" spans="1:20" x14ac:dyDescent="0.25">
      <c r="A134" s="5"/>
      <c r="B134" s="6"/>
      <c r="C134" s="6"/>
      <c r="D134" s="6"/>
      <c r="E134" s="6"/>
      <c r="F134" s="6"/>
      <c r="G134" s="6"/>
      <c r="H134" s="7"/>
      <c r="I134" s="7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5"/>
    </row>
    <row r="135" spans="1:20" x14ac:dyDescent="0.25">
      <c r="A135" s="5"/>
      <c r="B135" s="6"/>
      <c r="C135" s="6"/>
      <c r="D135" s="6"/>
      <c r="E135" s="6"/>
      <c r="F135" s="6"/>
      <c r="G135" s="6"/>
      <c r="H135" s="7"/>
      <c r="I135" s="7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5"/>
    </row>
    <row r="136" spans="1:20" x14ac:dyDescent="0.25">
      <c r="A136" s="5"/>
      <c r="B136" s="6"/>
      <c r="C136" s="6"/>
      <c r="D136" s="6"/>
      <c r="E136" s="6"/>
      <c r="F136" s="6"/>
      <c r="G136" s="6"/>
      <c r="H136" s="7"/>
      <c r="I136" s="7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5"/>
    </row>
    <row r="137" spans="1:20" x14ac:dyDescent="0.25">
      <c r="A137" s="5"/>
      <c r="B137" s="6"/>
      <c r="C137" s="6"/>
      <c r="D137" s="6"/>
      <c r="E137" s="6"/>
      <c r="F137" s="6"/>
      <c r="G137" s="6"/>
      <c r="H137" s="7"/>
      <c r="I137" s="7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5"/>
    </row>
    <row r="138" spans="1:20" x14ac:dyDescent="0.25">
      <c r="A138" s="5"/>
      <c r="B138" s="6"/>
      <c r="C138" s="6"/>
      <c r="D138" s="6"/>
      <c r="E138" s="6"/>
      <c r="F138" s="6"/>
      <c r="G138" s="6"/>
      <c r="H138" s="7"/>
      <c r="I138" s="7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5"/>
    </row>
    <row r="139" spans="1:20" x14ac:dyDescent="0.25">
      <c r="A139" s="5"/>
      <c r="B139" s="6"/>
      <c r="C139" s="6"/>
      <c r="D139" s="6"/>
      <c r="E139" s="6"/>
      <c r="F139" s="6"/>
      <c r="G139" s="6"/>
      <c r="H139" s="7"/>
      <c r="I139" s="7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5"/>
    </row>
    <row r="140" spans="1:20" x14ac:dyDescent="0.25">
      <c r="A140" s="5"/>
      <c r="B140" s="6"/>
      <c r="C140" s="6"/>
      <c r="D140" s="6"/>
      <c r="E140" s="6"/>
      <c r="F140" s="6"/>
      <c r="G140" s="6"/>
      <c r="H140" s="7"/>
      <c r="I140" s="7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5"/>
    </row>
    <row r="141" spans="1:20" x14ac:dyDescent="0.25">
      <c r="A141" s="5"/>
      <c r="B141" s="6"/>
      <c r="C141" s="6"/>
      <c r="D141" s="6"/>
      <c r="E141" s="6"/>
      <c r="F141" s="6"/>
      <c r="G141" s="6"/>
      <c r="H141" s="7"/>
      <c r="I141" s="7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5"/>
    </row>
    <row r="142" spans="1:20" x14ac:dyDescent="0.25">
      <c r="A142" s="5"/>
      <c r="B142" s="6"/>
      <c r="C142" s="6"/>
      <c r="D142" s="6"/>
      <c r="E142" s="6"/>
      <c r="F142" s="6"/>
      <c r="G142" s="6"/>
      <c r="H142" s="7"/>
      <c r="I142" s="7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5"/>
    </row>
    <row r="143" spans="1:20" x14ac:dyDescent="0.25">
      <c r="A143" s="5"/>
      <c r="B143" s="6"/>
      <c r="C143" s="6"/>
      <c r="D143" s="6"/>
      <c r="E143" s="6"/>
      <c r="F143" s="6"/>
      <c r="G143" s="6"/>
      <c r="H143" s="7"/>
      <c r="I143" s="7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5"/>
    </row>
    <row r="144" spans="1:20" x14ac:dyDescent="0.25">
      <c r="A144" s="5"/>
      <c r="B144" s="6"/>
      <c r="C144" s="6"/>
      <c r="D144" s="6"/>
      <c r="E144" s="6"/>
      <c r="F144" s="6"/>
      <c r="G144" s="6"/>
      <c r="H144" s="7"/>
      <c r="I144" s="7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5"/>
    </row>
    <row r="145" spans="1:20" x14ac:dyDescent="0.25">
      <c r="A145" s="5"/>
      <c r="B145" s="6"/>
      <c r="C145" s="6"/>
      <c r="D145" s="6"/>
      <c r="E145" s="6"/>
      <c r="F145" s="6"/>
      <c r="G145" s="6"/>
      <c r="H145" s="7"/>
      <c r="I145" s="7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5"/>
    </row>
    <row r="146" spans="1:20" x14ac:dyDescent="0.25">
      <c r="A146" s="5"/>
      <c r="B146" s="6"/>
      <c r="C146" s="6"/>
      <c r="D146" s="6"/>
      <c r="E146" s="6"/>
      <c r="F146" s="6"/>
      <c r="G146" s="6"/>
      <c r="H146" s="7"/>
      <c r="I146" s="7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5"/>
    </row>
    <row r="147" spans="1:20" x14ac:dyDescent="0.25">
      <c r="A147" s="5"/>
      <c r="B147" s="6"/>
      <c r="C147" s="6"/>
      <c r="D147" s="6"/>
      <c r="E147" s="6"/>
      <c r="F147" s="6"/>
      <c r="G147" s="6"/>
      <c r="H147" s="7"/>
      <c r="I147" s="7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5"/>
    </row>
    <row r="148" spans="1:20" x14ac:dyDescent="0.25">
      <c r="A148" s="5"/>
      <c r="B148" s="6"/>
      <c r="C148" s="6"/>
      <c r="D148" s="6"/>
      <c r="E148" s="6"/>
      <c r="F148" s="6"/>
      <c r="G148" s="6"/>
      <c r="H148" s="7"/>
      <c r="I148" s="7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5"/>
    </row>
    <row r="149" spans="1:20" x14ac:dyDescent="0.25">
      <c r="A149" s="5"/>
      <c r="B149" s="6"/>
      <c r="C149" s="6"/>
      <c r="D149" s="6"/>
      <c r="E149" s="6"/>
      <c r="F149" s="6"/>
      <c r="G149" s="6"/>
      <c r="H149" s="7"/>
      <c r="I149" s="7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5"/>
    </row>
    <row r="150" spans="1:20" x14ac:dyDescent="0.25">
      <c r="A150" s="5"/>
      <c r="B150" s="6"/>
      <c r="C150" s="6"/>
      <c r="D150" s="6"/>
      <c r="E150" s="6"/>
      <c r="F150" s="6"/>
      <c r="G150" s="6"/>
      <c r="H150" s="7"/>
      <c r="I150" s="7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5"/>
    </row>
    <row r="151" spans="1:20" x14ac:dyDescent="0.25">
      <c r="A151" s="5"/>
      <c r="B151" s="6"/>
      <c r="C151" s="6"/>
      <c r="D151" s="6"/>
      <c r="E151" s="6"/>
      <c r="F151" s="6"/>
      <c r="G151" s="6"/>
      <c r="H151" s="7"/>
      <c r="I151" s="7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5"/>
    </row>
    <row r="152" spans="1:20" x14ac:dyDescent="0.25">
      <c r="A152" s="5"/>
      <c r="B152" s="6"/>
      <c r="C152" s="6"/>
      <c r="D152" s="6"/>
      <c r="E152" s="6"/>
      <c r="F152" s="6"/>
      <c r="G152" s="6"/>
      <c r="H152" s="7"/>
      <c r="I152" s="7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5"/>
    </row>
    <row r="153" spans="1:20" x14ac:dyDescent="0.25">
      <c r="A153" s="5"/>
      <c r="B153" s="6"/>
      <c r="C153" s="6"/>
      <c r="D153" s="6"/>
      <c r="E153" s="6"/>
      <c r="F153" s="6"/>
      <c r="G153" s="6"/>
      <c r="H153" s="7"/>
      <c r="I153" s="7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5"/>
    </row>
    <row r="154" spans="1:20" x14ac:dyDescent="0.25">
      <c r="A154" s="5"/>
      <c r="B154" s="6"/>
      <c r="C154" s="6"/>
      <c r="D154" s="6"/>
      <c r="E154" s="6"/>
      <c r="F154" s="6"/>
      <c r="G154" s="6"/>
      <c r="H154" s="7"/>
      <c r="I154" s="7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5"/>
    </row>
    <row r="155" spans="1:20" x14ac:dyDescent="0.25">
      <c r="A155" s="5"/>
      <c r="B155" s="6"/>
      <c r="C155" s="6"/>
      <c r="D155" s="6"/>
      <c r="E155" s="6"/>
      <c r="F155" s="6"/>
      <c r="G155" s="6"/>
      <c r="H155" s="7"/>
      <c r="I155" s="7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5"/>
    </row>
    <row r="156" spans="1:20" x14ac:dyDescent="0.25">
      <c r="A156" s="5"/>
      <c r="B156" s="6"/>
      <c r="C156" s="6"/>
      <c r="D156" s="6"/>
      <c r="E156" s="6"/>
      <c r="F156" s="6"/>
      <c r="G156" s="6"/>
      <c r="H156" s="7"/>
      <c r="I156" s="7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5"/>
    </row>
    <row r="157" spans="1:20" x14ac:dyDescent="0.25">
      <c r="A157" s="5"/>
      <c r="B157" s="6"/>
      <c r="C157" s="6"/>
      <c r="D157" s="6"/>
      <c r="E157" s="6"/>
      <c r="F157" s="6"/>
      <c r="G157" s="6"/>
      <c r="H157" s="7"/>
      <c r="I157" s="7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5"/>
    </row>
    <row r="158" spans="1:20" x14ac:dyDescent="0.25">
      <c r="A158" s="5"/>
      <c r="B158" s="6"/>
      <c r="C158" s="6"/>
      <c r="D158" s="6"/>
      <c r="E158" s="6"/>
      <c r="F158" s="6"/>
      <c r="G158" s="6"/>
      <c r="H158" s="7"/>
      <c r="I158" s="7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5"/>
    </row>
    <row r="159" spans="1:20" x14ac:dyDescent="0.25">
      <c r="A159" s="5"/>
      <c r="B159" s="6"/>
      <c r="C159" s="6"/>
      <c r="D159" s="6"/>
      <c r="E159" s="6"/>
      <c r="F159" s="6"/>
      <c r="G159" s="6"/>
      <c r="H159" s="7"/>
      <c r="I159" s="7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5"/>
    </row>
    <row r="160" spans="1:20" x14ac:dyDescent="0.25">
      <c r="A160" s="5"/>
      <c r="B160" s="6"/>
      <c r="C160" s="6"/>
      <c r="D160" s="6"/>
      <c r="E160" s="6"/>
      <c r="F160" s="6"/>
      <c r="G160" s="6"/>
      <c r="H160" s="7"/>
      <c r="I160" s="7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5"/>
    </row>
    <row r="161" spans="1:20" x14ac:dyDescent="0.25">
      <c r="A161" s="5"/>
      <c r="B161" s="6"/>
      <c r="C161" s="6"/>
      <c r="D161" s="6"/>
      <c r="E161" s="6"/>
      <c r="F161" s="6"/>
      <c r="G161" s="6"/>
      <c r="H161" s="7"/>
      <c r="I161" s="7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5"/>
    </row>
    <row r="162" spans="1:20" x14ac:dyDescent="0.25">
      <c r="A162" s="5"/>
      <c r="B162" s="6"/>
      <c r="C162" s="6"/>
      <c r="D162" s="6"/>
      <c r="E162" s="6"/>
      <c r="F162" s="6"/>
      <c r="G162" s="6"/>
      <c r="H162" s="7"/>
      <c r="I162" s="7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5"/>
    </row>
    <row r="163" spans="1:20" x14ac:dyDescent="0.25">
      <c r="A163" s="5"/>
      <c r="B163" s="6"/>
      <c r="C163" s="6"/>
      <c r="D163" s="6"/>
      <c r="E163" s="6"/>
      <c r="F163" s="6"/>
      <c r="G163" s="6"/>
      <c r="H163" s="7"/>
      <c r="I163" s="7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5"/>
    </row>
    <row r="164" spans="1:20" x14ac:dyDescent="0.25">
      <c r="A164" s="5"/>
      <c r="B164" s="6"/>
      <c r="C164" s="6"/>
      <c r="D164" s="6"/>
      <c r="E164" s="6"/>
      <c r="F164" s="6"/>
      <c r="G164" s="6"/>
      <c r="H164" s="7"/>
      <c r="I164" s="7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5"/>
    </row>
    <row r="165" spans="1:20" x14ac:dyDescent="0.25">
      <c r="A165" s="5"/>
      <c r="B165" s="6"/>
      <c r="C165" s="6"/>
      <c r="D165" s="6"/>
      <c r="E165" s="6"/>
      <c r="F165" s="6"/>
      <c r="G165" s="6"/>
      <c r="H165" s="7"/>
      <c r="I165" s="7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5"/>
    </row>
    <row r="166" spans="1:20" x14ac:dyDescent="0.25">
      <c r="A166" s="5"/>
      <c r="B166" s="6"/>
      <c r="C166" s="6"/>
      <c r="D166" s="6"/>
      <c r="E166" s="6"/>
      <c r="F166" s="6"/>
      <c r="G166" s="6"/>
      <c r="H166" s="7"/>
      <c r="I166" s="7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5"/>
    </row>
    <row r="167" spans="1:20" x14ac:dyDescent="0.25">
      <c r="A167" s="5"/>
      <c r="B167" s="6"/>
      <c r="C167" s="6"/>
      <c r="D167" s="6"/>
      <c r="E167" s="6"/>
      <c r="F167" s="6"/>
      <c r="G167" s="6"/>
      <c r="H167" s="7"/>
      <c r="I167" s="7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5"/>
    </row>
    <row r="168" spans="1:20" x14ac:dyDescent="0.25">
      <c r="A168" s="5"/>
      <c r="B168" s="6"/>
      <c r="C168" s="6"/>
      <c r="D168" s="6"/>
      <c r="E168" s="6"/>
      <c r="F168" s="6"/>
      <c r="G168" s="6"/>
      <c r="H168" s="7"/>
      <c r="I168" s="7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5"/>
    </row>
    <row r="169" spans="1:20" x14ac:dyDescent="0.25">
      <c r="A169" s="5"/>
      <c r="B169" s="6"/>
      <c r="C169" s="6"/>
      <c r="D169" s="6"/>
      <c r="E169" s="6"/>
      <c r="F169" s="6"/>
      <c r="G169" s="6"/>
      <c r="H169" s="7"/>
      <c r="I169" s="7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5"/>
    </row>
    <row r="170" spans="1:20" x14ac:dyDescent="0.25">
      <c r="A170" s="5"/>
      <c r="B170" s="6"/>
      <c r="C170" s="6"/>
      <c r="D170" s="6"/>
      <c r="E170" s="6"/>
      <c r="F170" s="6"/>
      <c r="G170" s="6"/>
      <c r="H170" s="7"/>
      <c r="I170" s="7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5"/>
    </row>
    <row r="171" spans="1:20" x14ac:dyDescent="0.25">
      <c r="A171" s="5"/>
      <c r="B171" s="6"/>
      <c r="C171" s="6"/>
      <c r="D171" s="6"/>
      <c r="E171" s="6"/>
      <c r="F171" s="6"/>
      <c r="G171" s="6"/>
      <c r="H171" s="7"/>
      <c r="I171" s="7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5"/>
    </row>
    <row r="172" spans="1:20" x14ac:dyDescent="0.25">
      <c r="A172" s="5"/>
      <c r="B172" s="6"/>
      <c r="C172" s="6"/>
      <c r="D172" s="6"/>
      <c r="E172" s="6"/>
      <c r="F172" s="6"/>
      <c r="G172" s="6"/>
      <c r="H172" s="7"/>
      <c r="I172" s="7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5"/>
    </row>
    <row r="173" spans="1:20" x14ac:dyDescent="0.25">
      <c r="A173" s="5"/>
      <c r="B173" s="6"/>
      <c r="C173" s="6"/>
      <c r="D173" s="6"/>
      <c r="E173" s="6"/>
      <c r="F173" s="6"/>
      <c r="G173" s="6"/>
      <c r="H173" s="7"/>
      <c r="I173" s="7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5"/>
    </row>
    <row r="174" spans="1:20" x14ac:dyDescent="0.25">
      <c r="A174" s="5"/>
      <c r="B174" s="6"/>
      <c r="C174" s="6"/>
      <c r="D174" s="6"/>
      <c r="E174" s="6"/>
      <c r="F174" s="6"/>
      <c r="G174" s="6"/>
      <c r="H174" s="7"/>
      <c r="I174" s="7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5"/>
    </row>
    <row r="175" spans="1:20" x14ac:dyDescent="0.25">
      <c r="A175" s="5"/>
      <c r="B175" s="6"/>
      <c r="C175" s="6"/>
      <c r="D175" s="6"/>
      <c r="E175" s="6"/>
      <c r="F175" s="6"/>
      <c r="G175" s="6"/>
      <c r="H175" s="7"/>
      <c r="I175" s="7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5"/>
    </row>
    <row r="176" spans="1:20" x14ac:dyDescent="0.25">
      <c r="A176" s="5"/>
      <c r="B176" s="6"/>
      <c r="C176" s="6"/>
      <c r="D176" s="6"/>
      <c r="E176" s="6"/>
      <c r="F176" s="6"/>
      <c r="G176" s="6"/>
      <c r="H176" s="7"/>
      <c r="I176" s="7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5"/>
    </row>
    <row r="177" spans="1:20" x14ac:dyDescent="0.25">
      <c r="A177" s="5"/>
      <c r="B177" s="6"/>
      <c r="C177" s="6"/>
      <c r="D177" s="6"/>
      <c r="E177" s="6"/>
      <c r="F177" s="6"/>
      <c r="G177" s="6"/>
      <c r="H177" s="7"/>
      <c r="I177" s="7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5"/>
    </row>
    <row r="178" spans="1:20" x14ac:dyDescent="0.25">
      <c r="A178" s="5"/>
      <c r="B178" s="6"/>
      <c r="C178" s="6"/>
      <c r="D178" s="6"/>
      <c r="E178" s="6"/>
      <c r="F178" s="6"/>
      <c r="G178" s="6"/>
      <c r="H178" s="7"/>
      <c r="I178" s="7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5"/>
    </row>
    <row r="179" spans="1:20" x14ac:dyDescent="0.25">
      <c r="A179" s="5"/>
      <c r="B179" s="6"/>
      <c r="C179" s="6"/>
      <c r="D179" s="6"/>
      <c r="E179" s="6"/>
      <c r="F179" s="6"/>
      <c r="G179" s="6"/>
      <c r="H179" s="7"/>
      <c r="I179" s="7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5"/>
    </row>
    <row r="180" spans="1:20" x14ac:dyDescent="0.25">
      <c r="A180" s="5"/>
      <c r="B180" s="6"/>
      <c r="C180" s="6"/>
      <c r="D180" s="6"/>
      <c r="E180" s="6"/>
      <c r="F180" s="6"/>
      <c r="G180" s="6"/>
      <c r="H180" s="7"/>
      <c r="I180" s="7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5"/>
    </row>
    <row r="181" spans="1:20" x14ac:dyDescent="0.25">
      <c r="A181" s="5"/>
      <c r="B181" s="6"/>
      <c r="C181" s="6"/>
      <c r="D181" s="6"/>
      <c r="E181" s="6"/>
      <c r="F181" s="6"/>
      <c r="G181" s="6"/>
      <c r="H181" s="7"/>
      <c r="I181" s="7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5"/>
    </row>
    <row r="182" spans="1:20" x14ac:dyDescent="0.25">
      <c r="A182" s="5"/>
      <c r="B182" s="6"/>
      <c r="C182" s="6"/>
      <c r="D182" s="6"/>
      <c r="E182" s="6"/>
      <c r="F182" s="6"/>
      <c r="G182" s="6"/>
      <c r="H182" s="7"/>
      <c r="I182" s="7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5"/>
    </row>
    <row r="183" spans="1:20" x14ac:dyDescent="0.25">
      <c r="A183" s="5"/>
      <c r="B183" s="6"/>
      <c r="C183" s="6"/>
      <c r="D183" s="6"/>
      <c r="E183" s="6"/>
      <c r="F183" s="6"/>
      <c r="G183" s="6"/>
      <c r="H183" s="7"/>
      <c r="I183" s="7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5"/>
    </row>
    <row r="184" spans="1:20" x14ac:dyDescent="0.25">
      <c r="A184" s="5"/>
      <c r="B184" s="6"/>
      <c r="C184" s="6"/>
      <c r="D184" s="6"/>
      <c r="E184" s="6"/>
      <c r="F184" s="6"/>
      <c r="G184" s="6"/>
      <c r="H184" s="7"/>
      <c r="I184" s="7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5"/>
    </row>
    <row r="185" spans="1:20" x14ac:dyDescent="0.25">
      <c r="A185" s="5"/>
      <c r="B185" s="6"/>
      <c r="C185" s="6"/>
      <c r="D185" s="6"/>
      <c r="E185" s="6"/>
      <c r="F185" s="6"/>
      <c r="G185" s="6"/>
      <c r="H185" s="7"/>
      <c r="I185" s="7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5"/>
    </row>
    <row r="186" spans="1:20" x14ac:dyDescent="0.25">
      <c r="A186" s="5"/>
      <c r="B186" s="6"/>
      <c r="C186" s="6"/>
      <c r="D186" s="6"/>
      <c r="E186" s="6"/>
      <c r="F186" s="6"/>
      <c r="G186" s="6"/>
      <c r="H186" s="7"/>
      <c r="I186" s="7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5"/>
    </row>
    <row r="187" spans="1:20" x14ac:dyDescent="0.25">
      <c r="A187" s="5"/>
      <c r="B187" s="6"/>
      <c r="C187" s="6"/>
      <c r="D187" s="6"/>
      <c r="E187" s="6"/>
      <c r="F187" s="6"/>
      <c r="G187" s="6"/>
      <c r="H187" s="7"/>
      <c r="I187" s="7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5"/>
    </row>
    <row r="188" spans="1:20" x14ac:dyDescent="0.25">
      <c r="A188" s="5"/>
      <c r="B188" s="6"/>
      <c r="C188" s="6"/>
      <c r="D188" s="6"/>
      <c r="E188" s="6"/>
      <c r="F188" s="6"/>
      <c r="G188" s="6"/>
      <c r="H188" s="7"/>
      <c r="I188" s="7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5"/>
    </row>
    <row r="189" spans="1:20" x14ac:dyDescent="0.25">
      <c r="A189" s="5"/>
      <c r="B189" s="6"/>
      <c r="C189" s="6"/>
      <c r="D189" s="6"/>
      <c r="E189" s="6"/>
      <c r="F189" s="6"/>
      <c r="G189" s="6"/>
      <c r="H189" s="7"/>
      <c r="I189" s="7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5"/>
    </row>
    <row r="190" spans="1:20" x14ac:dyDescent="0.25">
      <c r="A190" s="5"/>
      <c r="B190" s="6"/>
      <c r="C190" s="6"/>
      <c r="D190" s="6"/>
      <c r="E190" s="6"/>
      <c r="F190" s="6"/>
      <c r="G190" s="6"/>
      <c r="H190" s="7"/>
      <c r="I190" s="7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5"/>
    </row>
    <row r="191" spans="1:20" x14ac:dyDescent="0.25">
      <c r="A191" s="5"/>
      <c r="B191" s="6"/>
      <c r="C191" s="6"/>
      <c r="D191" s="6"/>
      <c r="E191" s="6"/>
      <c r="F191" s="6"/>
      <c r="G191" s="6"/>
      <c r="H191" s="7"/>
      <c r="I191" s="7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5"/>
    </row>
    <row r="192" spans="1:20" x14ac:dyDescent="0.25">
      <c r="A192" s="5"/>
      <c r="B192" s="6"/>
      <c r="C192" s="6"/>
      <c r="D192" s="6"/>
      <c r="E192" s="6"/>
      <c r="F192" s="6"/>
      <c r="G192" s="6"/>
      <c r="H192" s="7"/>
      <c r="I192" s="7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5"/>
    </row>
    <row r="193" spans="1:20" x14ac:dyDescent="0.25">
      <c r="A193" s="5"/>
      <c r="B193" s="6"/>
      <c r="C193" s="6"/>
      <c r="D193" s="6"/>
      <c r="E193" s="6"/>
      <c r="F193" s="6"/>
      <c r="G193" s="6"/>
      <c r="H193" s="7"/>
      <c r="I193" s="7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5"/>
    </row>
    <row r="194" spans="1:20" x14ac:dyDescent="0.25">
      <c r="A194" s="5"/>
      <c r="B194" s="6"/>
      <c r="C194" s="6"/>
      <c r="D194" s="6"/>
      <c r="E194" s="6"/>
      <c r="F194" s="6"/>
      <c r="G194" s="6"/>
      <c r="H194" s="7"/>
      <c r="I194" s="7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5"/>
    </row>
    <row r="195" spans="1:20" x14ac:dyDescent="0.25">
      <c r="A195" s="5"/>
      <c r="B195" s="6"/>
      <c r="C195" s="6"/>
      <c r="D195" s="6"/>
      <c r="E195" s="6"/>
      <c r="F195" s="6"/>
      <c r="G195" s="6"/>
      <c r="H195" s="7"/>
      <c r="I195" s="7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5"/>
    </row>
    <row r="196" spans="1:20" x14ac:dyDescent="0.25">
      <c r="A196" s="5"/>
      <c r="B196" s="6"/>
      <c r="C196" s="6"/>
      <c r="D196" s="6"/>
      <c r="E196" s="6"/>
      <c r="F196" s="6"/>
      <c r="G196" s="6"/>
      <c r="H196" s="7"/>
      <c r="I196" s="7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5"/>
    </row>
    <row r="197" spans="1:20" x14ac:dyDescent="0.25">
      <c r="A197" s="5"/>
      <c r="B197" s="6"/>
      <c r="C197" s="6"/>
      <c r="D197" s="6"/>
      <c r="E197" s="6"/>
      <c r="F197" s="6"/>
      <c r="G197" s="6"/>
      <c r="H197" s="7"/>
      <c r="I197" s="7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5"/>
    </row>
    <row r="198" spans="1:20" x14ac:dyDescent="0.25">
      <c r="A198" s="5"/>
      <c r="B198" s="6"/>
      <c r="C198" s="6"/>
      <c r="D198" s="6"/>
      <c r="E198" s="6"/>
      <c r="F198" s="6"/>
      <c r="G198" s="6"/>
      <c r="H198" s="7"/>
      <c r="I198" s="7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5"/>
    </row>
    <row r="199" spans="1:20" x14ac:dyDescent="0.25">
      <c r="A199" s="5"/>
      <c r="B199" s="6"/>
      <c r="C199" s="6"/>
      <c r="D199" s="6"/>
      <c r="E199" s="6"/>
      <c r="F199" s="6"/>
      <c r="G199" s="6"/>
      <c r="H199" s="7"/>
      <c r="I199" s="7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5"/>
    </row>
    <row r="200" spans="1:20" x14ac:dyDescent="0.25">
      <c r="A200" s="5"/>
      <c r="B200" s="6"/>
      <c r="C200" s="6"/>
      <c r="D200" s="6"/>
      <c r="E200" s="6"/>
      <c r="F200" s="6"/>
      <c r="G200" s="6"/>
      <c r="H200" s="7"/>
      <c r="I200" s="7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5"/>
    </row>
    <row r="201" spans="1:20" x14ac:dyDescent="0.25">
      <c r="A201" s="5"/>
      <c r="B201" s="6"/>
      <c r="C201" s="6"/>
      <c r="D201" s="6"/>
      <c r="E201" s="6"/>
      <c r="F201" s="6"/>
      <c r="G201" s="6"/>
      <c r="H201" s="7"/>
      <c r="I201" s="7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5"/>
    </row>
    <row r="202" spans="1:20" x14ac:dyDescent="0.25">
      <c r="A202" s="5"/>
      <c r="B202" s="6"/>
      <c r="C202" s="6"/>
      <c r="D202" s="6"/>
      <c r="E202" s="6"/>
      <c r="F202" s="6"/>
      <c r="G202" s="6"/>
      <c r="H202" s="7"/>
      <c r="I202" s="7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5"/>
    </row>
    <row r="203" spans="1:20" x14ac:dyDescent="0.25">
      <c r="A203" s="5"/>
      <c r="B203" s="6"/>
      <c r="C203" s="6"/>
      <c r="D203" s="6"/>
      <c r="E203" s="6"/>
      <c r="F203" s="6"/>
      <c r="G203" s="6"/>
      <c r="H203" s="7"/>
      <c r="I203" s="7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5"/>
    </row>
    <row r="204" spans="1:20" x14ac:dyDescent="0.25">
      <c r="A204" s="5"/>
      <c r="B204" s="6"/>
      <c r="C204" s="6"/>
      <c r="D204" s="6"/>
      <c r="E204" s="6"/>
      <c r="F204" s="6"/>
      <c r="G204" s="6"/>
      <c r="H204" s="7"/>
      <c r="I204" s="7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5"/>
    </row>
    <row r="205" spans="1:20" x14ac:dyDescent="0.25">
      <c r="A205" s="5"/>
      <c r="B205" s="6"/>
      <c r="C205" s="6"/>
      <c r="D205" s="6"/>
      <c r="E205" s="6"/>
      <c r="F205" s="6"/>
      <c r="G205" s="6"/>
      <c r="H205" s="7"/>
      <c r="I205" s="7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5"/>
    </row>
    <row r="206" spans="1:20" x14ac:dyDescent="0.25">
      <c r="A206" s="5"/>
      <c r="B206" s="6"/>
      <c r="C206" s="6"/>
      <c r="D206" s="6"/>
      <c r="E206" s="6"/>
      <c r="F206" s="6"/>
      <c r="G206" s="6"/>
      <c r="H206" s="7"/>
      <c r="I206" s="7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5"/>
    </row>
    <row r="207" spans="1:20" x14ac:dyDescent="0.25">
      <c r="A207" s="5"/>
      <c r="B207" s="6"/>
      <c r="C207" s="6"/>
      <c r="D207" s="6"/>
      <c r="E207" s="6"/>
      <c r="F207" s="6"/>
      <c r="G207" s="6"/>
      <c r="H207" s="7"/>
      <c r="I207" s="7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5"/>
    </row>
    <row r="208" spans="1:20" x14ac:dyDescent="0.25">
      <c r="A208" s="5"/>
      <c r="B208" s="6"/>
      <c r="C208" s="6"/>
      <c r="D208" s="6"/>
      <c r="E208" s="6"/>
      <c r="F208" s="6"/>
      <c r="G208" s="6"/>
      <c r="H208" s="7"/>
      <c r="I208" s="7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5"/>
    </row>
    <row r="209" spans="1:20" x14ac:dyDescent="0.25">
      <c r="A209" s="5"/>
      <c r="B209" s="6"/>
      <c r="C209" s="6"/>
      <c r="D209" s="6"/>
      <c r="E209" s="6"/>
      <c r="F209" s="6"/>
      <c r="G209" s="6"/>
      <c r="H209" s="7"/>
      <c r="I209" s="7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5"/>
    </row>
    <row r="210" spans="1:20" x14ac:dyDescent="0.25">
      <c r="A210" s="5"/>
      <c r="B210" s="6"/>
      <c r="C210" s="6"/>
      <c r="D210" s="6"/>
      <c r="E210" s="6"/>
      <c r="F210" s="6"/>
      <c r="G210" s="6"/>
      <c r="H210" s="7"/>
      <c r="I210" s="7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5"/>
    </row>
    <row r="211" spans="1:20" x14ac:dyDescent="0.25">
      <c r="A211" s="5"/>
      <c r="B211" s="6"/>
      <c r="C211" s="6"/>
      <c r="D211" s="6"/>
      <c r="E211" s="6"/>
      <c r="F211" s="6"/>
      <c r="G211" s="6"/>
      <c r="H211" s="7"/>
      <c r="I211" s="7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5"/>
    </row>
    <row r="212" spans="1:20" x14ac:dyDescent="0.25">
      <c r="A212" s="5"/>
      <c r="B212" s="6"/>
      <c r="C212" s="6"/>
      <c r="D212" s="6"/>
      <c r="E212" s="6"/>
      <c r="F212" s="6"/>
      <c r="G212" s="6"/>
      <c r="H212" s="7"/>
      <c r="I212" s="7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5"/>
    </row>
    <row r="213" spans="1:20" x14ac:dyDescent="0.25">
      <c r="A213" s="5"/>
      <c r="B213" s="6"/>
      <c r="C213" s="6"/>
      <c r="D213" s="6"/>
      <c r="E213" s="6"/>
      <c r="F213" s="6"/>
      <c r="G213" s="6"/>
      <c r="H213" s="7"/>
      <c r="I213" s="7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5"/>
    </row>
    <row r="214" spans="1:20" x14ac:dyDescent="0.25">
      <c r="A214" s="5"/>
      <c r="B214" s="6"/>
      <c r="C214" s="6"/>
      <c r="D214" s="6"/>
      <c r="E214" s="6"/>
      <c r="F214" s="6"/>
      <c r="G214" s="6"/>
      <c r="H214" s="7"/>
      <c r="I214" s="7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5"/>
    </row>
    <row r="215" spans="1:20" x14ac:dyDescent="0.25">
      <c r="A215" s="5"/>
      <c r="B215" s="6"/>
      <c r="C215" s="6"/>
      <c r="D215" s="6"/>
      <c r="E215" s="6"/>
      <c r="F215" s="6"/>
      <c r="G215" s="6"/>
      <c r="H215" s="7"/>
      <c r="I215" s="7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5"/>
    </row>
    <row r="216" spans="1:20" x14ac:dyDescent="0.25">
      <c r="A216" s="5"/>
      <c r="B216" s="6"/>
      <c r="C216" s="6"/>
      <c r="D216" s="6"/>
      <c r="E216" s="6"/>
      <c r="F216" s="6"/>
      <c r="G216" s="6"/>
      <c r="H216" s="7"/>
      <c r="I216" s="7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5"/>
    </row>
    <row r="217" spans="1:20" x14ac:dyDescent="0.25">
      <c r="A217" s="5"/>
      <c r="B217" s="6"/>
      <c r="C217" s="6"/>
      <c r="D217" s="6"/>
      <c r="E217" s="6"/>
      <c r="F217" s="6"/>
      <c r="G217" s="6"/>
      <c r="H217" s="7"/>
      <c r="I217" s="7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5"/>
    </row>
    <row r="218" spans="1:20" x14ac:dyDescent="0.25">
      <c r="A218" s="5"/>
      <c r="B218" s="6"/>
      <c r="C218" s="6"/>
      <c r="D218" s="6"/>
      <c r="E218" s="6"/>
      <c r="F218" s="6"/>
      <c r="G218" s="6"/>
      <c r="H218" s="7"/>
      <c r="I218" s="7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5"/>
    </row>
    <row r="219" spans="1:20" x14ac:dyDescent="0.25">
      <c r="A219" s="5"/>
      <c r="B219" s="6"/>
      <c r="C219" s="6"/>
      <c r="D219" s="6"/>
      <c r="E219" s="6"/>
      <c r="F219" s="6"/>
      <c r="G219" s="6"/>
      <c r="H219" s="7"/>
      <c r="I219" s="7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5"/>
    </row>
    <row r="220" spans="1:20" x14ac:dyDescent="0.25">
      <c r="A220" s="5"/>
      <c r="B220" s="6"/>
      <c r="C220" s="6"/>
      <c r="D220" s="6"/>
      <c r="E220" s="6"/>
      <c r="F220" s="6"/>
      <c r="G220" s="6"/>
      <c r="H220" s="7"/>
      <c r="I220" s="7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5"/>
    </row>
    <row r="221" spans="1:20" x14ac:dyDescent="0.25">
      <c r="A221" s="5"/>
      <c r="B221" s="6"/>
      <c r="C221" s="6"/>
      <c r="D221" s="6"/>
      <c r="E221" s="6"/>
      <c r="F221" s="6"/>
      <c r="G221" s="6"/>
      <c r="H221" s="7"/>
      <c r="I221" s="7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5"/>
    </row>
    <row r="222" spans="1:20" x14ac:dyDescent="0.25">
      <c r="A222" s="5"/>
      <c r="B222" s="6"/>
      <c r="C222" s="6"/>
      <c r="D222" s="6"/>
      <c r="E222" s="6"/>
      <c r="F222" s="6"/>
      <c r="G222" s="6"/>
      <c r="H222" s="7"/>
      <c r="I222" s="7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5"/>
    </row>
    <row r="223" spans="1:20" x14ac:dyDescent="0.25">
      <c r="A223" s="5"/>
      <c r="B223" s="6"/>
      <c r="C223" s="6"/>
      <c r="D223" s="6"/>
      <c r="E223" s="6"/>
      <c r="F223" s="6"/>
      <c r="G223" s="6"/>
      <c r="H223" s="7"/>
      <c r="I223" s="7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5"/>
    </row>
    <row r="224" spans="1:20" x14ac:dyDescent="0.25">
      <c r="A224" s="5"/>
      <c r="B224" s="6"/>
      <c r="C224" s="6"/>
      <c r="D224" s="6"/>
      <c r="E224" s="6"/>
      <c r="F224" s="6"/>
      <c r="G224" s="6"/>
      <c r="H224" s="7"/>
      <c r="I224" s="7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5"/>
    </row>
    <row r="225" spans="1:20" x14ac:dyDescent="0.25">
      <c r="A225" s="5"/>
      <c r="B225" s="6"/>
      <c r="C225" s="6"/>
      <c r="D225" s="6"/>
      <c r="E225" s="6"/>
      <c r="F225" s="6"/>
      <c r="G225" s="6"/>
      <c r="H225" s="7"/>
      <c r="I225" s="7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5"/>
    </row>
  </sheetData>
  <mergeCells count="29">
    <mergeCell ref="T4:T5"/>
    <mergeCell ref="A38:C38"/>
    <mergeCell ref="A13:C13"/>
    <mergeCell ref="A18:C18"/>
    <mergeCell ref="A4:A5"/>
    <mergeCell ref="P4:S4"/>
    <mergeCell ref="B7:C7"/>
    <mergeCell ref="B14:C14"/>
    <mergeCell ref="B19:C19"/>
    <mergeCell ref="B3:S3"/>
    <mergeCell ref="B2:S2"/>
    <mergeCell ref="B4:B5"/>
    <mergeCell ref="H4:K4"/>
    <mergeCell ref="L4:O4"/>
    <mergeCell ref="G4:G5"/>
    <mergeCell ref="C4:C5"/>
    <mergeCell ref="D4:D5"/>
    <mergeCell ref="E4:E5"/>
    <mergeCell ref="F4:F5"/>
    <mergeCell ref="A72:B72"/>
    <mergeCell ref="I72:J72"/>
    <mergeCell ref="A74:B74"/>
    <mergeCell ref="A76:B76"/>
    <mergeCell ref="B39:C39"/>
    <mergeCell ref="B62:C62"/>
    <mergeCell ref="A65:C65"/>
    <mergeCell ref="A66:T66"/>
    <mergeCell ref="A67:C67"/>
    <mergeCell ref="A61:C61"/>
  </mergeCells>
  <pageMargins left="0.19685039370078741" right="0.19685039370078741" top="0.59055118110236227" bottom="0.19685039370078741" header="0.19685039370078741" footer="0.19685039370078741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ДОРОЖНЫЙ ФОНД 0409</vt:lpstr>
      <vt:lpstr>'ДОРОЖНЫЙ ФОНД 0409'!Область_печати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2023-04-27T06:30:05Z</dcterms:modified>
</cp:coreProperties>
</file>