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75" windowWidth="14880" windowHeight="7470"/>
  </bookViews>
  <sheets>
    <sheet name="data" sheetId="1" r:id="rId1"/>
  </sheets>
  <definedNames>
    <definedName name="_xlnm._FilterDatabase" localSheetId="0" hidden="1">data!$A$3:$K$50</definedName>
    <definedName name="_xlnm.Print_Titles" localSheetId="0">data!$3:$3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4" i="1"/>
  <c r="I16" i="1"/>
  <c r="I17" i="1"/>
  <c r="I19" i="1"/>
  <c r="I20" i="1"/>
  <c r="I21" i="1"/>
  <c r="I22" i="1"/>
  <c r="I24" i="1"/>
  <c r="I25" i="1"/>
  <c r="I26" i="1"/>
  <c r="I28" i="1"/>
  <c r="I29" i="1"/>
  <c r="I31" i="1"/>
  <c r="I32" i="1"/>
  <c r="I33" i="1"/>
  <c r="I34" i="1"/>
  <c r="I35" i="1"/>
  <c r="I37" i="1"/>
  <c r="I38" i="1"/>
  <c r="I40" i="1"/>
  <c r="I41" i="1"/>
  <c r="I42" i="1"/>
  <c r="I43" i="1"/>
  <c r="I45" i="1"/>
  <c r="I47" i="1"/>
  <c r="I49" i="1"/>
  <c r="I50" i="1"/>
  <c r="H5" i="1"/>
  <c r="H6" i="1"/>
  <c r="H7" i="1"/>
  <c r="H8" i="1"/>
  <c r="H9" i="1"/>
  <c r="H10" i="1"/>
  <c r="H11" i="1"/>
  <c r="H12" i="1"/>
  <c r="H14" i="1"/>
  <c r="H16" i="1"/>
  <c r="H17" i="1"/>
  <c r="H19" i="1"/>
  <c r="H20" i="1"/>
  <c r="H21" i="1"/>
  <c r="H22" i="1"/>
  <c r="H24" i="1"/>
  <c r="H25" i="1"/>
  <c r="H26" i="1"/>
  <c r="H28" i="1"/>
  <c r="H29" i="1"/>
  <c r="H31" i="1"/>
  <c r="H32" i="1"/>
  <c r="H33" i="1"/>
  <c r="H34" i="1"/>
  <c r="H35" i="1"/>
  <c r="H37" i="1"/>
  <c r="H38" i="1"/>
  <c r="H40" i="1"/>
  <c r="H41" i="1"/>
  <c r="H42" i="1"/>
  <c r="H43" i="1"/>
  <c r="H45" i="1"/>
  <c r="H47" i="1"/>
  <c r="H49" i="1"/>
  <c r="H50" i="1"/>
  <c r="G5" i="1"/>
  <c r="G6" i="1"/>
  <c r="G7" i="1"/>
  <c r="G8" i="1"/>
  <c r="G9" i="1"/>
  <c r="G10" i="1"/>
  <c r="G11" i="1"/>
  <c r="G12" i="1"/>
  <c r="G14" i="1"/>
  <c r="G16" i="1"/>
  <c r="G17" i="1"/>
  <c r="G19" i="1"/>
  <c r="G20" i="1"/>
  <c r="G21" i="1"/>
  <c r="G22" i="1"/>
  <c r="G24" i="1"/>
  <c r="G25" i="1"/>
  <c r="G26" i="1"/>
  <c r="G28" i="1"/>
  <c r="G29" i="1"/>
  <c r="G31" i="1"/>
  <c r="G32" i="1"/>
  <c r="G33" i="1"/>
  <c r="G34" i="1"/>
  <c r="G35" i="1"/>
  <c r="G37" i="1"/>
  <c r="G38" i="1"/>
  <c r="G40" i="1"/>
  <c r="G41" i="1"/>
  <c r="G42" i="1"/>
  <c r="G43" i="1"/>
  <c r="G45" i="1"/>
  <c r="G47" i="1"/>
  <c r="G49" i="1"/>
  <c r="G50" i="1"/>
  <c r="F5" i="1"/>
  <c r="F6" i="1"/>
  <c r="F7" i="1"/>
  <c r="F8" i="1"/>
  <c r="F9" i="1"/>
  <c r="F10" i="1"/>
  <c r="F11" i="1"/>
  <c r="F12" i="1"/>
  <c r="F14" i="1"/>
  <c r="F16" i="1"/>
  <c r="F17" i="1"/>
  <c r="F19" i="1"/>
  <c r="F20" i="1"/>
  <c r="F21" i="1"/>
  <c r="F22" i="1"/>
  <c r="F24" i="1"/>
  <c r="F25" i="1"/>
  <c r="F26" i="1"/>
  <c r="F28" i="1"/>
  <c r="F29" i="1"/>
  <c r="F31" i="1"/>
  <c r="F32" i="1"/>
  <c r="F33" i="1"/>
  <c r="F34" i="1"/>
  <c r="F35" i="1"/>
  <c r="F37" i="1"/>
  <c r="F38" i="1"/>
  <c r="F40" i="1"/>
  <c r="F41" i="1"/>
  <c r="F42" i="1"/>
  <c r="F43" i="1"/>
  <c r="F45" i="1"/>
  <c r="F47" i="1"/>
  <c r="F49" i="1"/>
  <c r="F50" i="1"/>
  <c r="C4" i="1" l="1"/>
  <c r="C48" i="1" l="1"/>
  <c r="C46" i="1"/>
  <c r="C44" i="1"/>
  <c r="C39" i="1"/>
  <c r="C36" i="1"/>
  <c r="C30" i="1"/>
  <c r="C27" i="1"/>
  <c r="C23" i="1"/>
  <c r="C18" i="1"/>
  <c r="C15" i="1"/>
  <c r="C13" i="1"/>
  <c r="K48" i="1"/>
  <c r="J48" i="1"/>
  <c r="K46" i="1"/>
  <c r="J46" i="1"/>
  <c r="K44" i="1"/>
  <c r="J44" i="1"/>
  <c r="K39" i="1"/>
  <c r="J39" i="1"/>
  <c r="K36" i="1"/>
  <c r="J36" i="1"/>
  <c r="K30" i="1"/>
  <c r="J30" i="1"/>
  <c r="E48" i="1"/>
  <c r="D48" i="1"/>
  <c r="E46" i="1"/>
  <c r="D46" i="1"/>
  <c r="E44" i="1"/>
  <c r="D44" i="1"/>
  <c r="E39" i="1"/>
  <c r="D39" i="1"/>
  <c r="E36" i="1"/>
  <c r="D36" i="1"/>
  <c r="I44" i="1" l="1"/>
  <c r="I46" i="1"/>
  <c r="I48" i="1"/>
  <c r="I36" i="1"/>
  <c r="I39" i="1"/>
  <c r="G44" i="1"/>
  <c r="H44" i="1"/>
  <c r="G46" i="1"/>
  <c r="H46" i="1"/>
  <c r="G36" i="1"/>
  <c r="H36" i="1"/>
  <c r="G48" i="1"/>
  <c r="H48" i="1"/>
  <c r="G39" i="1"/>
  <c r="H39" i="1"/>
  <c r="F48" i="1"/>
  <c r="F39" i="1"/>
  <c r="F46" i="1"/>
  <c r="F36" i="1"/>
  <c r="F44" i="1"/>
  <c r="C51" i="1"/>
  <c r="E30" i="1"/>
  <c r="D30" i="1"/>
  <c r="E27" i="1"/>
  <c r="D27" i="1"/>
  <c r="E23" i="1"/>
  <c r="I23" i="1" s="1"/>
  <c r="D23" i="1"/>
  <c r="E18" i="1"/>
  <c r="D18" i="1"/>
  <c r="E15" i="1"/>
  <c r="D15" i="1"/>
  <c r="E13" i="1"/>
  <c r="D13" i="1"/>
  <c r="I18" i="1" l="1"/>
  <c r="I13" i="1"/>
  <c r="I15" i="1"/>
  <c r="I30" i="1"/>
  <c r="I27" i="1"/>
  <c r="G23" i="1"/>
  <c r="H23" i="1"/>
  <c r="G27" i="1"/>
  <c r="H27" i="1"/>
  <c r="G13" i="1"/>
  <c r="H13" i="1"/>
  <c r="G18" i="1"/>
  <c r="H18" i="1"/>
  <c r="G15" i="1"/>
  <c r="H15" i="1"/>
  <c r="G30" i="1"/>
  <c r="H30" i="1"/>
  <c r="F23" i="1"/>
  <c r="F13" i="1"/>
  <c r="F27" i="1"/>
  <c r="F15" i="1"/>
  <c r="F30" i="1"/>
  <c r="F18" i="1"/>
  <c r="K51" i="1"/>
  <c r="J51" i="1"/>
  <c r="E4" i="1"/>
  <c r="I4" i="1" s="1"/>
  <c r="D4" i="1"/>
  <c r="D51" i="1" s="1"/>
  <c r="G4" i="1" l="1"/>
  <c r="H4" i="1"/>
  <c r="E51" i="1"/>
  <c r="I51" i="1" s="1"/>
  <c r="F4" i="1"/>
  <c r="G51" i="1" l="1"/>
  <c r="H51" i="1"/>
  <c r="F51" i="1"/>
</calcChain>
</file>

<file path=xl/sharedStrings.xml><?xml version="1.0" encoding="utf-8"?>
<sst xmlns="http://schemas.openxmlformats.org/spreadsheetml/2006/main" count="113" uniqueCount="113">
  <si>
    <t>Наименование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</si>
  <si>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</si>
  <si>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</si>
  <si>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</si>
  <si>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</si>
  <si>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</si>
  <si>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</si>
  <si>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</si>
  <si>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</si>
  <si>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</si>
  <si>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</si>
  <si>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</si>
  <si>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</si>
  <si>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</si>
  <si>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</si>
  <si>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</si>
  <si>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</si>
  <si>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</si>
  <si>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</si>
  <si>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</si>
  <si>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</si>
  <si>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</si>
  <si>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</si>
  <si>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</si>
  <si>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</si>
  <si>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</si>
  <si>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</si>
  <si>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</si>
  <si>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</si>
  <si>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</si>
  <si>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</si>
  <si>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</si>
  <si>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</si>
  <si>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</si>
  <si>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</si>
  <si>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</si>
  <si>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</si>
  <si>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</si>
  <si>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</si>
  <si>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</si>
  <si>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</si>
  <si>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</si>
  <si>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Другие вопросы в области жилищно-коммунального хозяйства</t>
  </si>
  <si>
    <t>0505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</si>
  <si>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</si>
  <si>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</si>
  <si>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</si>
  <si>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</si>
  <si>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</si>
  <si>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</si>
  <si>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</si>
  <si>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</si>
  <si>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</si>
  <si>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</si>
  <si>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</si>
  <si>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</si>
  <si>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</si>
  <si>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</si>
  <si>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</si>
  <si>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</si>
  <si>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</si>
  <si>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</si>
  <si>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</si>
  <si>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</si>
  <si>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</si>
  <si>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</si>
  <si>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</si>
  <si>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</si>
  <si>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</si>
  <si>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</si>
  <si>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</si>
  <si>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</si>
  <si>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</si>
  <si>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</si>
  <si>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</si>
  <si>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</si>
  <si>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</si>
  <si>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</si>
  <si>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</si>
  <si>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</si>
  <si>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</si>
  <si>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</si>
  <si>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</si>
  <si>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</si>
  <si>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</si>
  <si>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</si>
  <si>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>РЗПР</t>
  </si>
  <si>
    <t>ОБЩЕГОСУДАРСТВЕННЫЕ ВОПРОСЫ</t>
  </si>
  <si>
    <t>0600</t>
  </si>
  <si>
    <t>ОХРАНА ОКРУЖАЮЩЕЙ СРЕДЫ</t>
  </si>
  <si>
    <t>Сведения о расходах бюджета Брянского муниципального района по разделам и подразделам классификации расходов</t>
  </si>
  <si>
    <t>2023 год (план)</t>
  </si>
  <si>
    <t>Всего расходов:</t>
  </si>
  <si>
    <t>2024 год (план)</t>
  </si>
  <si>
    <t>Организация и проведение выборов и референдумов</t>
  </si>
  <si>
    <t>0107</t>
  </si>
  <si>
    <t>2025 год (план)</t>
  </si>
  <si>
    <t>0601</t>
  </si>
  <si>
    <t>0605</t>
  </si>
  <si>
    <t xml:space="preserve">    Экологический контроль</t>
  </si>
  <si>
    <t xml:space="preserve">    Другие вопросы в области охраны окружающей среды</t>
  </si>
  <si>
    <t xml:space="preserve">Заместитель главы администрации </t>
  </si>
  <si>
    <t>Брянского района - начальник</t>
  </si>
  <si>
    <t>финансового управления</t>
  </si>
  <si>
    <t>С.Н. Воронцова</t>
  </si>
  <si>
    <t>(рублей)</t>
  </si>
  <si>
    <t>2021 год (факт)</t>
  </si>
  <si>
    <t>0</t>
  </si>
  <si>
    <t>2023 - 2021</t>
  </si>
  <si>
    <t>2023 / 2021</t>
  </si>
  <si>
    <t>2023 - 2022
(оценка)</t>
  </si>
  <si>
    <t>2023 / 2022
(оценка)</t>
  </si>
  <si>
    <t>2022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</si>
</sst>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0.0%"/>
  </numFmts>
  <fonts count="46" x14ac:knownFonts="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8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0"/>
      <color indexed="12"/>
      <name val="Arial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F5F9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628">
    <xf numFmtId="0" fontId="0" fillId="0" borderId="0"/>
    <xf numFmtId="0" fontId="2" fillId="0" borderId="0"/>
    <xf numFmtId="0" fontId="3" fillId="0" borderId="0">
      <alignment horizontal="center"/>
    </xf>
    <xf numFmtId="0" fontId="4" fillId="0" borderId="0">
      <alignment horizontal="left" wrapText="1"/>
    </xf>
    <xf numFmtId="49" fontId="4" fillId="0" borderId="3">
      <alignment horizontal="center" vertical="top" shrinkToFit="1"/>
    </xf>
    <xf numFmtId="4" fontId="5" fillId="3" borderId="3">
      <alignment horizontal="right" vertical="top" shrinkToFit="1"/>
    </xf>
    <xf numFmtId="0" fontId="6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7" fillId="0" borderId="0"/>
    <xf numFmtId="0" fontId="4" fillId="4" borderId="0"/>
    <xf numFmtId="0" fontId="8" fillId="4" borderId="0"/>
    <xf numFmtId="0" fontId="4" fillId="0" borderId="0">
      <alignment wrapText="1"/>
    </xf>
    <xf numFmtId="0" fontId="8" fillId="0" borderId="0">
      <alignment wrapText="1"/>
    </xf>
    <xf numFmtId="0" fontId="4" fillId="0" borderId="0"/>
    <xf numFmtId="0" fontId="8" fillId="0" borderId="0"/>
    <xf numFmtId="0" fontId="9" fillId="0" borderId="0">
      <alignment horizontal="center"/>
    </xf>
    <xf numFmtId="0" fontId="4" fillId="0" borderId="0">
      <alignment horizontal="right"/>
    </xf>
    <xf numFmtId="0" fontId="8" fillId="0" borderId="0">
      <alignment horizontal="right"/>
    </xf>
    <xf numFmtId="0" fontId="4" fillId="4" borderId="4"/>
    <xf numFmtId="0" fontId="8" fillId="4" borderId="4"/>
    <xf numFmtId="0" fontId="4" fillId="0" borderId="3">
      <alignment horizontal="center" vertical="center" wrapText="1"/>
    </xf>
    <xf numFmtId="0" fontId="8" fillId="0" borderId="3">
      <alignment horizontal="center" vertical="center" wrapText="1"/>
    </xf>
    <xf numFmtId="0" fontId="4" fillId="4" borderId="5"/>
    <xf numFmtId="0" fontId="8" fillId="4" borderId="5"/>
    <xf numFmtId="0" fontId="4" fillId="4" borderId="0">
      <alignment shrinkToFit="1"/>
    </xf>
    <xf numFmtId="0" fontId="8" fillId="4" borderId="0">
      <alignment shrinkToFit="1"/>
    </xf>
    <xf numFmtId="0" fontId="10" fillId="0" borderId="5">
      <alignment horizontal="right"/>
    </xf>
    <xf numFmtId="0" fontId="5" fillId="0" borderId="5">
      <alignment horizontal="right"/>
    </xf>
    <xf numFmtId="4" fontId="10" fillId="3" borderId="5">
      <alignment horizontal="right" vertical="top" shrinkToFit="1"/>
    </xf>
    <xf numFmtId="4" fontId="5" fillId="3" borderId="5">
      <alignment horizontal="right" vertical="top" shrinkToFit="1"/>
    </xf>
    <xf numFmtId="4" fontId="10" fillId="5" borderId="5">
      <alignment horizontal="right" vertical="top" shrinkToFit="1"/>
    </xf>
    <xf numFmtId="4" fontId="5" fillId="5" borderId="5">
      <alignment horizontal="right" vertical="top" shrinkToFit="1"/>
    </xf>
    <xf numFmtId="0" fontId="8" fillId="0" borderId="0">
      <alignment horizontal="left" wrapText="1"/>
    </xf>
    <xf numFmtId="0" fontId="10" fillId="0" borderId="3">
      <alignment vertical="top" wrapText="1"/>
    </xf>
    <xf numFmtId="0" fontId="5" fillId="0" borderId="3">
      <alignment vertical="top" wrapText="1"/>
    </xf>
    <xf numFmtId="49" fontId="8" fillId="0" borderId="3">
      <alignment horizontal="center" vertical="top" shrinkToFit="1"/>
    </xf>
    <xf numFmtId="4" fontId="10" fillId="3" borderId="3">
      <alignment horizontal="right" vertical="top" shrinkToFit="1"/>
    </xf>
    <xf numFmtId="4" fontId="10" fillId="5" borderId="3">
      <alignment horizontal="right" vertical="top" shrinkToFit="1"/>
    </xf>
    <xf numFmtId="4" fontId="5" fillId="5" borderId="3">
      <alignment horizontal="right" vertical="top" shrinkToFit="1"/>
    </xf>
    <xf numFmtId="0" fontId="4" fillId="4" borderId="6"/>
    <xf numFmtId="0" fontId="8" fillId="4" borderId="6"/>
    <xf numFmtId="0" fontId="4" fillId="4" borderId="6">
      <alignment horizontal="center"/>
    </xf>
    <xf numFmtId="0" fontId="8" fillId="4" borderId="6">
      <alignment horizontal="center"/>
    </xf>
    <xf numFmtId="4" fontId="10" fillId="0" borderId="3">
      <alignment horizontal="right" vertical="top" shrinkToFit="1"/>
    </xf>
    <xf numFmtId="4" fontId="5" fillId="0" borderId="3">
      <alignment horizontal="right" vertical="top" shrinkToFit="1"/>
    </xf>
    <xf numFmtId="49" fontId="4" fillId="0" borderId="3">
      <alignment horizontal="left" vertical="top" wrapText="1" indent="2"/>
    </xf>
    <xf numFmtId="49" fontId="8" fillId="0" borderId="3">
      <alignment horizontal="left" vertical="top" wrapText="1" indent="2"/>
    </xf>
    <xf numFmtId="4" fontId="4" fillId="0" borderId="3">
      <alignment horizontal="right" vertical="top" shrinkToFit="1"/>
    </xf>
    <xf numFmtId="4" fontId="8" fillId="0" borderId="3">
      <alignment horizontal="right" vertical="top" shrinkToFit="1"/>
    </xf>
    <xf numFmtId="0" fontId="4" fillId="4" borderId="6">
      <alignment shrinkToFit="1"/>
    </xf>
    <xf numFmtId="0" fontId="8" fillId="4" borderId="6">
      <alignment shrinkToFit="1"/>
    </xf>
    <xf numFmtId="0" fontId="4" fillId="4" borderId="5">
      <alignment horizontal="center"/>
    </xf>
    <xf numFmtId="0" fontId="8" fillId="4" borderId="5">
      <alignment horizontal="center"/>
    </xf>
    <xf numFmtId="0" fontId="11" fillId="0" borderId="4"/>
    <xf numFmtId="0" fontId="8" fillId="0" borderId="7"/>
    <xf numFmtId="4" fontId="12" fillId="0" borderId="8">
      <alignment horizontal="right" shrinkToFit="1"/>
    </xf>
    <xf numFmtId="2" fontId="12" fillId="0" borderId="9">
      <alignment horizontal="center" shrinkToFit="1"/>
    </xf>
    <xf numFmtId="4" fontId="12" fillId="0" borderId="9">
      <alignment horizontal="right" shrinkToFit="1"/>
    </xf>
    <xf numFmtId="0" fontId="6" fillId="0" borderId="0"/>
    <xf numFmtId="0" fontId="7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  <xf numFmtId="0" fontId="2" fillId="39" borderId="0"/>
    <xf numFmtId="0" fontId="11" fillId="35" borderId="16">
      <alignment vertical="top" shrinkToFit="1"/>
    </xf>
    <xf numFmtId="0" fontId="11" fillId="35" borderId="16">
      <alignment horizontal="left" vertical="top" wrapText="1"/>
    </xf>
    <xf numFmtId="49" fontId="11" fillId="35" borderId="16">
      <alignment horizontal="center" vertical="top" shrinkToFit="1"/>
    </xf>
    <xf numFmtId="4" fontId="11" fillId="35" borderId="16">
      <alignment horizontal="right" vertical="top" shrinkToFit="1"/>
    </xf>
    <xf numFmtId="0" fontId="32" fillId="0" borderId="16">
      <alignment vertical="top" shrinkToFit="1"/>
    </xf>
    <xf numFmtId="0" fontId="32" fillId="0" borderId="16">
      <alignment horizontal="left" vertical="top" wrapText="1"/>
    </xf>
    <xf numFmtId="49" fontId="32" fillId="0" borderId="16">
      <alignment horizontal="center" vertical="top" shrinkToFit="1"/>
    </xf>
    <xf numFmtId="4" fontId="32" fillId="0" borderId="16">
      <alignment horizontal="right" vertical="top" shrinkToFit="1"/>
    </xf>
    <xf numFmtId="0" fontId="32" fillId="0" borderId="17">
      <alignment vertical="top" shrinkToFit="1"/>
    </xf>
    <xf numFmtId="0" fontId="33" fillId="0" borderId="4">
      <alignment horizontal="right" vertical="top" wrapText="1"/>
    </xf>
    <xf numFmtId="0" fontId="33" fillId="0" borderId="0"/>
    <xf numFmtId="0" fontId="33" fillId="0" borderId="0"/>
    <xf numFmtId="0" fontId="8" fillId="0" borderId="0">
      <alignment wrapText="1"/>
    </xf>
    <xf numFmtId="0" fontId="33" fillId="36" borderId="0">
      <alignment horizontal="left"/>
    </xf>
    <xf numFmtId="0" fontId="34" fillId="0" borderId="0">
      <alignment horizontal="center" vertical="top"/>
    </xf>
    <xf numFmtId="0" fontId="33" fillId="0" borderId="4">
      <alignment horizontal="right" vertical="top"/>
    </xf>
    <xf numFmtId="49" fontId="35" fillId="37" borderId="3">
      <alignment horizontal="center" vertical="center" wrapText="1"/>
    </xf>
    <xf numFmtId="0" fontId="33" fillId="36" borderId="18">
      <alignment horizontal="left"/>
    </xf>
    <xf numFmtId="49" fontId="36" fillId="0" borderId="19">
      <alignment horizontal="center" vertical="center" wrapText="1"/>
    </xf>
    <xf numFmtId="0" fontId="33" fillId="36" borderId="20">
      <alignment horizontal="left"/>
    </xf>
    <xf numFmtId="0" fontId="36" fillId="38" borderId="21">
      <alignment horizontal="left" vertical="top" wrapText="1"/>
    </xf>
    <xf numFmtId="0" fontId="33" fillId="36" borderId="22">
      <alignment horizontal="left"/>
    </xf>
    <xf numFmtId="0" fontId="36" fillId="35" borderId="23">
      <alignment horizontal="left" vertical="top" wrapText="1"/>
    </xf>
    <xf numFmtId="0" fontId="33" fillId="36" borderId="24">
      <alignment horizontal="left"/>
    </xf>
    <xf numFmtId="0" fontId="4" fillId="0" borderId="23">
      <alignment horizontal="left" vertical="top" wrapText="1"/>
    </xf>
    <xf numFmtId="0" fontId="33" fillId="36" borderId="25">
      <alignment horizontal="left"/>
    </xf>
    <xf numFmtId="0" fontId="33" fillId="0" borderId="26"/>
    <xf numFmtId="0" fontId="33" fillId="0" borderId="0">
      <alignment horizontal="left" vertical="top" wrapText="1"/>
    </xf>
    <xf numFmtId="49" fontId="36" fillId="0" borderId="27">
      <alignment horizontal="center" vertical="center" wrapText="1"/>
    </xf>
    <xf numFmtId="0" fontId="36" fillId="38" borderId="28">
      <alignment horizontal="left" vertical="top" wrapText="1"/>
    </xf>
    <xf numFmtId="0" fontId="36" fillId="35" borderId="16">
      <alignment horizontal="left" vertical="top" wrapText="1"/>
    </xf>
    <xf numFmtId="0" fontId="33" fillId="0" borderId="16">
      <alignment horizontal="left" vertical="top" wrapText="1"/>
    </xf>
    <xf numFmtId="49" fontId="35" fillId="0" borderId="3">
      <alignment horizontal="center" vertical="center" wrapText="1"/>
    </xf>
    <xf numFmtId="0" fontId="35" fillId="0" borderId="3">
      <alignment horizontal="center" vertical="center" wrapText="1"/>
    </xf>
    <xf numFmtId="49" fontId="36" fillId="38" borderId="28">
      <alignment horizontal="center" vertical="top" shrinkToFit="1"/>
    </xf>
    <xf numFmtId="49" fontId="36" fillId="35" borderId="16">
      <alignment horizontal="center" vertical="top" shrinkToFit="1"/>
    </xf>
    <xf numFmtId="49" fontId="33" fillId="0" borderId="16">
      <alignment horizontal="center" vertical="top" shrinkToFit="1"/>
    </xf>
    <xf numFmtId="49" fontId="35" fillId="0" borderId="3">
      <alignment horizontal="center" vertical="center" wrapText="1"/>
    </xf>
    <xf numFmtId="0" fontId="35" fillId="0" borderId="3">
      <alignment horizontal="center" vertical="center"/>
    </xf>
    <xf numFmtId="4" fontId="36" fillId="38" borderId="28">
      <alignment horizontal="right" vertical="top" shrinkToFit="1"/>
    </xf>
    <xf numFmtId="4" fontId="36" fillId="35" borderId="16">
      <alignment horizontal="right" vertical="top" shrinkToFit="1"/>
    </xf>
    <xf numFmtId="4" fontId="33" fillId="0" borderId="16">
      <alignment horizontal="right" vertical="top" shrinkToFit="1"/>
    </xf>
    <xf numFmtId="0" fontId="35" fillId="0" borderId="3">
      <alignment horizontal="center" vertical="center" wrapText="1"/>
    </xf>
    <xf numFmtId="49" fontId="36" fillId="0" borderId="29">
      <alignment horizontal="center" vertical="center" wrapText="1"/>
    </xf>
    <xf numFmtId="0" fontId="36" fillId="38" borderId="30">
      <alignment horizontal="left" vertical="top" wrapText="1"/>
    </xf>
    <xf numFmtId="0" fontId="36" fillId="35" borderId="17">
      <alignment horizontal="left" vertical="top" wrapText="1"/>
    </xf>
    <xf numFmtId="0" fontId="33" fillId="0" borderId="17">
      <alignment horizontal="left" vertical="top" wrapText="1"/>
    </xf>
    <xf numFmtId="49" fontId="14" fillId="0" borderId="31">
      <alignment horizontal="left" shrinkToFit="1"/>
    </xf>
    <xf numFmtId="4" fontId="14" fillId="0" borderId="3">
      <alignment horizontal="right" vertical="center" shrinkToFit="1"/>
    </xf>
    <xf numFmtId="0" fontId="1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0" borderId="3">
      <alignment horizontal="center" vertical="center" wrapText="1"/>
    </xf>
    <xf numFmtId="0" fontId="8" fillId="0" borderId="3">
      <alignment horizontal="center" vertical="center" wrapText="1"/>
    </xf>
    <xf numFmtId="0" fontId="5" fillId="0" borderId="3">
      <alignment vertical="top" wrapText="1"/>
    </xf>
    <xf numFmtId="1" fontId="8" fillId="0" borderId="3">
      <alignment horizontal="center" vertical="top" shrinkToFit="1"/>
    </xf>
    <xf numFmtId="4" fontId="5" fillId="5" borderId="3">
      <alignment horizontal="right" vertical="top" shrinkToFit="1"/>
    </xf>
    <xf numFmtId="0" fontId="5" fillId="0" borderId="3">
      <alignment horizontal="left"/>
    </xf>
    <xf numFmtId="0" fontId="8" fillId="0" borderId="0">
      <alignment horizontal="left" wrapText="1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6" fillId="0" borderId="0"/>
    <xf numFmtId="0" fontId="6" fillId="0" borderId="0"/>
    <xf numFmtId="0" fontId="32" fillId="0" borderId="0"/>
    <xf numFmtId="0" fontId="32" fillId="0" borderId="0"/>
    <xf numFmtId="0" fontId="8" fillId="0" borderId="0"/>
    <xf numFmtId="0" fontId="4" fillId="0" borderId="0"/>
    <xf numFmtId="0" fontId="32" fillId="0" borderId="0"/>
    <xf numFmtId="0" fontId="32" fillId="0" borderId="0"/>
    <xf numFmtId="0" fontId="8" fillId="0" borderId="0"/>
    <xf numFmtId="0" fontId="4" fillId="0" borderId="0"/>
    <xf numFmtId="0" fontId="6" fillId="0" borderId="0"/>
    <xf numFmtId="49" fontId="37" fillId="0" borderId="0">
      <alignment horizontal="center"/>
    </xf>
    <xf numFmtId="49" fontId="37" fillId="0" borderId="0">
      <alignment horizontal="center"/>
    </xf>
    <xf numFmtId="49" fontId="37" fillId="0" borderId="33">
      <alignment horizontal="center" wrapText="1"/>
    </xf>
    <xf numFmtId="49" fontId="37" fillId="0" borderId="33">
      <alignment horizontal="center" wrapText="1"/>
    </xf>
    <xf numFmtId="49" fontId="37" fillId="0" borderId="9">
      <alignment horizontal="center" wrapText="1"/>
    </xf>
    <xf numFmtId="49" fontId="37" fillId="0" borderId="9">
      <alignment horizontal="center" wrapText="1"/>
    </xf>
    <xf numFmtId="49" fontId="37" fillId="0" borderId="8">
      <alignment horizontal="center"/>
    </xf>
    <xf numFmtId="49" fontId="37" fillId="0" borderId="8">
      <alignment horizontal="center"/>
    </xf>
    <xf numFmtId="49" fontId="37" fillId="0" borderId="8">
      <alignment horizontal="center"/>
    </xf>
    <xf numFmtId="49" fontId="37" fillId="0" borderId="4"/>
    <xf numFmtId="49" fontId="37" fillId="0" borderId="4"/>
    <xf numFmtId="4" fontId="37" fillId="0" borderId="8">
      <alignment horizontal="right"/>
    </xf>
    <xf numFmtId="4" fontId="37" fillId="0" borderId="8">
      <alignment horizontal="right"/>
    </xf>
    <xf numFmtId="4" fontId="37" fillId="0" borderId="8">
      <alignment horizontal="right"/>
    </xf>
    <xf numFmtId="4" fontId="37" fillId="0" borderId="33">
      <alignment horizontal="right"/>
    </xf>
    <xf numFmtId="4" fontId="37" fillId="0" borderId="33">
      <alignment horizontal="right"/>
    </xf>
    <xf numFmtId="49" fontId="37" fillId="0" borderId="0">
      <alignment horizontal="right"/>
    </xf>
    <xf numFmtId="49" fontId="37" fillId="0" borderId="0">
      <alignment horizontal="right"/>
    </xf>
    <xf numFmtId="4" fontId="37" fillId="0" borderId="34">
      <alignment horizontal="right"/>
    </xf>
    <xf numFmtId="4" fontId="37" fillId="0" borderId="34">
      <alignment horizontal="right"/>
    </xf>
    <xf numFmtId="49" fontId="37" fillId="0" borderId="35">
      <alignment horizontal="center"/>
    </xf>
    <xf numFmtId="49" fontId="37" fillId="0" borderId="35">
      <alignment horizontal="center"/>
    </xf>
    <xf numFmtId="4" fontId="37" fillId="0" borderId="36">
      <alignment horizontal="right"/>
    </xf>
    <xf numFmtId="4" fontId="37" fillId="0" borderId="36">
      <alignment horizontal="right"/>
    </xf>
    <xf numFmtId="0" fontId="37" fillId="0" borderId="37">
      <alignment horizontal="left" wrapText="1"/>
    </xf>
    <xf numFmtId="0" fontId="37" fillId="0" borderId="37">
      <alignment horizontal="left" wrapText="1"/>
    </xf>
    <xf numFmtId="0" fontId="38" fillId="0" borderId="38">
      <alignment horizontal="left" wrapText="1"/>
    </xf>
    <xf numFmtId="0" fontId="38" fillId="0" borderId="38">
      <alignment horizontal="left" wrapText="1"/>
    </xf>
    <xf numFmtId="0" fontId="37" fillId="0" borderId="39">
      <alignment horizontal="left" wrapText="1" indent="2"/>
    </xf>
    <xf numFmtId="0" fontId="37" fillId="0" borderId="39">
      <alignment horizontal="left" wrapText="1" indent="2"/>
    </xf>
    <xf numFmtId="0" fontId="32" fillId="0" borderId="5"/>
    <xf numFmtId="0" fontId="32" fillId="0" borderId="5"/>
    <xf numFmtId="0" fontId="37" fillId="0" borderId="4"/>
    <xf numFmtId="0" fontId="37" fillId="0" borderId="4"/>
    <xf numFmtId="0" fontId="32" fillId="0" borderId="4"/>
    <xf numFmtId="0" fontId="32" fillId="0" borderId="4"/>
    <xf numFmtId="0" fontId="38" fillId="0" borderId="0">
      <alignment horizontal="center"/>
    </xf>
    <xf numFmtId="0" fontId="38" fillId="0" borderId="0">
      <alignment horizontal="center"/>
    </xf>
    <xf numFmtId="0" fontId="38" fillId="0" borderId="4"/>
    <xf numFmtId="0" fontId="38" fillId="0" borderId="4"/>
    <xf numFmtId="0" fontId="37" fillId="0" borderId="40">
      <alignment horizontal="left" wrapText="1"/>
    </xf>
    <xf numFmtId="0" fontId="37" fillId="0" borderId="40">
      <alignment horizontal="left" wrapText="1"/>
    </xf>
    <xf numFmtId="0" fontId="37" fillId="0" borderId="40">
      <alignment horizontal="left" wrapText="1"/>
    </xf>
    <xf numFmtId="0" fontId="37" fillId="0" borderId="41">
      <alignment horizontal="left" wrapText="1" indent="1"/>
    </xf>
    <xf numFmtId="0" fontId="37" fillId="0" borderId="41">
      <alignment horizontal="left" wrapText="1" indent="1"/>
    </xf>
    <xf numFmtId="0" fontId="37" fillId="0" borderId="41">
      <alignment horizontal="left" wrapText="1" indent="1"/>
    </xf>
    <xf numFmtId="0" fontId="37" fillId="0" borderId="40">
      <alignment horizontal="left" wrapText="1" indent="2"/>
    </xf>
    <xf numFmtId="0" fontId="37" fillId="0" borderId="40">
      <alignment horizontal="left" wrapText="1" indent="2"/>
    </xf>
    <xf numFmtId="0" fontId="37" fillId="0" borderId="40">
      <alignment horizontal="left" wrapText="1" indent="2"/>
    </xf>
    <xf numFmtId="0" fontId="32" fillId="36" borderId="42"/>
    <xf numFmtId="0" fontId="32" fillId="36" borderId="42"/>
    <xf numFmtId="0" fontId="37" fillId="0" borderId="43">
      <alignment horizontal="left" wrapText="1" indent="2"/>
    </xf>
    <xf numFmtId="0" fontId="37" fillId="0" borderId="43">
      <alignment horizontal="left" wrapText="1" indent="2"/>
    </xf>
    <xf numFmtId="0" fontId="37" fillId="0" borderId="43">
      <alignment horizontal="left" wrapText="1" indent="2"/>
    </xf>
    <xf numFmtId="0" fontId="37" fillId="0" borderId="0">
      <alignment horizontal="center" wrapText="1"/>
    </xf>
    <xf numFmtId="0" fontId="37" fillId="0" borderId="0">
      <alignment horizontal="center" wrapText="1"/>
    </xf>
    <xf numFmtId="49" fontId="37" fillId="0" borderId="4">
      <alignment horizontal="left"/>
    </xf>
    <xf numFmtId="49" fontId="37" fillId="0" borderId="4">
      <alignment horizontal="left"/>
    </xf>
    <xf numFmtId="49" fontId="37" fillId="0" borderId="44">
      <alignment horizontal="center" wrapText="1"/>
    </xf>
    <xf numFmtId="49" fontId="37" fillId="0" borderId="44">
      <alignment horizontal="center" wrapText="1"/>
    </xf>
    <xf numFmtId="49" fontId="37" fillId="0" borderId="44">
      <alignment horizontal="center" shrinkToFit="1"/>
    </xf>
    <xf numFmtId="49" fontId="37" fillId="0" borderId="44">
      <alignment horizontal="center" shrinkToFit="1"/>
    </xf>
    <xf numFmtId="49" fontId="37" fillId="0" borderId="8">
      <alignment horizontal="center" shrinkToFit="1"/>
    </xf>
    <xf numFmtId="49" fontId="37" fillId="0" borderId="8">
      <alignment horizontal="center" shrinkToFit="1"/>
    </xf>
    <xf numFmtId="49" fontId="37" fillId="0" borderId="8">
      <alignment horizontal="center" shrinkToFit="1"/>
    </xf>
    <xf numFmtId="0" fontId="37" fillId="0" borderId="45">
      <alignment horizontal="left" wrapText="1"/>
    </xf>
    <xf numFmtId="0" fontId="37" fillId="0" borderId="45">
      <alignment horizontal="left" wrapText="1"/>
    </xf>
    <xf numFmtId="0" fontId="37" fillId="0" borderId="37">
      <alignment horizontal="left" wrapText="1" indent="1"/>
    </xf>
    <xf numFmtId="0" fontId="37" fillId="0" borderId="37">
      <alignment horizontal="left" wrapText="1" indent="1"/>
    </xf>
    <xf numFmtId="0" fontId="37" fillId="0" borderId="45">
      <alignment horizontal="left" wrapText="1" indent="2"/>
    </xf>
    <xf numFmtId="0" fontId="37" fillId="0" borderId="45">
      <alignment horizontal="left" wrapText="1" indent="2"/>
    </xf>
    <xf numFmtId="0" fontId="37" fillId="0" borderId="37">
      <alignment horizontal="left" wrapText="1" indent="2"/>
    </xf>
    <xf numFmtId="0" fontId="37" fillId="0" borderId="37">
      <alignment horizontal="left" wrapText="1" indent="2"/>
    </xf>
    <xf numFmtId="0" fontId="32" fillId="0" borderId="11"/>
    <xf numFmtId="0" fontId="32" fillId="0" borderId="11"/>
    <xf numFmtId="0" fontId="32" fillId="0" borderId="11"/>
    <xf numFmtId="0" fontId="32" fillId="0" borderId="46"/>
    <xf numFmtId="0" fontId="32" fillId="0" borderId="46"/>
    <xf numFmtId="0" fontId="38" fillId="0" borderId="32">
      <alignment horizontal="center" vertical="center" textRotation="90" wrapText="1"/>
    </xf>
    <xf numFmtId="0" fontId="38" fillId="0" borderId="32">
      <alignment horizontal="center" vertical="center" textRotation="90" wrapText="1"/>
    </xf>
    <xf numFmtId="0" fontId="38" fillId="0" borderId="5">
      <alignment horizontal="center" vertical="center" textRotation="90" wrapText="1"/>
    </xf>
    <xf numFmtId="0" fontId="38" fillId="0" borderId="5">
      <alignment horizontal="center" vertical="center" textRotation="90" wrapText="1"/>
    </xf>
    <xf numFmtId="0" fontId="37" fillId="0" borderId="0">
      <alignment vertical="center"/>
    </xf>
    <xf numFmtId="0" fontId="37" fillId="0" borderId="0">
      <alignment vertical="center"/>
    </xf>
    <xf numFmtId="0" fontId="38" fillId="0" borderId="4">
      <alignment horizontal="center" vertical="center" textRotation="90" wrapText="1"/>
    </xf>
    <xf numFmtId="0" fontId="38" fillId="0" borderId="4">
      <alignment horizontal="center" vertical="center" textRotation="90" wrapText="1"/>
    </xf>
    <xf numFmtId="0" fontId="38" fillId="0" borderId="5">
      <alignment horizontal="center" vertical="center" textRotation="90"/>
    </xf>
    <xf numFmtId="0" fontId="38" fillId="0" borderId="5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4">
      <alignment horizontal="center" vertical="center" textRotation="90"/>
    </xf>
    <xf numFmtId="0" fontId="38" fillId="0" borderId="32">
      <alignment horizontal="center" vertical="center" textRotation="90"/>
    </xf>
    <xf numFmtId="0" fontId="38" fillId="0" borderId="32">
      <alignment horizontal="center" vertical="center" textRotation="90"/>
    </xf>
    <xf numFmtId="0" fontId="38" fillId="0" borderId="3">
      <alignment horizontal="center" vertical="center" textRotation="90"/>
    </xf>
    <xf numFmtId="0" fontId="38" fillId="0" borderId="3">
      <alignment horizontal="center" vertical="center" textRotation="90"/>
    </xf>
    <xf numFmtId="0" fontId="19" fillId="0" borderId="4">
      <alignment wrapText="1"/>
    </xf>
    <xf numFmtId="0" fontId="19" fillId="0" borderId="4">
      <alignment wrapText="1"/>
    </xf>
    <xf numFmtId="0" fontId="19" fillId="0" borderId="3">
      <alignment wrapText="1"/>
    </xf>
    <xf numFmtId="0" fontId="19" fillId="0" borderId="3">
      <alignment wrapText="1"/>
    </xf>
    <xf numFmtId="0" fontId="19" fillId="0" borderId="5">
      <alignment wrapText="1"/>
    </xf>
    <xf numFmtId="0" fontId="19" fillId="0" borderId="5">
      <alignment wrapText="1"/>
    </xf>
    <xf numFmtId="0" fontId="37" fillId="0" borderId="3">
      <alignment horizontal="center" vertical="top" wrapText="1"/>
    </xf>
    <xf numFmtId="0" fontId="37" fillId="0" borderId="3">
      <alignment horizontal="center" vertical="top" wrapText="1"/>
    </xf>
    <xf numFmtId="0" fontId="38" fillId="0" borderId="47"/>
    <xf numFmtId="0" fontId="38" fillId="0" borderId="47"/>
    <xf numFmtId="49" fontId="39" fillId="0" borderId="48">
      <alignment horizontal="left" vertical="center" wrapText="1"/>
    </xf>
    <xf numFmtId="49" fontId="39" fillId="0" borderId="48">
      <alignment horizontal="left" vertical="center" wrapText="1"/>
    </xf>
    <xf numFmtId="49" fontId="37" fillId="0" borderId="49">
      <alignment horizontal="left" vertical="center" wrapText="1" indent="2"/>
    </xf>
    <xf numFmtId="49" fontId="37" fillId="0" borderId="49">
      <alignment horizontal="left" vertical="center" wrapText="1" indent="2"/>
    </xf>
    <xf numFmtId="49" fontId="37" fillId="0" borderId="43">
      <alignment horizontal="left" vertical="center" wrapText="1" indent="3"/>
    </xf>
    <xf numFmtId="49" fontId="37" fillId="0" borderId="43">
      <alignment horizontal="left" vertical="center" wrapText="1" indent="3"/>
    </xf>
    <xf numFmtId="49" fontId="37" fillId="0" borderId="48">
      <alignment horizontal="left" vertical="center" wrapText="1" indent="3"/>
    </xf>
    <xf numFmtId="49" fontId="37" fillId="0" borderId="48">
      <alignment horizontal="left" vertical="center" wrapText="1" indent="3"/>
    </xf>
    <xf numFmtId="49" fontId="37" fillId="0" borderId="50">
      <alignment horizontal="left" vertical="center" wrapText="1" indent="3"/>
    </xf>
    <xf numFmtId="49" fontId="37" fillId="0" borderId="50">
      <alignment horizontal="left" vertical="center" wrapText="1" indent="3"/>
    </xf>
    <xf numFmtId="0" fontId="39" fillId="0" borderId="47">
      <alignment horizontal="left" vertical="center" wrapText="1"/>
    </xf>
    <xf numFmtId="0" fontId="39" fillId="0" borderId="47">
      <alignment horizontal="left" vertical="center" wrapText="1"/>
    </xf>
    <xf numFmtId="49" fontId="37" fillId="0" borderId="5">
      <alignment horizontal="left" vertical="center" wrapText="1" indent="3"/>
    </xf>
    <xf numFmtId="49" fontId="37" fillId="0" borderId="5">
      <alignment horizontal="left" vertical="center" wrapText="1" indent="3"/>
    </xf>
    <xf numFmtId="49" fontId="37" fillId="0" borderId="0">
      <alignment horizontal="left" vertical="center" wrapText="1" indent="3"/>
    </xf>
    <xf numFmtId="49" fontId="37" fillId="0" borderId="0">
      <alignment horizontal="left" vertical="center" wrapText="1" indent="3"/>
    </xf>
    <xf numFmtId="49" fontId="37" fillId="0" borderId="4">
      <alignment horizontal="left" vertical="center" wrapText="1" indent="3"/>
    </xf>
    <xf numFmtId="49" fontId="37" fillId="0" borderId="4">
      <alignment horizontal="left" vertical="center" wrapText="1" indent="3"/>
    </xf>
    <xf numFmtId="49" fontId="39" fillId="0" borderId="47">
      <alignment horizontal="left" vertical="center" wrapText="1"/>
    </xf>
    <xf numFmtId="49" fontId="39" fillId="0" borderId="47">
      <alignment horizontal="left" vertical="center" wrapText="1"/>
    </xf>
    <xf numFmtId="0" fontId="37" fillId="0" borderId="48">
      <alignment horizontal="left" vertical="center" wrapText="1"/>
    </xf>
    <xf numFmtId="0" fontId="37" fillId="0" borderId="48">
      <alignment horizontal="left" vertical="center" wrapText="1"/>
    </xf>
    <xf numFmtId="0" fontId="37" fillId="0" borderId="50">
      <alignment horizontal="left" vertical="center" wrapText="1"/>
    </xf>
    <xf numFmtId="0" fontId="37" fillId="0" borderId="50">
      <alignment horizontal="left" vertical="center" wrapText="1"/>
    </xf>
    <xf numFmtId="49" fontId="37" fillId="0" borderId="48">
      <alignment horizontal="left" vertical="center" wrapText="1"/>
    </xf>
    <xf numFmtId="49" fontId="37" fillId="0" borderId="48">
      <alignment horizontal="left" vertical="center" wrapText="1"/>
    </xf>
    <xf numFmtId="49" fontId="37" fillId="0" borderId="50">
      <alignment horizontal="left" vertical="center" wrapText="1"/>
    </xf>
    <xf numFmtId="49" fontId="37" fillId="0" borderId="50">
      <alignment horizontal="left" vertical="center" wrapText="1"/>
    </xf>
    <xf numFmtId="49" fontId="38" fillId="0" borderId="51">
      <alignment horizontal="center"/>
    </xf>
    <xf numFmtId="49" fontId="38" fillId="0" borderId="51">
      <alignment horizontal="center"/>
    </xf>
    <xf numFmtId="49" fontId="38" fillId="0" borderId="31">
      <alignment horizontal="center" vertical="center" wrapText="1"/>
    </xf>
    <xf numFmtId="49" fontId="38" fillId="0" borderId="31">
      <alignment horizontal="center" vertical="center" wrapText="1"/>
    </xf>
    <xf numFmtId="49" fontId="37" fillId="0" borderId="52">
      <alignment horizontal="center" vertical="center" wrapText="1"/>
    </xf>
    <xf numFmtId="49" fontId="37" fillId="0" borderId="52">
      <alignment horizontal="center" vertical="center" wrapText="1"/>
    </xf>
    <xf numFmtId="49" fontId="37" fillId="0" borderId="44">
      <alignment horizontal="center" vertical="center" wrapText="1"/>
    </xf>
    <xf numFmtId="49" fontId="37" fillId="0" borderId="44">
      <alignment horizontal="center" vertical="center" wrapText="1"/>
    </xf>
    <xf numFmtId="49" fontId="37" fillId="0" borderId="31">
      <alignment horizontal="center" vertical="center" wrapText="1"/>
    </xf>
    <xf numFmtId="49" fontId="37" fillId="0" borderId="31">
      <alignment horizontal="center" vertical="center" wrapText="1"/>
    </xf>
    <xf numFmtId="49" fontId="37" fillId="0" borderId="53">
      <alignment horizontal="center" vertical="center" wrapText="1"/>
    </xf>
    <xf numFmtId="49" fontId="37" fillId="0" borderId="53">
      <alignment horizontal="center" vertical="center" wrapText="1"/>
    </xf>
    <xf numFmtId="49" fontId="37" fillId="0" borderId="54">
      <alignment horizontal="center" vertical="center" wrapText="1"/>
    </xf>
    <xf numFmtId="49" fontId="37" fillId="0" borderId="54">
      <alignment horizontal="center" vertical="center" wrapText="1"/>
    </xf>
    <xf numFmtId="49" fontId="37" fillId="0" borderId="0">
      <alignment horizontal="center" vertical="center" wrapText="1"/>
    </xf>
    <xf numFmtId="49" fontId="37" fillId="0" borderId="0">
      <alignment horizontal="center" vertical="center" wrapText="1"/>
    </xf>
    <xf numFmtId="49" fontId="37" fillId="0" borderId="4">
      <alignment horizontal="center" vertical="center" wrapText="1"/>
    </xf>
    <xf numFmtId="49" fontId="37" fillId="0" borderId="4">
      <alignment horizontal="center" vertical="center" wrapText="1"/>
    </xf>
    <xf numFmtId="49" fontId="38" fillId="0" borderId="51">
      <alignment horizontal="center" vertical="center" wrapText="1"/>
    </xf>
    <xf numFmtId="49" fontId="38" fillId="0" borderId="51">
      <alignment horizontal="center" vertical="center" wrapText="1"/>
    </xf>
    <xf numFmtId="0" fontId="38" fillId="0" borderId="51">
      <alignment horizontal="center" vertical="center"/>
    </xf>
    <xf numFmtId="0" fontId="38" fillId="0" borderId="51">
      <alignment horizontal="center" vertical="center"/>
    </xf>
    <xf numFmtId="0" fontId="37" fillId="0" borderId="52">
      <alignment horizontal="center" vertical="center"/>
    </xf>
    <xf numFmtId="0" fontId="37" fillId="0" borderId="52">
      <alignment horizontal="center" vertical="center"/>
    </xf>
    <xf numFmtId="0" fontId="37" fillId="0" borderId="44">
      <alignment horizontal="center" vertical="center"/>
    </xf>
    <xf numFmtId="0" fontId="37" fillId="0" borderId="44">
      <alignment horizontal="center" vertical="center"/>
    </xf>
    <xf numFmtId="0" fontId="37" fillId="0" borderId="31">
      <alignment horizontal="center" vertical="center"/>
    </xf>
    <xf numFmtId="0" fontId="37" fillId="0" borderId="31">
      <alignment horizontal="center" vertical="center"/>
    </xf>
    <xf numFmtId="0" fontId="38" fillId="0" borderId="31">
      <alignment horizontal="center" vertical="center"/>
    </xf>
    <xf numFmtId="0" fontId="38" fillId="0" borderId="31">
      <alignment horizontal="center" vertical="center"/>
    </xf>
    <xf numFmtId="0" fontId="37" fillId="0" borderId="53">
      <alignment horizontal="center" vertical="center"/>
    </xf>
    <xf numFmtId="0" fontId="37" fillId="0" borderId="53">
      <alignment horizontal="center" vertical="center"/>
    </xf>
    <xf numFmtId="49" fontId="38" fillId="0" borderId="51">
      <alignment horizontal="center" vertical="center"/>
    </xf>
    <xf numFmtId="49" fontId="38" fillId="0" borderId="51">
      <alignment horizontal="center" vertical="center"/>
    </xf>
    <xf numFmtId="49" fontId="37" fillId="0" borderId="52">
      <alignment horizontal="center" vertical="center"/>
    </xf>
    <xf numFmtId="49" fontId="37" fillId="0" borderId="52">
      <alignment horizontal="center" vertical="center"/>
    </xf>
    <xf numFmtId="49" fontId="37" fillId="0" borderId="44">
      <alignment horizontal="center" vertical="center"/>
    </xf>
    <xf numFmtId="49" fontId="37" fillId="0" borderId="44">
      <alignment horizontal="center" vertical="center"/>
    </xf>
    <xf numFmtId="49" fontId="37" fillId="0" borderId="31">
      <alignment horizontal="center" vertical="center"/>
    </xf>
    <xf numFmtId="49" fontId="37" fillId="0" borderId="31">
      <alignment horizontal="center" vertical="center"/>
    </xf>
    <xf numFmtId="49" fontId="37" fillId="0" borderId="53">
      <alignment horizontal="center" vertical="center"/>
    </xf>
    <xf numFmtId="49" fontId="37" fillId="0" borderId="53">
      <alignment horizontal="center" vertical="center"/>
    </xf>
    <xf numFmtId="49" fontId="37" fillId="0" borderId="4">
      <alignment horizontal="center"/>
    </xf>
    <xf numFmtId="49" fontId="37" fillId="0" borderId="4">
      <alignment horizontal="center"/>
    </xf>
    <xf numFmtId="0" fontId="37" fillId="0" borderId="5">
      <alignment horizontal="center"/>
    </xf>
    <xf numFmtId="0" fontId="37" fillId="0" borderId="5">
      <alignment horizontal="center"/>
    </xf>
    <xf numFmtId="0" fontId="37" fillId="0" borderId="0">
      <alignment horizontal="center"/>
    </xf>
    <xf numFmtId="0" fontId="37" fillId="0" borderId="0">
      <alignment horizontal="center"/>
    </xf>
    <xf numFmtId="49" fontId="37" fillId="0" borderId="4"/>
    <xf numFmtId="49" fontId="37" fillId="0" borderId="4"/>
    <xf numFmtId="0" fontId="37" fillId="0" borderId="3">
      <alignment horizontal="center" vertical="top"/>
    </xf>
    <xf numFmtId="0" fontId="37" fillId="0" borderId="3">
      <alignment horizontal="center" vertical="top"/>
    </xf>
    <xf numFmtId="49" fontId="37" fillId="0" borderId="3">
      <alignment horizontal="center" vertical="top" wrapText="1"/>
    </xf>
    <xf numFmtId="49" fontId="37" fillId="0" borderId="3">
      <alignment horizontal="center" vertical="top" wrapText="1"/>
    </xf>
    <xf numFmtId="0" fontId="37" fillId="0" borderId="11"/>
    <xf numFmtId="0" fontId="37" fillId="0" borderId="11"/>
    <xf numFmtId="4" fontId="37" fillId="0" borderId="55">
      <alignment horizontal="right"/>
    </xf>
    <xf numFmtId="4" fontId="37" fillId="0" borderId="55">
      <alignment horizontal="right"/>
    </xf>
    <xf numFmtId="4" fontId="37" fillId="0" borderId="54">
      <alignment horizontal="right"/>
    </xf>
    <xf numFmtId="4" fontId="37" fillId="0" borderId="54">
      <alignment horizontal="right"/>
    </xf>
    <xf numFmtId="4" fontId="37" fillId="0" borderId="0">
      <alignment horizontal="right" shrinkToFit="1"/>
    </xf>
    <xf numFmtId="4" fontId="37" fillId="0" borderId="0">
      <alignment horizontal="right" shrinkToFit="1"/>
    </xf>
    <xf numFmtId="4" fontId="37" fillId="0" borderId="4">
      <alignment horizontal="right"/>
    </xf>
    <xf numFmtId="4" fontId="37" fillId="0" borderId="4">
      <alignment horizontal="right"/>
    </xf>
    <xf numFmtId="0" fontId="37" fillId="0" borderId="5"/>
    <xf numFmtId="0" fontId="37" fillId="0" borderId="5"/>
    <xf numFmtId="0" fontId="37" fillId="0" borderId="3">
      <alignment horizontal="center" vertical="top" wrapText="1"/>
    </xf>
    <xf numFmtId="0" fontId="37" fillId="0" borderId="3">
      <alignment horizontal="center" vertical="top" wrapText="1"/>
    </xf>
    <xf numFmtId="0" fontId="37" fillId="0" borderId="4">
      <alignment horizontal="center"/>
    </xf>
    <xf numFmtId="0" fontId="37" fillId="0" borderId="4">
      <alignment horizontal="center"/>
    </xf>
    <xf numFmtId="49" fontId="37" fillId="0" borderId="5">
      <alignment horizontal="center"/>
    </xf>
    <xf numFmtId="49" fontId="37" fillId="0" borderId="5">
      <alignment horizontal="center"/>
    </xf>
    <xf numFmtId="49" fontId="37" fillId="0" borderId="0">
      <alignment horizontal="left"/>
    </xf>
    <xf numFmtId="49" fontId="37" fillId="0" borderId="0">
      <alignment horizontal="left"/>
    </xf>
    <xf numFmtId="4" fontId="37" fillId="0" borderId="11">
      <alignment horizontal="right"/>
    </xf>
    <xf numFmtId="4" fontId="37" fillId="0" borderId="11">
      <alignment horizontal="right"/>
    </xf>
    <xf numFmtId="0" fontId="37" fillId="0" borderId="3">
      <alignment horizontal="center" vertical="top"/>
    </xf>
    <xf numFmtId="0" fontId="37" fillId="0" borderId="3">
      <alignment horizontal="center" vertical="top"/>
    </xf>
    <xf numFmtId="4" fontId="37" fillId="0" borderId="46">
      <alignment horizontal="right"/>
    </xf>
    <xf numFmtId="4" fontId="37" fillId="0" borderId="46">
      <alignment horizontal="right"/>
    </xf>
    <xf numFmtId="4" fontId="37" fillId="0" borderId="56">
      <alignment horizontal="right"/>
    </xf>
    <xf numFmtId="4" fontId="37" fillId="0" borderId="56">
      <alignment horizontal="right"/>
    </xf>
    <xf numFmtId="0" fontId="37" fillId="0" borderId="46"/>
    <xf numFmtId="0" fontId="37" fillId="0" borderId="46"/>
    <xf numFmtId="0" fontId="40" fillId="0" borderId="57"/>
    <xf numFmtId="0" fontId="40" fillId="0" borderId="57"/>
    <xf numFmtId="0" fontId="32" fillId="36" borderId="0"/>
    <xf numFmtId="0" fontId="32" fillId="36" borderId="0"/>
    <xf numFmtId="0" fontId="8" fillId="4" borderId="0"/>
    <xf numFmtId="0" fontId="4" fillId="4" borderId="0"/>
    <xf numFmtId="0" fontId="38" fillId="0" borderId="0"/>
    <xf numFmtId="0" fontId="38" fillId="0" borderId="0"/>
    <xf numFmtId="0" fontId="8" fillId="0" borderId="0">
      <alignment wrapText="1"/>
    </xf>
    <xf numFmtId="0" fontId="8" fillId="0" borderId="0">
      <alignment horizontal="left" vertical="top" wrapText="1"/>
    </xf>
    <xf numFmtId="0" fontId="4" fillId="0" borderId="0">
      <alignment wrapText="1"/>
    </xf>
    <xf numFmtId="0" fontId="41" fillId="0" borderId="0"/>
    <xf numFmtId="0" fontId="41" fillId="0" borderId="0"/>
    <xf numFmtId="0" fontId="8" fillId="0" borderId="0"/>
    <xf numFmtId="0" fontId="8" fillId="0" borderId="0"/>
    <xf numFmtId="0" fontId="4" fillId="0" borderId="0"/>
    <xf numFmtId="0" fontId="37" fillId="0" borderId="0">
      <alignment horizontal="left"/>
    </xf>
    <xf numFmtId="0" fontId="37" fillId="0" borderId="0">
      <alignment horizontal="left"/>
    </xf>
    <xf numFmtId="0" fontId="9" fillId="0" borderId="0">
      <alignment horizontal="center"/>
    </xf>
    <xf numFmtId="0" fontId="9" fillId="0" borderId="0">
      <alignment horizontal="center" wrapText="1"/>
    </xf>
    <xf numFmtId="0" fontId="3" fillId="0" borderId="0">
      <alignment horizontal="center"/>
    </xf>
    <xf numFmtId="0" fontId="37" fillId="0" borderId="0"/>
    <xf numFmtId="0" fontId="37" fillId="0" borderId="0"/>
    <xf numFmtId="0" fontId="8" fillId="0" borderId="0">
      <alignment horizontal="right"/>
    </xf>
    <xf numFmtId="0" fontId="9" fillId="0" borderId="0">
      <alignment horizontal="center"/>
    </xf>
    <xf numFmtId="0" fontId="4" fillId="0" borderId="0">
      <alignment horizontal="right"/>
    </xf>
    <xf numFmtId="0" fontId="40" fillId="0" borderId="0"/>
    <xf numFmtId="0" fontId="40" fillId="0" borderId="0"/>
    <xf numFmtId="0" fontId="8" fillId="4" borderId="4"/>
    <xf numFmtId="0" fontId="8" fillId="0" borderId="0">
      <alignment wrapText="1"/>
    </xf>
    <xf numFmtId="0" fontId="4" fillId="4" borderId="4"/>
    <xf numFmtId="0" fontId="32" fillId="0" borderId="0"/>
    <xf numFmtId="0" fontId="32" fillId="0" borderId="0"/>
    <xf numFmtId="0" fontId="8" fillId="0" borderId="3">
      <alignment horizontal="center" vertical="center" wrapText="1"/>
    </xf>
    <xf numFmtId="0" fontId="8" fillId="0" borderId="0">
      <alignment horizontal="right"/>
    </xf>
    <xf numFmtId="0" fontId="4" fillId="0" borderId="3">
      <alignment horizontal="center" vertical="center" wrapText="1"/>
    </xf>
    <xf numFmtId="0" fontId="32" fillId="36" borderId="4"/>
    <xf numFmtId="0" fontId="32" fillId="36" borderId="4"/>
    <xf numFmtId="0" fontId="8" fillId="4" borderId="5"/>
    <xf numFmtId="0" fontId="4" fillId="4" borderId="5"/>
    <xf numFmtId="49" fontId="37" fillId="0" borderId="3">
      <alignment horizontal="center" vertical="center" wrapText="1"/>
    </xf>
    <xf numFmtId="49" fontId="37" fillId="0" borderId="3">
      <alignment horizontal="center" vertical="center" wrapText="1"/>
    </xf>
    <xf numFmtId="0" fontId="8" fillId="4" borderId="0">
      <alignment shrinkToFit="1"/>
    </xf>
    <xf numFmtId="0" fontId="8" fillId="0" borderId="3">
      <alignment horizontal="center" vertical="center" wrapText="1"/>
    </xf>
    <xf numFmtId="0" fontId="4" fillId="4" borderId="0">
      <alignment shrinkToFit="1"/>
    </xf>
    <xf numFmtId="49" fontId="37" fillId="0" borderId="3">
      <alignment horizontal="center" vertical="center" wrapText="1"/>
    </xf>
    <xf numFmtId="49" fontId="37" fillId="0" borderId="3">
      <alignment horizontal="center" vertical="center" wrapText="1"/>
    </xf>
    <xf numFmtId="0" fontId="5" fillId="0" borderId="5">
      <alignment horizontal="right"/>
    </xf>
    <xf numFmtId="0" fontId="8" fillId="0" borderId="58"/>
    <xf numFmtId="0" fontId="10" fillId="0" borderId="5">
      <alignment horizontal="right"/>
    </xf>
    <xf numFmtId="0" fontId="32" fillId="36" borderId="6"/>
    <xf numFmtId="0" fontId="32" fillId="36" borderId="6"/>
    <xf numFmtId="4" fontId="5" fillId="3" borderId="5">
      <alignment horizontal="right" vertical="top" shrinkToFit="1"/>
    </xf>
    <xf numFmtId="4" fontId="10" fillId="3" borderId="5">
      <alignment horizontal="right" vertical="top" shrinkToFit="1"/>
    </xf>
    <xf numFmtId="0" fontId="37" fillId="0" borderId="59">
      <alignment horizontal="left" wrapText="1"/>
    </xf>
    <xf numFmtId="0" fontId="37" fillId="0" borderId="59">
      <alignment horizontal="left" wrapText="1"/>
    </xf>
    <xf numFmtId="4" fontId="5" fillId="5" borderId="5">
      <alignment horizontal="right" vertical="top" shrinkToFit="1"/>
    </xf>
    <xf numFmtId="4" fontId="10" fillId="5" borderId="5">
      <alignment horizontal="right" vertical="top" shrinkToFit="1"/>
    </xf>
    <xf numFmtId="0" fontId="37" fillId="0" borderId="40">
      <alignment horizontal="left" wrapText="1" indent="1"/>
    </xf>
    <xf numFmtId="0" fontId="37" fillId="0" borderId="40">
      <alignment horizontal="left" wrapText="1" indent="1"/>
    </xf>
    <xf numFmtId="0" fontId="8" fillId="0" borderId="0">
      <alignment horizontal="left" wrapText="1"/>
    </xf>
    <xf numFmtId="0" fontId="5" fillId="0" borderId="3">
      <alignment horizontal="left"/>
    </xf>
    <xf numFmtId="0" fontId="4" fillId="0" borderId="0">
      <alignment horizontal="left" wrapText="1"/>
    </xf>
    <xf numFmtId="0" fontId="37" fillId="0" borderId="35">
      <alignment horizontal="left" wrapText="1" indent="2"/>
    </xf>
    <xf numFmtId="0" fontId="37" fillId="0" borderId="35">
      <alignment horizontal="left" wrapText="1" indent="2"/>
    </xf>
    <xf numFmtId="0" fontId="5" fillId="0" borderId="3">
      <alignment vertical="top" wrapText="1"/>
    </xf>
    <xf numFmtId="4" fontId="5" fillId="3" borderId="3">
      <alignment horizontal="right" vertical="top" shrinkToFit="1"/>
    </xf>
    <xf numFmtId="0" fontId="10" fillId="0" borderId="3">
      <alignment vertical="top" wrapText="1"/>
    </xf>
    <xf numFmtId="0" fontId="32" fillId="36" borderId="5"/>
    <xf numFmtId="0" fontId="32" fillId="36" borderId="5"/>
    <xf numFmtId="49" fontId="8" fillId="0" borderId="3">
      <alignment horizontal="center" vertical="top" shrinkToFit="1"/>
    </xf>
    <xf numFmtId="49" fontId="4" fillId="0" borderId="3">
      <alignment horizontal="center" vertical="top" shrinkToFit="1"/>
    </xf>
    <xf numFmtId="0" fontId="42" fillId="0" borderId="0">
      <alignment horizontal="center" wrapText="1"/>
    </xf>
    <xf numFmtId="0" fontId="42" fillId="0" borderId="0">
      <alignment horizontal="center" wrapText="1"/>
    </xf>
    <xf numFmtId="4" fontId="5" fillId="3" borderId="3">
      <alignment horizontal="right" vertical="top" shrinkToFit="1"/>
    </xf>
    <xf numFmtId="0" fontId="8" fillId="0" borderId="5"/>
    <xf numFmtId="4" fontId="10" fillId="3" borderId="3">
      <alignment horizontal="right" vertical="top" shrinkToFit="1"/>
    </xf>
    <xf numFmtId="0" fontId="43" fillId="0" borderId="0">
      <alignment horizontal="center" vertical="top"/>
    </xf>
    <xf numFmtId="0" fontId="43" fillId="0" borderId="0">
      <alignment horizontal="center" vertical="top"/>
    </xf>
    <xf numFmtId="4" fontId="5" fillId="5" borderId="3">
      <alignment horizontal="right" vertical="top" shrinkToFit="1"/>
    </xf>
    <xf numFmtId="0" fontId="8" fillId="0" borderId="0">
      <alignment horizontal="left" wrapText="1"/>
    </xf>
    <xf numFmtId="4" fontId="10" fillId="5" borderId="3">
      <alignment horizontal="right" vertical="top" shrinkToFit="1"/>
    </xf>
    <xf numFmtId="0" fontId="37" fillId="0" borderId="4">
      <alignment wrapText="1"/>
    </xf>
    <xf numFmtId="0" fontId="37" fillId="0" borderId="4">
      <alignment wrapText="1"/>
    </xf>
    <xf numFmtId="0" fontId="8" fillId="4" borderId="6"/>
    <xf numFmtId="0" fontId="8" fillId="0" borderId="3">
      <alignment horizontal="left" vertical="top" wrapText="1"/>
    </xf>
    <xf numFmtId="0" fontId="4" fillId="4" borderId="6"/>
    <xf numFmtId="0" fontId="37" fillId="0" borderId="6">
      <alignment wrapText="1"/>
    </xf>
    <xf numFmtId="0" fontId="37" fillId="0" borderId="6">
      <alignment wrapText="1"/>
    </xf>
    <xf numFmtId="0" fontId="8" fillId="4" borderId="6">
      <alignment horizontal="center"/>
    </xf>
    <xf numFmtId="4" fontId="8" fillId="5" borderId="3">
      <alignment horizontal="right" vertical="top" shrinkToFit="1"/>
    </xf>
    <xf numFmtId="0" fontId="4" fillId="4" borderId="6">
      <alignment horizontal="center"/>
    </xf>
    <xf numFmtId="0" fontId="37" fillId="0" borderId="5">
      <alignment horizontal="left"/>
    </xf>
    <xf numFmtId="0" fontId="37" fillId="0" borderId="5">
      <alignment horizontal="left"/>
    </xf>
    <xf numFmtId="4" fontId="5" fillId="0" borderId="3">
      <alignment horizontal="right" vertical="top" shrinkToFit="1"/>
    </xf>
    <xf numFmtId="4" fontId="10" fillId="0" borderId="3">
      <alignment horizontal="right" vertical="top" shrinkToFit="1"/>
    </xf>
    <xf numFmtId="0" fontId="32" fillId="36" borderId="60"/>
    <xf numFmtId="0" fontId="32" fillId="36" borderId="60"/>
    <xf numFmtId="49" fontId="8" fillId="0" borderId="3">
      <alignment horizontal="left" vertical="top" wrapText="1" indent="2"/>
    </xf>
    <xf numFmtId="4" fontId="5" fillId="10" borderId="3">
      <alignment horizontal="right" vertical="top" shrinkToFit="1"/>
    </xf>
    <xf numFmtId="49" fontId="4" fillId="0" borderId="3">
      <alignment horizontal="left" vertical="top" wrapText="1" indent="2"/>
    </xf>
    <xf numFmtId="49" fontId="37" fillId="0" borderId="51">
      <alignment horizontal="center" wrapText="1"/>
    </xf>
    <xf numFmtId="49" fontId="37" fillId="0" borderId="51">
      <alignment horizontal="center" wrapText="1"/>
    </xf>
    <xf numFmtId="4" fontId="8" fillId="0" borderId="3">
      <alignment horizontal="right" vertical="top" shrinkToFit="1"/>
    </xf>
    <xf numFmtId="4" fontId="4" fillId="0" borderId="3">
      <alignment horizontal="right" vertical="top" shrinkToFit="1"/>
    </xf>
    <xf numFmtId="49" fontId="37" fillId="0" borderId="52">
      <alignment horizontal="center" wrapText="1"/>
    </xf>
    <xf numFmtId="49" fontId="37" fillId="0" borderId="52">
      <alignment horizontal="center" wrapText="1"/>
    </xf>
    <xf numFmtId="0" fontId="8" fillId="4" borderId="6">
      <alignment shrinkToFit="1"/>
    </xf>
    <xf numFmtId="0" fontId="4" fillId="4" borderId="6">
      <alignment shrinkToFit="1"/>
    </xf>
    <xf numFmtId="49" fontId="37" fillId="0" borderId="31">
      <alignment horizontal="center"/>
    </xf>
    <xf numFmtId="49" fontId="37" fillId="0" borderId="31">
      <alignment horizontal="center"/>
    </xf>
    <xf numFmtId="0" fontId="8" fillId="4" borderId="5">
      <alignment horizontal="center"/>
    </xf>
    <xf numFmtId="0" fontId="4" fillId="4" borderId="5">
      <alignment horizontal="center"/>
    </xf>
    <xf numFmtId="0" fontId="32" fillId="36" borderId="61"/>
    <xf numFmtId="0" fontId="32" fillId="36" borderId="61"/>
    <xf numFmtId="0" fontId="37" fillId="0" borderId="54"/>
    <xf numFmtId="0" fontId="37" fillId="0" borderId="54"/>
    <xf numFmtId="0" fontId="37" fillId="0" borderId="0">
      <alignment horizontal="center"/>
    </xf>
    <xf numFmtId="0" fontId="37" fillId="0" borderId="0">
      <alignment horizontal="center"/>
    </xf>
    <xf numFmtId="49" fontId="37" fillId="0" borderId="5"/>
    <xf numFmtId="49" fontId="37" fillId="0" borderId="5"/>
    <xf numFmtId="49" fontId="37" fillId="0" borderId="0"/>
    <xf numFmtId="49" fontId="37" fillId="0" borderId="0"/>
    <xf numFmtId="49" fontId="37" fillId="0" borderId="33">
      <alignment horizontal="center"/>
    </xf>
    <xf numFmtId="49" fontId="37" fillId="0" borderId="33">
      <alignment horizontal="center"/>
    </xf>
    <xf numFmtId="49" fontId="37" fillId="0" borderId="33">
      <alignment horizontal="center"/>
    </xf>
    <xf numFmtId="49" fontId="37" fillId="0" borderId="11">
      <alignment horizontal="center"/>
    </xf>
    <xf numFmtId="49" fontId="37" fillId="0" borderId="11">
      <alignment horizontal="center"/>
    </xf>
    <xf numFmtId="49" fontId="37" fillId="0" borderId="11">
      <alignment horizontal="center"/>
    </xf>
    <xf numFmtId="49" fontId="37" fillId="0" borderId="3">
      <alignment horizontal="center"/>
    </xf>
    <xf numFmtId="49" fontId="37" fillId="0" borderId="3">
      <alignment horizontal="center"/>
    </xf>
    <xf numFmtId="49" fontId="37" fillId="0" borderId="3">
      <alignment horizontal="center" vertical="center" wrapText="1"/>
    </xf>
    <xf numFmtId="49" fontId="37" fillId="0" borderId="3">
      <alignment horizontal="center" vertical="center" wrapText="1"/>
    </xf>
    <xf numFmtId="49" fontId="37" fillId="0" borderId="55">
      <alignment horizontal="center" vertical="center" wrapText="1"/>
    </xf>
    <xf numFmtId="49" fontId="37" fillId="0" borderId="55">
      <alignment horizontal="center" vertical="center" wrapText="1"/>
    </xf>
    <xf numFmtId="0" fontId="32" fillId="36" borderId="62"/>
    <xf numFmtId="0" fontId="32" fillId="36" borderId="62"/>
    <xf numFmtId="4" fontId="37" fillId="0" borderId="3">
      <alignment horizontal="right"/>
    </xf>
    <xf numFmtId="4" fontId="37" fillId="0" borderId="3">
      <alignment horizontal="right"/>
    </xf>
    <xf numFmtId="10" fontId="5" fillId="10" borderId="3">
      <alignment horizontal="right" vertical="top" shrinkToFit="1"/>
    </xf>
    <xf numFmtId="0" fontId="37" fillId="40" borderId="54"/>
    <xf numFmtId="0" fontId="37" fillId="40" borderId="54"/>
    <xf numFmtId="0" fontId="37" fillId="40" borderId="0"/>
    <xf numFmtId="0" fontId="37" fillId="40" borderId="0"/>
    <xf numFmtId="0" fontId="42" fillId="0" borderId="0">
      <alignment horizontal="center" wrapText="1"/>
    </xf>
    <xf numFmtId="0" fontId="42" fillId="0" borderId="0">
      <alignment horizontal="center" wrapText="1"/>
    </xf>
    <xf numFmtId="0" fontId="11" fillId="0" borderId="63"/>
    <xf numFmtId="0" fontId="11" fillId="0" borderId="63"/>
    <xf numFmtId="49" fontId="44" fillId="0" borderId="64">
      <alignment horizontal="right"/>
    </xf>
    <xf numFmtId="49" fontId="44" fillId="0" borderId="64">
      <alignment horizontal="right"/>
    </xf>
    <xf numFmtId="0" fontId="37" fillId="0" borderId="64">
      <alignment horizontal="right"/>
    </xf>
    <xf numFmtId="0" fontId="37" fillId="0" borderId="64">
      <alignment horizontal="right"/>
    </xf>
    <xf numFmtId="0" fontId="11" fillId="0" borderId="4"/>
    <xf numFmtId="0" fontId="37" fillId="0" borderId="55">
      <alignment horizontal="center"/>
    </xf>
    <xf numFmtId="0" fontId="37" fillId="0" borderId="55">
      <alignment horizontal="center"/>
    </xf>
    <xf numFmtId="49" fontId="32" fillId="0" borderId="65">
      <alignment horizontal="center"/>
    </xf>
    <xf numFmtId="49" fontId="32" fillId="0" borderId="65">
      <alignment horizontal="center"/>
    </xf>
    <xf numFmtId="10" fontId="5" fillId="5" borderId="3">
      <alignment horizontal="right" vertical="top" shrinkToFit="1"/>
    </xf>
    <xf numFmtId="165" fontId="37" fillId="0" borderId="38">
      <alignment horizontal="center"/>
    </xf>
    <xf numFmtId="165" fontId="37" fillId="0" borderId="38">
      <alignment horizontal="center"/>
    </xf>
    <xf numFmtId="0" fontId="37" fillId="0" borderId="66">
      <alignment horizontal="center"/>
    </xf>
    <xf numFmtId="0" fontId="37" fillId="0" borderId="66">
      <alignment horizontal="center"/>
    </xf>
    <xf numFmtId="49" fontId="37" fillId="0" borderId="39">
      <alignment horizontal="center"/>
    </xf>
    <xf numFmtId="49" fontId="37" fillId="0" borderId="39">
      <alignment horizontal="center"/>
    </xf>
    <xf numFmtId="49" fontId="37" fillId="0" borderId="38">
      <alignment horizontal="center"/>
    </xf>
    <xf numFmtId="49" fontId="37" fillId="0" borderId="38">
      <alignment horizontal="center"/>
    </xf>
    <xf numFmtId="0" fontId="37" fillId="0" borderId="38">
      <alignment horizontal="center"/>
    </xf>
    <xf numFmtId="0" fontId="37" fillId="0" borderId="38">
      <alignment horizontal="center"/>
    </xf>
    <xf numFmtId="49" fontId="37" fillId="0" borderId="67">
      <alignment horizontal="center"/>
    </xf>
    <xf numFmtId="49" fontId="37" fillId="0" borderId="67">
      <alignment horizontal="center"/>
    </xf>
    <xf numFmtId="0" fontId="40" fillId="0" borderId="54"/>
    <xf numFmtId="0" fontId="40" fillId="0" borderId="54"/>
    <xf numFmtId="0" fontId="11" fillId="0" borderId="0"/>
    <xf numFmtId="0" fontId="11" fillId="0" borderId="0"/>
    <xf numFmtId="0" fontId="32" fillId="0" borderId="58"/>
    <xf numFmtId="0" fontId="32" fillId="0" borderId="58"/>
    <xf numFmtId="0" fontId="32" fillId="0" borderId="57"/>
    <xf numFmtId="0" fontId="32" fillId="0" borderId="57"/>
    <xf numFmtId="4" fontId="37" fillId="0" borderId="35">
      <alignment horizontal="right"/>
    </xf>
    <xf numFmtId="4" fontId="37" fillId="0" borderId="35">
      <alignment horizontal="right"/>
    </xf>
    <xf numFmtId="49" fontId="37" fillId="0" borderId="46">
      <alignment horizontal="center"/>
    </xf>
    <xf numFmtId="49" fontId="37" fillId="0" borderId="46">
      <alignment horizontal="center"/>
    </xf>
    <xf numFmtId="0" fontId="37" fillId="0" borderId="68">
      <alignment horizontal="left" wrapText="1"/>
    </xf>
    <xf numFmtId="0" fontId="37" fillId="0" borderId="68">
      <alignment horizontal="left" wrapText="1"/>
    </xf>
    <xf numFmtId="0" fontId="37" fillId="0" borderId="45">
      <alignment horizontal="left" wrapText="1" indent="1"/>
    </xf>
    <xf numFmtId="0" fontId="37" fillId="0" borderId="45">
      <alignment horizontal="left" wrapText="1" indent="1"/>
    </xf>
    <xf numFmtId="0" fontId="37" fillId="0" borderId="38">
      <alignment horizontal="left" wrapText="1" indent="2"/>
    </xf>
    <xf numFmtId="0" fontId="37" fillId="0" borderId="38">
      <alignment horizontal="left" wrapText="1" indent="2"/>
    </xf>
    <xf numFmtId="0" fontId="32" fillId="36" borderId="69"/>
    <xf numFmtId="0" fontId="32" fillId="36" borderId="69"/>
    <xf numFmtId="0" fontId="37" fillId="40" borderId="42"/>
    <xf numFmtId="0" fontId="37" fillId="40" borderId="42"/>
    <xf numFmtId="0" fontId="42" fillId="0" borderId="0">
      <alignment horizontal="left" wrapText="1"/>
    </xf>
    <xf numFmtId="0" fontId="42" fillId="0" borderId="0">
      <alignment horizontal="left" wrapText="1"/>
    </xf>
    <xf numFmtId="49" fontId="32" fillId="0" borderId="0"/>
    <xf numFmtId="49" fontId="32" fillId="0" borderId="0"/>
    <xf numFmtId="0" fontId="8" fillId="0" borderId="7"/>
    <xf numFmtId="0" fontId="37" fillId="0" borderId="0">
      <alignment horizontal="right"/>
    </xf>
    <xf numFmtId="0" fontId="37" fillId="0" borderId="0">
      <alignment horizontal="right"/>
    </xf>
    <xf numFmtId="49" fontId="37" fillId="0" borderId="0">
      <alignment horizontal="right"/>
    </xf>
    <xf numFmtId="49" fontId="37" fillId="0" borderId="0">
      <alignment horizontal="right"/>
    </xf>
    <xf numFmtId="0" fontId="37" fillId="0" borderId="0">
      <alignment horizontal="left" wrapText="1"/>
    </xf>
    <xf numFmtId="0" fontId="37" fillId="0" borderId="0">
      <alignment horizontal="left" wrapText="1"/>
    </xf>
    <xf numFmtId="0" fontId="37" fillId="0" borderId="4">
      <alignment horizontal="left"/>
    </xf>
    <xf numFmtId="0" fontId="37" fillId="0" borderId="4">
      <alignment horizontal="left"/>
    </xf>
    <xf numFmtId="0" fontId="37" fillId="0" borderId="41">
      <alignment horizontal="left" wrapText="1"/>
    </xf>
    <xf numFmtId="0" fontId="37" fillId="0" borderId="41">
      <alignment horizontal="left" wrapText="1"/>
    </xf>
    <xf numFmtId="0" fontId="37" fillId="0" borderId="41">
      <alignment horizontal="left" wrapText="1"/>
    </xf>
    <xf numFmtId="0" fontId="37" fillId="0" borderId="6"/>
    <xf numFmtId="0" fontId="37" fillId="0" borderId="6"/>
    <xf numFmtId="0" fontId="38" fillId="0" borderId="70">
      <alignment horizontal="left" wrapText="1"/>
    </xf>
    <xf numFmtId="0" fontId="38" fillId="0" borderId="70">
      <alignment horizontal="left" wrapText="1"/>
    </xf>
    <xf numFmtId="0" fontId="37" fillId="0" borderId="34">
      <alignment horizontal="left" wrapText="1" indent="2"/>
    </xf>
    <xf numFmtId="0" fontId="37" fillId="0" borderId="34">
      <alignment horizontal="left" wrapText="1" indent="2"/>
    </xf>
    <xf numFmtId="49" fontId="37" fillId="0" borderId="0">
      <alignment horizontal="center" wrapText="1"/>
    </xf>
    <xf numFmtId="49" fontId="37" fillId="0" borderId="0">
      <alignment horizontal="center" wrapText="1"/>
    </xf>
    <xf numFmtId="49" fontId="37" fillId="0" borderId="31">
      <alignment horizontal="center" wrapText="1"/>
    </xf>
    <xf numFmtId="49" fontId="37" fillId="0" borderId="31">
      <alignment horizontal="center" wrapText="1"/>
    </xf>
    <xf numFmtId="0" fontId="37" fillId="0" borderId="7"/>
    <xf numFmtId="0" fontId="37" fillId="0" borderId="7"/>
    <xf numFmtId="4" fontId="12" fillId="0" borderId="8">
      <alignment horizontal="right" shrinkToFit="1"/>
    </xf>
    <xf numFmtId="0" fontId="37" fillId="0" borderId="71">
      <alignment horizontal="center" wrapText="1"/>
    </xf>
    <xf numFmtId="0" fontId="37" fillId="0" borderId="71">
      <alignment horizontal="center" wrapText="1"/>
    </xf>
    <xf numFmtId="2" fontId="12" fillId="0" borderId="9">
      <alignment horizontal="center" shrinkToFit="1"/>
    </xf>
    <xf numFmtId="0" fontId="32" fillId="36" borderId="54"/>
    <xf numFmtId="0" fontId="32" fillId="36" borderId="54"/>
    <xf numFmtId="4" fontId="12" fillId="0" borderId="9">
      <alignment horizontal="right" shrinkToFit="1"/>
    </xf>
    <xf numFmtId="49" fontId="37" fillId="0" borderId="44">
      <alignment horizontal="center"/>
    </xf>
    <xf numFmtId="49" fontId="37" fillId="0" borderId="44">
      <alignment horizontal="center"/>
    </xf>
    <xf numFmtId="0" fontId="32" fillId="0" borderId="54"/>
    <xf numFmtId="0" fontId="32" fillId="0" borderId="54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" fillId="0" borderId="0"/>
    <xf numFmtId="0" fontId="1" fillId="0" borderId="0"/>
    <xf numFmtId="0" fontId="6" fillId="0" borderId="0"/>
    <xf numFmtId="0" fontId="7" fillId="0" borderId="0"/>
    <xf numFmtId="0" fontId="31" fillId="0" borderId="0"/>
    <xf numFmtId="0" fontId="2" fillId="0" borderId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10" borderId="15" applyNumberFormat="0" applyFont="0" applyAlignment="0" applyProtection="0"/>
    <xf numFmtId="0" fontId="28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37">
    <xf numFmtId="0" fontId="0" fillId="0" borderId="0" xfId="0"/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1" fontId="14" fillId="0" borderId="3" xfId="40" applyNumberFormat="1" applyFont="1" applyAlignment="1" applyProtection="1">
      <alignment horizontal="right" shrinkToFit="1"/>
    </xf>
    <xf numFmtId="49" fontId="14" fillId="0" borderId="3" xfId="40" applyNumberFormat="1" applyFont="1" applyAlignment="1" applyProtection="1">
      <alignment horizontal="right" shrinkToFit="1"/>
    </xf>
    <xf numFmtId="0" fontId="18" fillId="6" borderId="1" xfId="0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14" fillId="2" borderId="1" xfId="5" applyNumberFormat="1" applyFont="1" applyFill="1" applyBorder="1" applyAlignment="1" applyProtection="1">
      <alignment horizontal="center" shrinkToFit="1"/>
    </xf>
    <xf numFmtId="4" fontId="14" fillId="2" borderId="1" xfId="0" applyNumberFormat="1" applyFont="1" applyFill="1" applyBorder="1" applyAlignment="1">
      <alignment horizontal="center" wrapText="1"/>
    </xf>
    <xf numFmtId="1" fontId="20" fillId="0" borderId="3" xfId="40" applyNumberFormat="1" applyFont="1" applyAlignment="1" applyProtection="1">
      <alignment horizontal="right" shrinkToFit="1"/>
    </xf>
    <xf numFmtId="0" fontId="22" fillId="0" borderId="0" xfId="0" applyFont="1" applyBorder="1" applyAlignment="1">
      <alignment horizontal="center" vertical="center"/>
    </xf>
    <xf numFmtId="49" fontId="20" fillId="0" borderId="3" xfId="40" applyNumberFormat="1" applyFont="1" applyAlignment="1" applyProtection="1">
      <alignment horizontal="right" shrinkToFit="1"/>
    </xf>
    <xf numFmtId="4" fontId="20" fillId="2" borderId="3" xfId="43" applyNumberFormat="1" applyFont="1" applyFill="1" applyAlignment="1" applyProtection="1">
      <alignment horizontal="center" shrinkToFit="1"/>
    </xf>
    <xf numFmtId="0" fontId="20" fillId="2" borderId="5" xfId="37" applyNumberFormat="1" applyFont="1" applyFill="1" applyAlignment="1" applyProtection="1">
      <alignment horizontal="left" vertical="top" wrapText="1"/>
    </xf>
    <xf numFmtId="0" fontId="14" fillId="2" borderId="5" xfId="37" applyNumberFormat="1" applyFont="1" applyFill="1" applyAlignment="1" applyProtection="1">
      <alignment horizontal="left" vertical="top" wrapText="1"/>
    </xf>
    <xf numFmtId="4" fontId="14" fillId="2" borderId="1" xfId="5" applyNumberFormat="1" applyFont="1" applyFill="1" applyBorder="1" applyAlignment="1" applyProtection="1">
      <alignment horizontal="center" vertical="center" shrinkToFit="1"/>
    </xf>
    <xf numFmtId="0" fontId="14" fillId="2" borderId="10" xfId="37" applyNumberFormat="1" applyFont="1" applyFill="1" applyBorder="1" applyAlignment="1" applyProtection="1">
      <alignment horizontal="left" vertical="top" wrapText="1"/>
    </xf>
    <xf numFmtId="1" fontId="14" fillId="0" borderId="11" xfId="40" applyNumberFormat="1" applyFont="1" applyBorder="1" applyAlignment="1" applyProtection="1">
      <alignment horizontal="right" shrinkToFit="1"/>
    </xf>
    <xf numFmtId="4" fontId="14" fillId="0" borderId="12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/>
    </xf>
    <xf numFmtId="4" fontId="14" fillId="2" borderId="3" xfId="43" applyNumberFormat="1" applyFont="1" applyFill="1" applyAlignment="1" applyProtection="1">
      <alignment horizontal="center" shrinkToFit="1"/>
    </xf>
    <xf numFmtId="0" fontId="13" fillId="0" borderId="0" xfId="0" applyFont="1" applyBorder="1" applyAlignment="1">
      <alignment horizontal="left" vertical="center"/>
    </xf>
    <xf numFmtId="4" fontId="21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14" fillId="2" borderId="12" xfId="5" applyNumberFormat="1" applyFont="1" applyFill="1" applyBorder="1" applyAlignment="1" applyProtection="1">
      <alignment horizontal="center" shrinkToFit="1"/>
    </xf>
    <xf numFmtId="4" fontId="17" fillId="2" borderId="1" xfId="5" applyNumberFormat="1" applyFont="1" applyFill="1" applyBorder="1" applyAlignment="1" applyProtection="1">
      <alignment horizontal="center" shrinkToFit="1"/>
    </xf>
    <xf numFmtId="4" fontId="14" fillId="0" borderId="3" xfId="128" applyNumberFormat="1" applyFont="1" applyFill="1" applyAlignment="1" applyProtection="1">
      <alignment horizontal="center" shrinkToFit="1"/>
    </xf>
    <xf numFmtId="4" fontId="14" fillId="0" borderId="3" xfId="40" applyNumberFormat="1" applyFont="1" applyAlignment="1" applyProtection="1">
      <alignment horizontal="center" shrinkToFit="1"/>
    </xf>
    <xf numFmtId="49" fontId="14" fillId="0" borderId="3" xfId="40" applyNumberFormat="1" applyFont="1" applyAlignment="1" applyProtection="1">
      <alignment horizontal="center" shrinkToFit="1"/>
    </xf>
    <xf numFmtId="166" fontId="20" fillId="6" borderId="1" xfId="0" applyNumberFormat="1" applyFont="1" applyFill="1" applyBorder="1" applyAlignment="1">
      <alignment horizontal="center" wrapText="1"/>
    </xf>
    <xf numFmtId="4" fontId="20" fillId="6" borderId="1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</cellXfs>
  <cellStyles count="628">
    <cellStyle name="20% - Акцент1 2" xfId="131"/>
    <cellStyle name="20% - Акцент2 2" xfId="132"/>
    <cellStyle name="20% - Акцент3 2" xfId="133"/>
    <cellStyle name="20% - Акцент4 2" xfId="134"/>
    <cellStyle name="20% - Акцент5 2" xfId="135"/>
    <cellStyle name="20% - Акцент6 2" xfId="136"/>
    <cellStyle name="40% - Акцент1 2" xfId="137"/>
    <cellStyle name="40% - Акцент2 2" xfId="138"/>
    <cellStyle name="40% - Акцент3 2" xfId="139"/>
    <cellStyle name="40% - Акцент4 2" xfId="140"/>
    <cellStyle name="40% - Акцент5 2" xfId="141"/>
    <cellStyle name="40% - Акцент6 2" xfId="142"/>
    <cellStyle name="60% - Акцент1 2" xfId="143"/>
    <cellStyle name="60% - Акцент2 2" xfId="144"/>
    <cellStyle name="60% - Акцент3 2" xfId="145"/>
    <cellStyle name="60% - Акцент4 2" xfId="146"/>
    <cellStyle name="60% - Акцент5 2" xfId="147"/>
    <cellStyle name="60% - Акцент6 2" xfId="148"/>
    <cellStyle name="br" xfId="6"/>
    <cellStyle name="br 2" xfId="7"/>
    <cellStyle name="br 3" xfId="149"/>
    <cellStyle name="col" xfId="8"/>
    <cellStyle name="col 2" xfId="9"/>
    <cellStyle name="col 3" xfId="150"/>
    <cellStyle name="ex66" xfId="71"/>
    <cellStyle name="ex67" xfId="72"/>
    <cellStyle name="ex68" xfId="73"/>
    <cellStyle name="ex69" xfId="74"/>
    <cellStyle name="ex72" xfId="75"/>
    <cellStyle name="ex73" xfId="76"/>
    <cellStyle name="ex74" xfId="77"/>
    <cellStyle name="ex75" xfId="78"/>
    <cellStyle name="ex76" xfId="79"/>
    <cellStyle name="st39" xfId="80"/>
    <cellStyle name="style0" xfId="10"/>
    <cellStyle name="style0 2" xfId="11"/>
    <cellStyle name="style0 2 2" xfId="153"/>
    <cellStyle name="style0 2 3" xfId="152"/>
    <cellStyle name="style0 3" xfId="81"/>
    <cellStyle name="style0 3 2" xfId="154"/>
    <cellStyle name="style0 4" xfId="151"/>
    <cellStyle name="td" xfId="12"/>
    <cellStyle name="td 2" xfId="13"/>
    <cellStyle name="td 2 2" xfId="157"/>
    <cellStyle name="td 2 3" xfId="156"/>
    <cellStyle name="td 3" xfId="82"/>
    <cellStyle name="td 3 2" xfId="158"/>
    <cellStyle name="td 4" xfId="155"/>
    <cellStyle name="tr" xfId="14"/>
    <cellStyle name="tr 2" xfId="15"/>
    <cellStyle name="tr 3" xfId="159"/>
    <cellStyle name="xl100" xfId="160"/>
    <cellStyle name="xl100 2" xfId="161"/>
    <cellStyle name="xl101" xfId="162"/>
    <cellStyle name="xl101 2" xfId="163"/>
    <cellStyle name="xl102" xfId="164"/>
    <cellStyle name="xl102 2" xfId="165"/>
    <cellStyle name="xl103" xfId="166"/>
    <cellStyle name="xl103 2" xfId="167"/>
    <cellStyle name="xl103 5" xfId="168"/>
    <cellStyle name="xl104" xfId="169"/>
    <cellStyle name="xl104 2" xfId="170"/>
    <cellStyle name="xl105" xfId="171"/>
    <cellStyle name="xl105 2" xfId="172"/>
    <cellStyle name="xl105 5" xfId="173"/>
    <cellStyle name="xl106" xfId="174"/>
    <cellStyle name="xl106 2" xfId="175"/>
    <cellStyle name="xl107" xfId="176"/>
    <cellStyle name="xl107 2" xfId="177"/>
    <cellStyle name="xl108" xfId="178"/>
    <cellStyle name="xl108 2" xfId="179"/>
    <cellStyle name="xl109" xfId="180"/>
    <cellStyle name="xl109 2" xfId="181"/>
    <cellStyle name="xl110" xfId="182"/>
    <cellStyle name="xl110 2" xfId="183"/>
    <cellStyle name="xl111" xfId="184"/>
    <cellStyle name="xl111 2" xfId="185"/>
    <cellStyle name="xl112" xfId="186"/>
    <cellStyle name="xl112 2" xfId="187"/>
    <cellStyle name="xl113" xfId="188"/>
    <cellStyle name="xl113 2" xfId="189"/>
    <cellStyle name="xl114" xfId="190"/>
    <cellStyle name="xl114 2" xfId="191"/>
    <cellStyle name="xl115" xfId="192"/>
    <cellStyle name="xl115 2" xfId="193"/>
    <cellStyle name="xl116" xfId="194"/>
    <cellStyle name="xl116 2" xfId="195"/>
    <cellStyle name="xl117" xfId="196"/>
    <cellStyle name="xl117 2" xfId="197"/>
    <cellStyle name="xl118" xfId="198"/>
    <cellStyle name="xl118 2" xfId="199"/>
    <cellStyle name="xl119" xfId="200"/>
    <cellStyle name="xl119 2" xfId="201"/>
    <cellStyle name="xl119 5" xfId="202"/>
    <cellStyle name="xl120" xfId="203"/>
    <cellStyle name="xl120 2" xfId="204"/>
    <cellStyle name="xl120 5" xfId="205"/>
    <cellStyle name="xl121" xfId="206"/>
    <cellStyle name="xl121 2" xfId="207"/>
    <cellStyle name="xl121 5" xfId="208"/>
    <cellStyle name="xl122" xfId="209"/>
    <cellStyle name="xl122 2" xfId="210"/>
    <cellStyle name="xl123" xfId="211"/>
    <cellStyle name="xl123 2" xfId="212"/>
    <cellStyle name="xl123 5" xfId="213"/>
    <cellStyle name="xl124" xfId="214"/>
    <cellStyle name="xl124 2" xfId="215"/>
    <cellStyle name="xl125" xfId="216"/>
    <cellStyle name="xl125 2" xfId="217"/>
    <cellStyle name="xl126" xfId="218"/>
    <cellStyle name="xl126 2" xfId="219"/>
    <cellStyle name="xl127" xfId="220"/>
    <cellStyle name="xl127 2" xfId="221"/>
    <cellStyle name="xl128" xfId="222"/>
    <cellStyle name="xl128 2" xfId="223"/>
    <cellStyle name="xl128 5" xfId="224"/>
    <cellStyle name="xl129" xfId="225"/>
    <cellStyle name="xl129 2" xfId="226"/>
    <cellStyle name="xl130" xfId="227"/>
    <cellStyle name="xl130 2" xfId="228"/>
    <cellStyle name="xl131" xfId="229"/>
    <cellStyle name="xl131 2" xfId="230"/>
    <cellStyle name="xl132" xfId="231"/>
    <cellStyle name="xl132 2" xfId="232"/>
    <cellStyle name="xl133" xfId="233"/>
    <cellStyle name="xl133 2" xfId="234"/>
    <cellStyle name="xl133 5" xfId="235"/>
    <cellStyle name="xl134" xfId="236"/>
    <cellStyle name="xl134 2" xfId="237"/>
    <cellStyle name="xl135" xfId="238"/>
    <cellStyle name="xl135 2" xfId="239"/>
    <cellStyle name="xl136" xfId="240"/>
    <cellStyle name="xl136 2" xfId="241"/>
    <cellStyle name="xl137" xfId="242"/>
    <cellStyle name="xl137 2" xfId="243"/>
    <cellStyle name="xl138" xfId="244"/>
    <cellStyle name="xl138 2" xfId="245"/>
    <cellStyle name="xl139" xfId="246"/>
    <cellStyle name="xl139 2" xfId="247"/>
    <cellStyle name="xl140" xfId="248"/>
    <cellStyle name="xl140 2" xfId="249"/>
    <cellStyle name="xl141" xfId="250"/>
    <cellStyle name="xl141 2" xfId="251"/>
    <cellStyle name="xl142" xfId="252"/>
    <cellStyle name="xl142 2" xfId="253"/>
    <cellStyle name="xl143" xfId="254"/>
    <cellStyle name="xl143 2" xfId="255"/>
    <cellStyle name="xl144" xfId="256"/>
    <cellStyle name="xl144 2" xfId="257"/>
    <cellStyle name="xl145" xfId="258"/>
    <cellStyle name="xl145 2" xfId="259"/>
    <cellStyle name="xl146" xfId="260"/>
    <cellStyle name="xl146 2" xfId="261"/>
    <cellStyle name="xl147" xfId="262"/>
    <cellStyle name="xl147 2" xfId="263"/>
    <cellStyle name="xl148" xfId="264"/>
    <cellStyle name="xl148 2" xfId="265"/>
    <cellStyle name="xl149" xfId="266"/>
    <cellStyle name="xl149 2" xfId="267"/>
    <cellStyle name="xl150" xfId="268"/>
    <cellStyle name="xl150 2" xfId="269"/>
    <cellStyle name="xl151" xfId="270"/>
    <cellStyle name="xl151 2" xfId="271"/>
    <cellStyle name="xl152" xfId="272"/>
    <cellStyle name="xl152 2" xfId="273"/>
    <cellStyle name="xl153" xfId="274"/>
    <cellStyle name="xl153 2" xfId="275"/>
    <cellStyle name="xl154" xfId="276"/>
    <cellStyle name="xl154 2" xfId="277"/>
    <cellStyle name="xl155" xfId="278"/>
    <cellStyle name="xl155 2" xfId="279"/>
    <cellStyle name="xl156" xfId="280"/>
    <cellStyle name="xl156 2" xfId="281"/>
    <cellStyle name="xl157" xfId="282"/>
    <cellStyle name="xl157 2" xfId="283"/>
    <cellStyle name="xl158" xfId="284"/>
    <cellStyle name="xl158 2" xfId="285"/>
    <cellStyle name="xl159" xfId="286"/>
    <cellStyle name="xl159 2" xfId="287"/>
    <cellStyle name="xl160" xfId="288"/>
    <cellStyle name="xl160 2" xfId="289"/>
    <cellStyle name="xl161" xfId="290"/>
    <cellStyle name="xl161 2" xfId="291"/>
    <cellStyle name="xl162" xfId="292"/>
    <cellStyle name="xl162 2" xfId="293"/>
    <cellStyle name="xl163" xfId="294"/>
    <cellStyle name="xl163 2" xfId="295"/>
    <cellStyle name="xl164" xfId="296"/>
    <cellStyle name="xl164 2" xfId="297"/>
    <cellStyle name="xl165" xfId="298"/>
    <cellStyle name="xl165 2" xfId="299"/>
    <cellStyle name="xl166" xfId="300"/>
    <cellStyle name="xl166 2" xfId="301"/>
    <cellStyle name="xl167" xfId="302"/>
    <cellStyle name="xl167 2" xfId="303"/>
    <cellStyle name="xl168" xfId="304"/>
    <cellStyle name="xl168 2" xfId="305"/>
    <cellStyle name="xl169" xfId="306"/>
    <cellStyle name="xl169 2" xfId="307"/>
    <cellStyle name="xl170" xfId="308"/>
    <cellStyle name="xl170 2" xfId="309"/>
    <cellStyle name="xl171" xfId="310"/>
    <cellStyle name="xl171 2" xfId="311"/>
    <cellStyle name="xl172" xfId="312"/>
    <cellStyle name="xl172 2" xfId="313"/>
    <cellStyle name="xl173" xfId="314"/>
    <cellStyle name="xl173 2" xfId="315"/>
    <cellStyle name="xl174" xfId="316"/>
    <cellStyle name="xl174 2" xfId="317"/>
    <cellStyle name="xl175" xfId="318"/>
    <cellStyle name="xl175 2" xfId="319"/>
    <cellStyle name="xl176" xfId="320"/>
    <cellStyle name="xl176 2" xfId="321"/>
    <cellStyle name="xl177" xfId="322"/>
    <cellStyle name="xl177 2" xfId="323"/>
    <cellStyle name="xl178" xfId="324"/>
    <cellStyle name="xl178 2" xfId="325"/>
    <cellStyle name="xl179" xfId="326"/>
    <cellStyle name="xl179 2" xfId="327"/>
    <cellStyle name="xl180" xfId="328"/>
    <cellStyle name="xl180 2" xfId="329"/>
    <cellStyle name="xl181" xfId="330"/>
    <cellStyle name="xl181 2" xfId="331"/>
    <cellStyle name="xl182" xfId="332"/>
    <cellStyle name="xl182 2" xfId="333"/>
    <cellStyle name="xl183" xfId="334"/>
    <cellStyle name="xl183 2" xfId="335"/>
    <cellStyle name="xl184" xfId="336"/>
    <cellStyle name="xl184 2" xfId="337"/>
    <cellStyle name="xl185" xfId="338"/>
    <cellStyle name="xl185 2" xfId="339"/>
    <cellStyle name="xl186" xfId="340"/>
    <cellStyle name="xl186 2" xfId="341"/>
    <cellStyle name="xl187" xfId="342"/>
    <cellStyle name="xl187 2" xfId="343"/>
    <cellStyle name="xl188" xfId="344"/>
    <cellStyle name="xl188 2" xfId="345"/>
    <cellStyle name="xl189" xfId="346"/>
    <cellStyle name="xl189 2" xfId="347"/>
    <cellStyle name="xl190" xfId="348"/>
    <cellStyle name="xl190 2" xfId="349"/>
    <cellStyle name="xl191" xfId="350"/>
    <cellStyle name="xl191 2" xfId="351"/>
    <cellStyle name="xl192" xfId="352"/>
    <cellStyle name="xl192 2" xfId="353"/>
    <cellStyle name="xl193" xfId="354"/>
    <cellStyle name="xl193 2" xfId="355"/>
    <cellStyle name="xl194" xfId="356"/>
    <cellStyle name="xl194 2" xfId="357"/>
    <cellStyle name="xl195" xfId="358"/>
    <cellStyle name="xl195 2" xfId="359"/>
    <cellStyle name="xl196" xfId="360"/>
    <cellStyle name="xl196 2" xfId="361"/>
    <cellStyle name="xl197" xfId="362"/>
    <cellStyle name="xl197 2" xfId="363"/>
    <cellStyle name="xl198" xfId="364"/>
    <cellStyle name="xl198 2" xfId="365"/>
    <cellStyle name="xl199" xfId="366"/>
    <cellStyle name="xl199 2" xfId="367"/>
    <cellStyle name="xl200" xfId="368"/>
    <cellStyle name="xl200 2" xfId="369"/>
    <cellStyle name="xl201" xfId="370"/>
    <cellStyle name="xl201 2" xfId="371"/>
    <cellStyle name="xl202" xfId="372"/>
    <cellStyle name="xl202 2" xfId="373"/>
    <cellStyle name="xl203" xfId="374"/>
    <cellStyle name="xl203 2" xfId="375"/>
    <cellStyle name="xl204" xfId="376"/>
    <cellStyle name="xl204 2" xfId="377"/>
    <cellStyle name="xl21" xfId="16"/>
    <cellStyle name="xl21 2" xfId="17"/>
    <cellStyle name="xl21 2 2" xfId="380"/>
    <cellStyle name="xl21 2 3" xfId="379"/>
    <cellStyle name="xl21 3" xfId="84"/>
    <cellStyle name="xl21 3 2" xfId="381"/>
    <cellStyle name="xl21 4" xfId="378"/>
    <cellStyle name="xl22" xfId="18"/>
    <cellStyle name="xl22 2" xfId="19"/>
    <cellStyle name="xl22 2 2" xfId="384"/>
    <cellStyle name="xl22 2 3" xfId="383"/>
    <cellStyle name="xl22 3" xfId="85"/>
    <cellStyle name="xl22 3 2" xfId="385"/>
    <cellStyle name="xl22 4" xfId="124"/>
    <cellStyle name="xl22 5" xfId="386"/>
    <cellStyle name="xl22 6" xfId="382"/>
    <cellStyle name="xl23" xfId="20"/>
    <cellStyle name="xl23 2" xfId="21"/>
    <cellStyle name="xl23 2 2" xfId="389"/>
    <cellStyle name="xl23 2 3" xfId="388"/>
    <cellStyle name="xl23 3" xfId="86"/>
    <cellStyle name="xl23 3 2" xfId="390"/>
    <cellStyle name="xl23 4" xfId="391"/>
    <cellStyle name="xl23 5" xfId="387"/>
    <cellStyle name="xl24" xfId="2"/>
    <cellStyle name="xl24 2" xfId="22"/>
    <cellStyle name="xl24 2 2" xfId="394"/>
    <cellStyle name="xl24 2 3" xfId="393"/>
    <cellStyle name="xl24 3" xfId="87"/>
    <cellStyle name="xl24 3 2" xfId="395"/>
    <cellStyle name="xl24 4" xfId="69"/>
    <cellStyle name="xl24 5" xfId="396"/>
    <cellStyle name="xl24 6" xfId="392"/>
    <cellStyle name="xl25" xfId="23"/>
    <cellStyle name="xl25 2" xfId="24"/>
    <cellStyle name="xl25 2 2" xfId="399"/>
    <cellStyle name="xl25 2 3" xfId="398"/>
    <cellStyle name="xl25 3" xfId="88"/>
    <cellStyle name="xl25 3 2" xfId="400"/>
    <cellStyle name="xl25 4" xfId="401"/>
    <cellStyle name="xl25 5" xfId="397"/>
    <cellStyle name="xl26" xfId="25"/>
    <cellStyle name="xl26 2" xfId="26"/>
    <cellStyle name="xl26 2 2" xfId="404"/>
    <cellStyle name="xl26 2 3" xfId="403"/>
    <cellStyle name="xl26 3" xfId="89"/>
    <cellStyle name="xl26 3 2" xfId="405"/>
    <cellStyle name="xl26 4" xfId="127"/>
    <cellStyle name="xl26 5" xfId="406"/>
    <cellStyle name="xl26 6" xfId="402"/>
    <cellStyle name="xl27" xfId="27"/>
    <cellStyle name="xl27 2" xfId="28"/>
    <cellStyle name="xl27 2 2" xfId="409"/>
    <cellStyle name="xl27 2 3" xfId="408"/>
    <cellStyle name="xl27 3" xfId="90"/>
    <cellStyle name="xl27 3 2" xfId="410"/>
    <cellStyle name="xl27 4" xfId="411"/>
    <cellStyle name="xl27 5" xfId="407"/>
    <cellStyle name="xl28" xfId="29"/>
    <cellStyle name="xl28 2" xfId="30"/>
    <cellStyle name="xl28 2 2" xfId="414"/>
    <cellStyle name="xl28 2 3" xfId="413"/>
    <cellStyle name="xl28 3" xfId="91"/>
    <cellStyle name="xl28 3 2" xfId="415"/>
    <cellStyle name="xl28 4" xfId="412"/>
    <cellStyle name="xl29" xfId="31"/>
    <cellStyle name="xl29 2" xfId="32"/>
    <cellStyle name="xl29 2 2" xfId="418"/>
    <cellStyle name="xl29 2 3" xfId="417"/>
    <cellStyle name="xl29 3" xfId="92"/>
    <cellStyle name="xl29 3 2" xfId="419"/>
    <cellStyle name="xl29 4" xfId="420"/>
    <cellStyle name="xl29 5" xfId="416"/>
    <cellStyle name="xl30" xfId="33"/>
    <cellStyle name="xl30 2" xfId="34"/>
    <cellStyle name="xl30 2 2" xfId="423"/>
    <cellStyle name="xl30 2 3" xfId="422"/>
    <cellStyle name="xl30 3" xfId="93"/>
    <cellStyle name="xl30 3 2" xfId="424"/>
    <cellStyle name="xl30 4" xfId="425"/>
    <cellStyle name="xl30 5" xfId="421"/>
    <cellStyle name="xl31" xfId="35"/>
    <cellStyle name="xl31 2" xfId="36"/>
    <cellStyle name="xl31 2 2" xfId="428"/>
    <cellStyle name="xl31 2 3" xfId="427"/>
    <cellStyle name="xl31 3" xfId="94"/>
    <cellStyle name="xl31 3 2" xfId="429"/>
    <cellStyle name="xl31 4" xfId="426"/>
    <cellStyle name="xl32" xfId="37"/>
    <cellStyle name="xl32 2" xfId="38"/>
    <cellStyle name="xl32 2 2" xfId="432"/>
    <cellStyle name="xl32 2 3" xfId="431"/>
    <cellStyle name="xl32 3" xfId="95"/>
    <cellStyle name="xl32 3 2" xfId="433"/>
    <cellStyle name="xl32 4" xfId="430"/>
    <cellStyle name="xl33" xfId="3"/>
    <cellStyle name="xl33 2" xfId="39"/>
    <cellStyle name="xl33 2 2" xfId="436"/>
    <cellStyle name="xl33 2 3" xfId="435"/>
    <cellStyle name="xl33 3" xfId="96"/>
    <cellStyle name="xl33 3 2" xfId="437"/>
    <cellStyle name="xl33 4" xfId="438"/>
    <cellStyle name="xl33 5" xfId="434"/>
    <cellStyle name="xl34" xfId="40"/>
    <cellStyle name="xl34 2" xfId="41"/>
    <cellStyle name="xl34 2 2" xfId="441"/>
    <cellStyle name="xl34 2 3" xfId="440"/>
    <cellStyle name="xl34 3" xfId="97"/>
    <cellStyle name="xl34 3 2" xfId="442"/>
    <cellStyle name="xl34 4" xfId="443"/>
    <cellStyle name="xl34 5" xfId="439"/>
    <cellStyle name="xl35" xfId="4"/>
    <cellStyle name="xl35 2" xfId="42"/>
    <cellStyle name="xl35 2 2" xfId="446"/>
    <cellStyle name="xl35 2 3" xfId="445"/>
    <cellStyle name="xl35 3" xfId="98"/>
    <cellStyle name="xl35 3 2" xfId="447"/>
    <cellStyle name="xl35 4" xfId="444"/>
    <cellStyle name="xl36" xfId="43"/>
    <cellStyle name="xl36 2" xfId="5"/>
    <cellStyle name="xl36 2 2" xfId="450"/>
    <cellStyle name="xl36 2 3" xfId="449"/>
    <cellStyle name="xl36 3" xfId="99"/>
    <cellStyle name="xl36 3 2" xfId="451"/>
    <cellStyle name="xl36 4" xfId="452"/>
    <cellStyle name="xl36 5" xfId="448"/>
    <cellStyle name="xl37" xfId="44"/>
    <cellStyle name="xl37 2" xfId="45"/>
    <cellStyle name="xl37 2 2" xfId="455"/>
    <cellStyle name="xl37 2 3" xfId="454"/>
    <cellStyle name="xl37 3" xfId="100"/>
    <cellStyle name="xl37 3 2" xfId="456"/>
    <cellStyle name="xl37 4" xfId="457"/>
    <cellStyle name="xl37 5" xfId="453"/>
    <cellStyle name="xl38" xfId="46"/>
    <cellStyle name="xl38 2" xfId="47"/>
    <cellStyle name="xl38 2 2" xfId="460"/>
    <cellStyle name="xl38 2 3" xfId="459"/>
    <cellStyle name="xl38 3" xfId="101"/>
    <cellStyle name="xl38 3 2" xfId="461"/>
    <cellStyle name="xl38 4" xfId="129"/>
    <cellStyle name="xl38 5" xfId="462"/>
    <cellStyle name="xl38 6" xfId="458"/>
    <cellStyle name="xl39" xfId="48"/>
    <cellStyle name="xl39 2" xfId="49"/>
    <cellStyle name="xl39 2 2" xfId="465"/>
    <cellStyle name="xl39 2 3" xfId="464"/>
    <cellStyle name="xl39 3" xfId="102"/>
    <cellStyle name="xl39 3 2" xfId="466"/>
    <cellStyle name="xl39 4" xfId="467"/>
    <cellStyle name="xl39 5" xfId="463"/>
    <cellStyle name="xl40" xfId="50"/>
    <cellStyle name="xl40 2" xfId="51"/>
    <cellStyle name="xl40 2 2" xfId="470"/>
    <cellStyle name="xl40 2 3" xfId="469"/>
    <cellStyle name="xl40 3" xfId="103"/>
    <cellStyle name="xl40 3 2" xfId="471"/>
    <cellStyle name="xl40 4" xfId="468"/>
    <cellStyle name="xl41" xfId="52"/>
    <cellStyle name="xl41 2" xfId="53"/>
    <cellStyle name="xl41 2 2" xfId="474"/>
    <cellStyle name="xl41 2 3" xfId="473"/>
    <cellStyle name="xl41 3" xfId="104"/>
    <cellStyle name="xl41 3 2" xfId="475"/>
    <cellStyle name="xl41 4" xfId="476"/>
    <cellStyle name="xl41 5" xfId="472"/>
    <cellStyle name="xl42" xfId="54"/>
    <cellStyle name="xl42 2" xfId="55"/>
    <cellStyle name="xl42 2 2" xfId="479"/>
    <cellStyle name="xl42 2 3" xfId="478"/>
    <cellStyle name="xl42 3" xfId="105"/>
    <cellStyle name="xl42 3 2" xfId="83"/>
    <cellStyle name="xl42 4" xfId="480"/>
    <cellStyle name="xl42 5" xfId="477"/>
    <cellStyle name="xl43" xfId="56"/>
    <cellStyle name="xl43 2" xfId="57"/>
    <cellStyle name="xl43 2 2" xfId="483"/>
    <cellStyle name="xl43 2 3" xfId="482"/>
    <cellStyle name="xl43 3" xfId="106"/>
    <cellStyle name="xl43 3 2" xfId="484"/>
    <cellStyle name="xl43 4" xfId="481"/>
    <cellStyle name="xl44" xfId="58"/>
    <cellStyle name="xl44 2" xfId="59"/>
    <cellStyle name="xl44 2 2" xfId="487"/>
    <cellStyle name="xl44 2 3" xfId="486"/>
    <cellStyle name="xl44 3" xfId="107"/>
    <cellStyle name="xl44 3 2" xfId="488"/>
    <cellStyle name="xl44 4" xfId="485"/>
    <cellStyle name="xl45" xfId="108"/>
    <cellStyle name="xl45 2" xfId="490"/>
    <cellStyle name="xl45 3" xfId="489"/>
    <cellStyle name="xl46" xfId="109"/>
    <cellStyle name="xl46 2" xfId="492"/>
    <cellStyle name="xl46 3" xfId="491"/>
    <cellStyle name="xl47" xfId="110"/>
    <cellStyle name="xl47 2" xfId="494"/>
    <cellStyle name="xl47 3" xfId="493"/>
    <cellStyle name="xl48" xfId="111"/>
    <cellStyle name="xl48 2" xfId="496"/>
    <cellStyle name="xl48 3" xfId="495"/>
    <cellStyle name="xl49" xfId="112"/>
    <cellStyle name="xl49 2" xfId="498"/>
    <cellStyle name="xl49 3" xfId="497"/>
    <cellStyle name="xl50" xfId="113"/>
    <cellStyle name="xl50 2" xfId="500"/>
    <cellStyle name="xl50 3" xfId="501"/>
    <cellStyle name="xl50 4" xfId="499"/>
    <cellStyle name="xl51" xfId="114"/>
    <cellStyle name="xl51 2" xfId="503"/>
    <cellStyle name="xl51 3" xfId="504"/>
    <cellStyle name="xl51 4" xfId="502"/>
    <cellStyle name="xl52" xfId="115"/>
    <cellStyle name="xl52 2" xfId="506"/>
    <cellStyle name="xl52 3" xfId="505"/>
    <cellStyle name="xl53" xfId="116"/>
    <cellStyle name="xl53 2" xfId="508"/>
    <cellStyle name="xl53 3" xfId="125"/>
    <cellStyle name="xl53 4" xfId="507"/>
    <cellStyle name="xl54" xfId="117"/>
    <cellStyle name="xl54 2" xfId="510"/>
    <cellStyle name="xl54 3" xfId="130"/>
    <cellStyle name="xl54 4" xfId="509"/>
    <cellStyle name="xl55" xfId="511"/>
    <cellStyle name="xl55 2" xfId="512"/>
    <cellStyle name="xl56" xfId="513"/>
    <cellStyle name="xl56 2" xfId="514"/>
    <cellStyle name="xl56 3" xfId="515"/>
    <cellStyle name="xl57" xfId="118"/>
    <cellStyle name="xl57 2" xfId="517"/>
    <cellStyle name="xl57 3" xfId="121"/>
    <cellStyle name="xl57 4" xfId="516"/>
    <cellStyle name="xl58" xfId="119"/>
    <cellStyle name="xl58 2" xfId="519"/>
    <cellStyle name="xl58 3" xfId="122"/>
    <cellStyle name="xl58 4" xfId="518"/>
    <cellStyle name="xl59" xfId="520"/>
    <cellStyle name="xl59 2" xfId="521"/>
    <cellStyle name="xl59 3" xfId="123"/>
    <cellStyle name="xl60" xfId="522"/>
    <cellStyle name="xl60 2" xfId="523"/>
    <cellStyle name="xl61" xfId="524"/>
    <cellStyle name="xl61 2" xfId="525"/>
    <cellStyle name="xl61 3" xfId="126"/>
    <cellStyle name="xl62" xfId="526"/>
    <cellStyle name="xl62 2" xfId="527"/>
    <cellStyle name="xl63" xfId="60"/>
    <cellStyle name="xl63 2" xfId="528"/>
    <cellStyle name="xl64" xfId="529"/>
    <cellStyle name="xl64 2" xfId="530"/>
    <cellStyle name="xl64 3" xfId="128"/>
    <cellStyle name="xl65" xfId="531"/>
    <cellStyle name="xl65 2" xfId="532"/>
    <cellStyle name="xl65 3" xfId="533"/>
    <cellStyle name="xl66" xfId="534"/>
    <cellStyle name="xl66 2" xfId="535"/>
    <cellStyle name="xl67" xfId="536"/>
    <cellStyle name="xl67 2" xfId="537"/>
    <cellStyle name="xl68" xfId="538"/>
    <cellStyle name="xl68 2" xfId="539"/>
    <cellStyle name="xl69" xfId="540"/>
    <cellStyle name="xl69 2" xfId="541"/>
    <cellStyle name="xl70" xfId="542"/>
    <cellStyle name="xl70 2" xfId="543"/>
    <cellStyle name="xl71" xfId="544"/>
    <cellStyle name="xl71 2" xfId="545"/>
    <cellStyle name="xl72" xfId="546"/>
    <cellStyle name="xl72 2" xfId="547"/>
    <cellStyle name="xl73" xfId="548"/>
    <cellStyle name="xl73 2" xfId="549"/>
    <cellStyle name="xl74" xfId="550"/>
    <cellStyle name="xl74 2" xfId="551"/>
    <cellStyle name="xl75" xfId="552"/>
    <cellStyle name="xl75 2" xfId="553"/>
    <cellStyle name="xl76" xfId="554"/>
    <cellStyle name="xl76 2" xfId="555"/>
    <cellStyle name="xl77" xfId="556"/>
    <cellStyle name="xl77 2" xfId="557"/>
    <cellStyle name="xl78" xfId="558"/>
    <cellStyle name="xl78 2" xfId="559"/>
    <cellStyle name="xl79" xfId="560"/>
    <cellStyle name="xl79 2" xfId="561"/>
    <cellStyle name="xl80" xfId="562"/>
    <cellStyle name="xl80 2" xfId="563"/>
    <cellStyle name="xl81" xfId="564"/>
    <cellStyle name="xl81 2" xfId="565"/>
    <cellStyle name="xl82" xfId="566"/>
    <cellStyle name="xl82 2" xfId="567"/>
    <cellStyle name="xl83" xfId="568"/>
    <cellStyle name="xl83 2" xfId="569"/>
    <cellStyle name="xl84" xfId="61"/>
    <cellStyle name="xl84 2" xfId="571"/>
    <cellStyle name="xl84 3" xfId="572"/>
    <cellStyle name="xl84 4" xfId="570"/>
    <cellStyle name="xl85" xfId="573"/>
    <cellStyle name="xl85 2" xfId="574"/>
    <cellStyle name="xl86" xfId="575"/>
    <cellStyle name="xl86 2" xfId="576"/>
    <cellStyle name="xl87" xfId="577"/>
    <cellStyle name="xl87 2" xfId="578"/>
    <cellStyle name="xl88" xfId="579"/>
    <cellStyle name="xl88 2" xfId="580"/>
    <cellStyle name="xl89" xfId="581"/>
    <cellStyle name="xl89 2" xfId="582"/>
    <cellStyle name="xl89 5" xfId="583"/>
    <cellStyle name="xl90" xfId="584"/>
    <cellStyle name="xl90 2" xfId="585"/>
    <cellStyle name="xl91" xfId="586"/>
    <cellStyle name="xl91 2" xfId="587"/>
    <cellStyle name="xl92" xfId="588"/>
    <cellStyle name="xl92 2" xfId="589"/>
    <cellStyle name="xl93" xfId="590"/>
    <cellStyle name="xl93 2" xfId="591"/>
    <cellStyle name="xl94" xfId="592"/>
    <cellStyle name="xl94 2" xfId="593"/>
    <cellStyle name="xl95" xfId="62"/>
    <cellStyle name="xl95 2" xfId="595"/>
    <cellStyle name="xl95 3" xfId="596"/>
    <cellStyle name="xl95 4" xfId="594"/>
    <cellStyle name="xl96" xfId="63"/>
    <cellStyle name="xl96 2" xfId="598"/>
    <cellStyle name="xl96 3" xfId="599"/>
    <cellStyle name="xl96 4" xfId="597"/>
    <cellStyle name="xl97" xfId="64"/>
    <cellStyle name="xl97 2" xfId="601"/>
    <cellStyle name="xl97 3" xfId="602"/>
    <cellStyle name="xl97 4" xfId="600"/>
    <cellStyle name="xl98" xfId="603"/>
    <cellStyle name="xl98 2" xfId="604"/>
    <cellStyle name="xl99" xfId="605"/>
    <cellStyle name="xl99 2" xfId="606"/>
    <cellStyle name="Акцент1 2" xfId="607"/>
    <cellStyle name="Акцент2 2" xfId="608"/>
    <cellStyle name="Акцент3 2" xfId="609"/>
    <cellStyle name="Акцент4 2" xfId="610"/>
    <cellStyle name="Акцент5 2" xfId="611"/>
    <cellStyle name="Акцент6 2" xfId="612"/>
    <cellStyle name="Гиперссылка 2" xfId="613"/>
    <cellStyle name="Заголовок 4 2" xfId="614"/>
    <cellStyle name="Название 2" xfId="615"/>
    <cellStyle name="Нейтральный 2" xfId="616"/>
    <cellStyle name="Обычный" xfId="0" builtinId="0"/>
    <cellStyle name="Обычный 2" xfId="1"/>
    <cellStyle name="Обычный 2 2" xfId="120"/>
    <cellStyle name="Обычный 2 2 2" xfId="70"/>
    <cellStyle name="Обычный 2 3" xfId="617"/>
    <cellStyle name="Обычный 3" xfId="65"/>
    <cellStyle name="Обычный 3 2" xfId="619"/>
    <cellStyle name="Обычный 3 3" xfId="618"/>
    <cellStyle name="Обычный 4" xfId="66"/>
    <cellStyle name="Обычный 5" xfId="620"/>
    <cellStyle name="Обычный 6" xfId="621"/>
    <cellStyle name="Обычный 6 2" xfId="67"/>
    <cellStyle name="Обычный 7" xfId="622"/>
    <cellStyle name="Плохой 2" xfId="623"/>
    <cellStyle name="Пояснение 2" xfId="624"/>
    <cellStyle name="Примечание 2" xfId="625"/>
    <cellStyle name="Текст предупреждения 2" xfId="626"/>
    <cellStyle name="Финансовый 2" xfId="68"/>
    <cellStyle name="Хороший 2" xfId="6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5"/>
  <sheetViews>
    <sheetView tabSelected="1" zoomScaleNormal="100" zoomScaleSheetLayoutView="100" workbookViewId="0">
      <pane ySplit="3" topLeftCell="A46" activePane="bottomLeft" state="frozen"/>
      <selection pane="bottomLeft" activeCell="J51" sqref="J51"/>
    </sheetView>
  </sheetViews>
  <sheetFormatPr defaultRowHeight="15.75" x14ac:dyDescent="0.25"/>
  <cols>
    <col min="1" max="1" width="43.140625" style="1" customWidth="1"/>
    <col min="2" max="2" width="9.140625" style="1" customWidth="1"/>
    <col min="3" max="3" width="22.28515625" style="1" customWidth="1"/>
    <col min="4" max="4" width="21.42578125" style="2" customWidth="1"/>
    <col min="5" max="5" width="22" style="2" customWidth="1"/>
    <col min="6" max="6" width="20.140625" style="2" customWidth="1"/>
    <col min="7" max="7" width="15.140625" style="2" customWidth="1"/>
    <col min="8" max="9" width="17.28515625" style="2" customWidth="1"/>
    <col min="10" max="10" width="23.28515625" style="2" customWidth="1"/>
    <col min="11" max="11" width="21.5703125" style="2" customWidth="1"/>
    <col min="12" max="16384" width="9.140625" style="1"/>
  </cols>
  <sheetData>
    <row r="1" spans="1:14" ht="53.25" customHeight="1" x14ac:dyDescent="0.25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12" customHeight="1" x14ac:dyDescent="0.25">
      <c r="A2" s="33" t="s">
        <v>105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75" customHeight="1" x14ac:dyDescent="0.25">
      <c r="A3" s="6" t="s">
        <v>0</v>
      </c>
      <c r="B3" s="6" t="s">
        <v>86</v>
      </c>
      <c r="C3" s="6" t="s">
        <v>106</v>
      </c>
      <c r="D3" s="7" t="s">
        <v>112</v>
      </c>
      <c r="E3" s="7" t="s">
        <v>91</v>
      </c>
      <c r="F3" s="7" t="s">
        <v>108</v>
      </c>
      <c r="G3" s="7" t="s">
        <v>109</v>
      </c>
      <c r="H3" s="7" t="s">
        <v>110</v>
      </c>
      <c r="I3" s="7" t="s">
        <v>111</v>
      </c>
      <c r="J3" s="7" t="s">
        <v>93</v>
      </c>
      <c r="K3" s="7" t="s">
        <v>96</v>
      </c>
    </row>
    <row r="4" spans="1:14" s="12" customFormat="1" ht="31.5" x14ac:dyDescent="0.25">
      <c r="A4" s="15" t="s">
        <v>87</v>
      </c>
      <c r="B4" s="11" t="s">
        <v>1</v>
      </c>
      <c r="C4" s="14">
        <f>SUM(C5:C12)</f>
        <v>127730175.65000001</v>
      </c>
      <c r="D4" s="14">
        <f>SUM(D5:D12)</f>
        <v>154773159.28</v>
      </c>
      <c r="E4" s="14">
        <f t="shared" ref="E4" si="0">SUM(E5:E12)</f>
        <v>154342277</v>
      </c>
      <c r="F4" s="32">
        <f>E4-C4</f>
        <v>26612101.349999994</v>
      </c>
      <c r="G4" s="31">
        <f>IFERROR(E4/C4,"-")</f>
        <v>1.2083462362325499</v>
      </c>
      <c r="H4" s="32">
        <f>E4-D4</f>
        <v>-430882.28000000119</v>
      </c>
      <c r="I4" s="31">
        <f>IFERROR(E4/D4,"-")</f>
        <v>0.99721604002913389</v>
      </c>
      <c r="J4" s="24">
        <v>150342549</v>
      </c>
      <c r="K4" s="24">
        <v>164629951</v>
      </c>
    </row>
    <row r="5" spans="1:14" ht="63" x14ac:dyDescent="0.25">
      <c r="A5" s="16" t="s">
        <v>2</v>
      </c>
      <c r="B5" s="4" t="s">
        <v>3</v>
      </c>
      <c r="C5" s="29">
        <v>2439931.73</v>
      </c>
      <c r="D5" s="8">
        <v>2178541</v>
      </c>
      <c r="E5" s="9">
        <v>2145699</v>
      </c>
      <c r="F5" s="32">
        <f t="shared" ref="F5:F51" si="1">E5-C5</f>
        <v>-294232.73</v>
      </c>
      <c r="G5" s="31">
        <f t="shared" ref="G5:G51" si="2">IFERROR(E5/C5,"-")</f>
        <v>0.87940944150925071</v>
      </c>
      <c r="H5" s="32">
        <f t="shared" ref="H5:H51" si="3">E5-D5</f>
        <v>-32842</v>
      </c>
      <c r="I5" s="31">
        <f t="shared" ref="I5:I51" si="4">IFERROR(E5/D5,"-")</f>
        <v>0.9849247730476498</v>
      </c>
      <c r="J5" s="9">
        <v>2145699</v>
      </c>
      <c r="K5" s="9">
        <v>2145699</v>
      </c>
    </row>
    <row r="6" spans="1:14" ht="78.75" x14ac:dyDescent="0.25">
      <c r="A6" s="16" t="s">
        <v>4</v>
      </c>
      <c r="B6" s="4" t="s">
        <v>5</v>
      </c>
      <c r="C6" s="29">
        <v>2858960.89</v>
      </c>
      <c r="D6" s="8">
        <v>3439744</v>
      </c>
      <c r="E6" s="9">
        <v>3762553</v>
      </c>
      <c r="F6" s="32">
        <f t="shared" si="1"/>
        <v>903592.10999999987</v>
      </c>
      <c r="G6" s="31">
        <f t="shared" si="2"/>
        <v>1.3160561283508847</v>
      </c>
      <c r="H6" s="32">
        <f t="shared" si="3"/>
        <v>322809</v>
      </c>
      <c r="I6" s="31">
        <f t="shared" si="4"/>
        <v>1.0938468095300116</v>
      </c>
      <c r="J6" s="9">
        <v>3762553</v>
      </c>
      <c r="K6" s="9">
        <v>3762553</v>
      </c>
      <c r="N6" s="2"/>
    </row>
    <row r="7" spans="1:14" ht="86.25" customHeight="1" x14ac:dyDescent="0.25">
      <c r="A7" s="16" t="s">
        <v>6</v>
      </c>
      <c r="B7" s="4" t="s">
        <v>7</v>
      </c>
      <c r="C7" s="29">
        <v>43887510.380000003</v>
      </c>
      <c r="D7" s="8">
        <v>52422018.509999998</v>
      </c>
      <c r="E7" s="9">
        <v>51147621</v>
      </c>
      <c r="F7" s="32">
        <f t="shared" si="1"/>
        <v>7260110.6199999973</v>
      </c>
      <c r="G7" s="31">
        <f t="shared" si="2"/>
        <v>1.1654254378327302</v>
      </c>
      <c r="H7" s="32">
        <f t="shared" si="3"/>
        <v>-1274397.5099999979</v>
      </c>
      <c r="I7" s="31">
        <f t="shared" si="4"/>
        <v>0.97568965205418612</v>
      </c>
      <c r="J7" s="9">
        <v>51147621</v>
      </c>
      <c r="K7" s="9">
        <v>51147621</v>
      </c>
    </row>
    <row r="8" spans="1:14" x14ac:dyDescent="0.25">
      <c r="A8" s="16" t="s">
        <v>8</v>
      </c>
      <c r="B8" s="4" t="s">
        <v>9</v>
      </c>
      <c r="C8" s="29">
        <v>25287</v>
      </c>
      <c r="D8" s="8">
        <v>200388</v>
      </c>
      <c r="E8" s="17">
        <v>8441</v>
      </c>
      <c r="F8" s="32">
        <f t="shared" si="1"/>
        <v>-16846</v>
      </c>
      <c r="G8" s="31">
        <f t="shared" si="2"/>
        <v>0.33380788547474988</v>
      </c>
      <c r="H8" s="32">
        <f t="shared" si="3"/>
        <v>-191947</v>
      </c>
      <c r="I8" s="31">
        <f t="shared" si="4"/>
        <v>4.2123280835179751E-2</v>
      </c>
      <c r="J8" s="17">
        <v>8837</v>
      </c>
      <c r="K8" s="17">
        <v>7854</v>
      </c>
    </row>
    <row r="9" spans="1:14" ht="63" x14ac:dyDescent="0.25">
      <c r="A9" s="16" t="s">
        <v>10</v>
      </c>
      <c r="B9" s="4" t="s">
        <v>11</v>
      </c>
      <c r="C9" s="29">
        <v>19813902.059999999</v>
      </c>
      <c r="D9" s="8">
        <v>21066192.149999999</v>
      </c>
      <c r="E9" s="9">
        <v>21650870</v>
      </c>
      <c r="F9" s="32">
        <f t="shared" si="1"/>
        <v>1836967.9400000013</v>
      </c>
      <c r="G9" s="31">
        <f t="shared" si="2"/>
        <v>1.0927110639003532</v>
      </c>
      <c r="H9" s="32">
        <f t="shared" si="3"/>
        <v>584677.85000000149</v>
      </c>
      <c r="I9" s="31">
        <f t="shared" si="4"/>
        <v>1.0277543205642887</v>
      </c>
      <c r="J9" s="9">
        <v>21650870</v>
      </c>
      <c r="K9" s="9">
        <v>21650870</v>
      </c>
    </row>
    <row r="10" spans="1:14" ht="32.25" customHeight="1" x14ac:dyDescent="0.25">
      <c r="A10" s="16" t="s">
        <v>94</v>
      </c>
      <c r="B10" s="5" t="s">
        <v>95</v>
      </c>
      <c r="C10" s="29">
        <v>304871</v>
      </c>
      <c r="D10" s="8">
        <v>0</v>
      </c>
      <c r="E10" s="9">
        <v>8000000</v>
      </c>
      <c r="F10" s="32">
        <f t="shared" si="1"/>
        <v>7695129</v>
      </c>
      <c r="G10" s="31">
        <f t="shared" si="2"/>
        <v>26.240606682826506</v>
      </c>
      <c r="H10" s="32">
        <f t="shared" si="3"/>
        <v>8000000</v>
      </c>
      <c r="I10" s="31" t="str">
        <f t="shared" si="4"/>
        <v>-</v>
      </c>
      <c r="J10" s="9">
        <v>0</v>
      </c>
      <c r="K10" s="9">
        <v>0</v>
      </c>
    </row>
    <row r="11" spans="1:14" x14ac:dyDescent="0.25">
      <c r="A11" s="16" t="s">
        <v>12</v>
      </c>
      <c r="B11" s="4" t="s">
        <v>13</v>
      </c>
      <c r="C11" s="29">
        <v>0</v>
      </c>
      <c r="D11" s="8">
        <v>16300000</v>
      </c>
      <c r="E11" s="9">
        <v>5876914</v>
      </c>
      <c r="F11" s="32">
        <f t="shared" si="1"/>
        <v>5876914</v>
      </c>
      <c r="G11" s="31" t="str">
        <f t="shared" si="2"/>
        <v>-</v>
      </c>
      <c r="H11" s="32">
        <f t="shared" si="3"/>
        <v>-10423086</v>
      </c>
      <c r="I11" s="31">
        <f t="shared" si="4"/>
        <v>0.36054687116564416</v>
      </c>
      <c r="J11" s="9">
        <v>2579465</v>
      </c>
      <c r="K11" s="9">
        <v>2705925</v>
      </c>
    </row>
    <row r="12" spans="1:14" x14ac:dyDescent="0.25">
      <c r="A12" s="16" t="s">
        <v>14</v>
      </c>
      <c r="B12" s="4" t="s">
        <v>15</v>
      </c>
      <c r="C12" s="29">
        <v>58399712.590000004</v>
      </c>
      <c r="D12" s="8">
        <v>59166275.619999997</v>
      </c>
      <c r="E12" s="9">
        <v>61750179</v>
      </c>
      <c r="F12" s="32">
        <f t="shared" si="1"/>
        <v>3350466.4099999964</v>
      </c>
      <c r="G12" s="31">
        <f t="shared" si="2"/>
        <v>1.0573712825184984</v>
      </c>
      <c r="H12" s="32">
        <f t="shared" si="3"/>
        <v>2583903.3800000027</v>
      </c>
      <c r="I12" s="31">
        <f t="shared" si="4"/>
        <v>1.0436718950605464</v>
      </c>
      <c r="J12" s="9">
        <v>69047504</v>
      </c>
      <c r="K12" s="9">
        <v>83209429</v>
      </c>
    </row>
    <row r="13" spans="1:14" s="12" customFormat="1" x14ac:dyDescent="0.25">
      <c r="A13" s="15" t="s">
        <v>16</v>
      </c>
      <c r="B13" s="11" t="s">
        <v>17</v>
      </c>
      <c r="C13" s="14">
        <f>C14</f>
        <v>3319138</v>
      </c>
      <c r="D13" s="14">
        <f>D14</f>
        <v>3672476</v>
      </c>
      <c r="E13" s="14">
        <f t="shared" ref="E13" si="5">E14</f>
        <v>4195637</v>
      </c>
      <c r="F13" s="32">
        <f t="shared" si="1"/>
        <v>876499</v>
      </c>
      <c r="G13" s="31">
        <f t="shared" si="2"/>
        <v>1.2640742867575858</v>
      </c>
      <c r="H13" s="32">
        <f t="shared" si="3"/>
        <v>523161</v>
      </c>
      <c r="I13" s="31">
        <f t="shared" si="4"/>
        <v>1.1424545728821645</v>
      </c>
      <c r="J13" s="24">
        <v>4384670</v>
      </c>
      <c r="K13" s="24">
        <v>4539242</v>
      </c>
    </row>
    <row r="14" spans="1:14" ht="31.5" x14ac:dyDescent="0.25">
      <c r="A14" s="16" t="s">
        <v>18</v>
      </c>
      <c r="B14" s="4" t="s">
        <v>19</v>
      </c>
      <c r="C14" s="29">
        <v>3319138</v>
      </c>
      <c r="D14" s="8">
        <v>3672476</v>
      </c>
      <c r="E14" s="25">
        <v>4195637</v>
      </c>
      <c r="F14" s="32">
        <f t="shared" si="1"/>
        <v>876499</v>
      </c>
      <c r="G14" s="31">
        <f t="shared" si="2"/>
        <v>1.2640742867575858</v>
      </c>
      <c r="H14" s="32">
        <f t="shared" si="3"/>
        <v>523161</v>
      </c>
      <c r="I14" s="31">
        <f t="shared" si="4"/>
        <v>1.1424545728821645</v>
      </c>
      <c r="J14" s="25">
        <v>4384670</v>
      </c>
      <c r="K14" s="25">
        <v>4539242</v>
      </c>
    </row>
    <row r="15" spans="1:14" s="12" customFormat="1" ht="47.25" x14ac:dyDescent="0.25">
      <c r="A15" s="15" t="s">
        <v>20</v>
      </c>
      <c r="B15" s="11" t="s">
        <v>21</v>
      </c>
      <c r="C15" s="14">
        <f>C16+C17</f>
        <v>6787666.5599999996</v>
      </c>
      <c r="D15" s="14">
        <f>D16+D17</f>
        <v>10595757.369999999</v>
      </c>
      <c r="E15" s="14">
        <f t="shared" ref="E15" si="6">E16+E17</f>
        <v>8999015</v>
      </c>
      <c r="F15" s="32">
        <f t="shared" si="1"/>
        <v>2211348.4400000004</v>
      </c>
      <c r="G15" s="31">
        <f t="shared" si="2"/>
        <v>1.3257891972819598</v>
      </c>
      <c r="H15" s="32">
        <f t="shared" si="3"/>
        <v>-1596742.3699999992</v>
      </c>
      <c r="I15" s="31">
        <f t="shared" si="4"/>
        <v>0.84930361141329158</v>
      </c>
      <c r="J15" s="24">
        <v>8999015</v>
      </c>
      <c r="K15" s="24">
        <v>8999015</v>
      </c>
    </row>
    <row r="16" spans="1:14" ht="63" x14ac:dyDescent="0.25">
      <c r="A16" s="16" t="s">
        <v>22</v>
      </c>
      <c r="B16" s="4" t="s">
        <v>23</v>
      </c>
      <c r="C16" s="28">
        <v>6552666.5599999996</v>
      </c>
      <c r="D16" s="8">
        <v>4924528.0199999996</v>
      </c>
      <c r="E16" s="27">
        <v>3332790</v>
      </c>
      <c r="F16" s="32">
        <f t="shared" si="1"/>
        <v>-3219876.5599999996</v>
      </c>
      <c r="G16" s="31">
        <f t="shared" si="2"/>
        <v>0.50861583898448826</v>
      </c>
      <c r="H16" s="32">
        <f t="shared" si="3"/>
        <v>-1591738.0199999996</v>
      </c>
      <c r="I16" s="31">
        <f t="shared" si="4"/>
        <v>0.67677348701531004</v>
      </c>
      <c r="J16" s="9">
        <v>3332790</v>
      </c>
      <c r="K16" s="9">
        <v>3332790</v>
      </c>
    </row>
    <row r="17" spans="1:11" x14ac:dyDescent="0.25">
      <c r="A17" s="16" t="s">
        <v>24</v>
      </c>
      <c r="B17" s="4" t="s">
        <v>25</v>
      </c>
      <c r="C17" s="28">
        <v>235000</v>
      </c>
      <c r="D17" s="8">
        <v>5671229.3499999996</v>
      </c>
      <c r="E17" s="27">
        <v>5666225</v>
      </c>
      <c r="F17" s="32">
        <f t="shared" si="1"/>
        <v>5431225</v>
      </c>
      <c r="G17" s="31">
        <f t="shared" si="2"/>
        <v>24.111595744680852</v>
      </c>
      <c r="H17" s="32">
        <f t="shared" si="3"/>
        <v>-5004.3499999996275</v>
      </c>
      <c r="I17" s="31">
        <f t="shared" si="4"/>
        <v>0.99911758991020183</v>
      </c>
      <c r="J17" s="9">
        <v>5666225</v>
      </c>
      <c r="K17" s="9">
        <v>5666225</v>
      </c>
    </row>
    <row r="18" spans="1:11" s="12" customFormat="1" x14ac:dyDescent="0.25">
      <c r="A18" s="15" t="s">
        <v>26</v>
      </c>
      <c r="B18" s="11" t="s">
        <v>27</v>
      </c>
      <c r="C18" s="14">
        <f>C19+C20+C21+C22</f>
        <v>239790727.78</v>
      </c>
      <c r="D18" s="14">
        <f>D19+D20+D21+D22</f>
        <v>164918281.74000001</v>
      </c>
      <c r="E18" s="14">
        <f t="shared" ref="E18" si="7">E19+E20+E21+E22</f>
        <v>164098255.5</v>
      </c>
      <c r="F18" s="32">
        <f t="shared" si="1"/>
        <v>-75692472.280000001</v>
      </c>
      <c r="G18" s="31">
        <f t="shared" si="2"/>
        <v>0.68433945306907229</v>
      </c>
      <c r="H18" s="32">
        <f t="shared" si="3"/>
        <v>-820026.24000000954</v>
      </c>
      <c r="I18" s="31">
        <f t="shared" si="4"/>
        <v>0.99502768139864073</v>
      </c>
      <c r="J18" s="24">
        <v>48844733.850000001</v>
      </c>
      <c r="K18" s="24">
        <v>205934654.43000001</v>
      </c>
    </row>
    <row r="19" spans="1:11" x14ac:dyDescent="0.25">
      <c r="A19" s="16" t="s">
        <v>28</v>
      </c>
      <c r="B19" s="4" t="s">
        <v>29</v>
      </c>
      <c r="C19" s="28">
        <v>727760.86</v>
      </c>
      <c r="D19" s="8">
        <v>1772190.02</v>
      </c>
      <c r="E19" s="9">
        <v>723959.47</v>
      </c>
      <c r="F19" s="32">
        <f t="shared" si="1"/>
        <v>-3801.390000000014</v>
      </c>
      <c r="G19" s="31">
        <f t="shared" si="2"/>
        <v>0.99477659460828927</v>
      </c>
      <c r="H19" s="32">
        <f t="shared" si="3"/>
        <v>-1048230.55</v>
      </c>
      <c r="I19" s="31">
        <f t="shared" si="4"/>
        <v>0.40851119904173705</v>
      </c>
      <c r="J19" s="9">
        <v>660087.92000000004</v>
      </c>
      <c r="K19" s="9">
        <v>596216.37</v>
      </c>
    </row>
    <row r="20" spans="1:11" x14ac:dyDescent="0.25">
      <c r="A20" s="16" t="s">
        <v>30</v>
      </c>
      <c r="B20" s="4" t="s">
        <v>31</v>
      </c>
      <c r="C20" s="28">
        <v>587700</v>
      </c>
      <c r="D20" s="8">
        <v>1031470</v>
      </c>
      <c r="E20" s="9">
        <v>744132</v>
      </c>
      <c r="F20" s="32">
        <f t="shared" si="1"/>
        <v>156432</v>
      </c>
      <c r="G20" s="31">
        <f t="shared" si="2"/>
        <v>1.2661766207248597</v>
      </c>
      <c r="H20" s="32">
        <f t="shared" si="3"/>
        <v>-287338</v>
      </c>
      <c r="I20" s="31">
        <f t="shared" si="4"/>
        <v>0.72142864067786749</v>
      </c>
      <c r="J20" s="9">
        <v>744132</v>
      </c>
      <c r="K20" s="9">
        <v>744132</v>
      </c>
    </row>
    <row r="21" spans="1:11" ht="18.75" customHeight="1" x14ac:dyDescent="0.25">
      <c r="A21" s="16" t="s">
        <v>32</v>
      </c>
      <c r="B21" s="4" t="s">
        <v>33</v>
      </c>
      <c r="C21" s="28">
        <v>233058099.31999999</v>
      </c>
      <c r="D21" s="10">
        <v>148225347.84999999</v>
      </c>
      <c r="E21" s="9">
        <v>157576160.21000001</v>
      </c>
      <c r="F21" s="32">
        <f t="shared" si="1"/>
        <v>-75481939.109999985</v>
      </c>
      <c r="G21" s="31">
        <f t="shared" si="2"/>
        <v>0.67612393935145054</v>
      </c>
      <c r="H21" s="32">
        <f t="shared" si="3"/>
        <v>9350812.3600000143</v>
      </c>
      <c r="I21" s="31">
        <f t="shared" si="4"/>
        <v>1.0630851099061869</v>
      </c>
      <c r="J21" s="9">
        <v>43333364</v>
      </c>
      <c r="K21" s="9">
        <v>184415143.38999999</v>
      </c>
    </row>
    <row r="22" spans="1:11" ht="31.5" x14ac:dyDescent="0.25">
      <c r="A22" s="16" t="s">
        <v>34</v>
      </c>
      <c r="B22" s="4" t="s">
        <v>35</v>
      </c>
      <c r="C22" s="28">
        <v>5417167.5999999996</v>
      </c>
      <c r="D22" s="8">
        <v>13889273.869999999</v>
      </c>
      <c r="E22" s="9">
        <v>5054003.82</v>
      </c>
      <c r="F22" s="32">
        <f t="shared" si="1"/>
        <v>-363163.77999999933</v>
      </c>
      <c r="G22" s="31">
        <f t="shared" si="2"/>
        <v>0.9329605788825881</v>
      </c>
      <c r="H22" s="32">
        <f t="shared" si="3"/>
        <v>-8835270.0499999989</v>
      </c>
      <c r="I22" s="31">
        <f t="shared" si="4"/>
        <v>0.36387818883147999</v>
      </c>
      <c r="J22" s="9">
        <v>4107149.93</v>
      </c>
      <c r="K22" s="9">
        <v>20179162.670000002</v>
      </c>
    </row>
    <row r="23" spans="1:11" s="12" customFormat="1" ht="31.5" x14ac:dyDescent="0.25">
      <c r="A23" s="15" t="s">
        <v>36</v>
      </c>
      <c r="B23" s="11" t="s">
        <v>37</v>
      </c>
      <c r="C23" s="14">
        <f>C24+C25+C26</f>
        <v>88672906.569999993</v>
      </c>
      <c r="D23" s="14">
        <f>D24+D25+D26</f>
        <v>86415207.120000005</v>
      </c>
      <c r="E23" s="14">
        <f t="shared" ref="E23" si="8">E24+E25+E26</f>
        <v>97082804.469999999</v>
      </c>
      <c r="F23" s="32">
        <f t="shared" si="1"/>
        <v>8409897.900000006</v>
      </c>
      <c r="G23" s="31">
        <f t="shared" si="2"/>
        <v>1.0948417980791132</v>
      </c>
      <c r="H23" s="32">
        <f t="shared" si="3"/>
        <v>10667597.349999994</v>
      </c>
      <c r="I23" s="31">
        <f t="shared" si="4"/>
        <v>1.1234458344257221</v>
      </c>
      <c r="J23" s="24">
        <v>18604398.359999999</v>
      </c>
      <c r="K23" s="24">
        <v>17098616.91</v>
      </c>
    </row>
    <row r="24" spans="1:11" x14ac:dyDescent="0.25">
      <c r="A24" s="16" t="s">
        <v>38</v>
      </c>
      <c r="B24" s="4" t="s">
        <v>39</v>
      </c>
      <c r="C24" s="28">
        <v>3817650.91</v>
      </c>
      <c r="D24" s="8">
        <v>5199947.9000000004</v>
      </c>
      <c r="E24" s="9">
        <v>3163000</v>
      </c>
      <c r="F24" s="32">
        <f t="shared" si="1"/>
        <v>-654650.91000000015</v>
      </c>
      <c r="G24" s="31">
        <f t="shared" si="2"/>
        <v>0.82851996543602247</v>
      </c>
      <c r="H24" s="32">
        <f t="shared" si="3"/>
        <v>-2036947.9000000004</v>
      </c>
      <c r="I24" s="31">
        <f t="shared" si="4"/>
        <v>0.60827532522008532</v>
      </c>
      <c r="J24" s="9">
        <v>3163000</v>
      </c>
      <c r="K24" s="9">
        <v>3163000</v>
      </c>
    </row>
    <row r="25" spans="1:11" ht="15" customHeight="1" x14ac:dyDescent="0.25">
      <c r="A25" s="16" t="s">
        <v>40</v>
      </c>
      <c r="B25" s="4" t="s">
        <v>41</v>
      </c>
      <c r="C25" s="28">
        <v>18600338.079999998</v>
      </c>
      <c r="D25" s="8">
        <v>26810277.699999999</v>
      </c>
      <c r="E25" s="9">
        <v>83001066.010000005</v>
      </c>
      <c r="F25" s="32">
        <f t="shared" si="1"/>
        <v>64400727.930000007</v>
      </c>
      <c r="G25" s="31">
        <f t="shared" si="2"/>
        <v>4.4623417947035513</v>
      </c>
      <c r="H25" s="32">
        <f t="shared" si="3"/>
        <v>56190788.310000002</v>
      </c>
      <c r="I25" s="31">
        <f t="shared" si="4"/>
        <v>3.095867448251012</v>
      </c>
      <c r="J25" s="9">
        <v>8542659.9100000001</v>
      </c>
      <c r="K25" s="9">
        <v>7056878.46</v>
      </c>
    </row>
    <row r="26" spans="1:11" ht="31.5" x14ac:dyDescent="0.25">
      <c r="A26" s="16" t="s">
        <v>42</v>
      </c>
      <c r="B26" s="4" t="s">
        <v>43</v>
      </c>
      <c r="C26" s="28">
        <v>66254917.579999998</v>
      </c>
      <c r="D26" s="8">
        <v>54404981.520000003</v>
      </c>
      <c r="E26" s="9">
        <v>10918738.460000001</v>
      </c>
      <c r="F26" s="32">
        <f t="shared" si="1"/>
        <v>-55336179.119999997</v>
      </c>
      <c r="G26" s="31">
        <f t="shared" si="2"/>
        <v>0.16479891393444249</v>
      </c>
      <c r="H26" s="32">
        <f t="shared" si="3"/>
        <v>-43486243.060000002</v>
      </c>
      <c r="I26" s="31">
        <f t="shared" si="4"/>
        <v>0.20069372610642511</v>
      </c>
      <c r="J26" s="9">
        <v>6898738.4500000002</v>
      </c>
      <c r="K26" s="9">
        <v>6878738.4500000002</v>
      </c>
    </row>
    <row r="27" spans="1:11" s="12" customFormat="1" ht="18" customHeight="1" x14ac:dyDescent="0.25">
      <c r="A27" s="15" t="s">
        <v>89</v>
      </c>
      <c r="B27" s="13" t="s">
        <v>88</v>
      </c>
      <c r="C27" s="14">
        <f>C28+C29</f>
        <v>109650.46</v>
      </c>
      <c r="D27" s="14">
        <f>D28+D29</f>
        <v>695634.32000000007</v>
      </c>
      <c r="E27" s="14">
        <f t="shared" ref="E27" si="9">E28+E29</f>
        <v>1224000</v>
      </c>
      <c r="F27" s="32">
        <f t="shared" si="1"/>
        <v>1114349.54</v>
      </c>
      <c r="G27" s="31">
        <f t="shared" si="2"/>
        <v>11.162743868105979</v>
      </c>
      <c r="H27" s="32">
        <f t="shared" si="3"/>
        <v>528365.67999999993</v>
      </c>
      <c r="I27" s="31">
        <f t="shared" si="4"/>
        <v>1.7595451587264985</v>
      </c>
      <c r="J27" s="24">
        <v>1244000</v>
      </c>
      <c r="K27" s="24">
        <v>1264000</v>
      </c>
    </row>
    <row r="28" spans="1:11" s="12" customFormat="1" ht="18" customHeight="1" x14ac:dyDescent="0.25">
      <c r="A28" s="16" t="s">
        <v>99</v>
      </c>
      <c r="B28" s="5" t="s">
        <v>97</v>
      </c>
      <c r="C28" s="30" t="s">
        <v>107</v>
      </c>
      <c r="D28" s="22">
        <v>434634.32</v>
      </c>
      <c r="E28" s="25">
        <v>392000</v>
      </c>
      <c r="F28" s="32">
        <f t="shared" si="1"/>
        <v>392000</v>
      </c>
      <c r="G28" s="31" t="str">
        <f t="shared" si="2"/>
        <v>-</v>
      </c>
      <c r="H28" s="32">
        <f t="shared" si="3"/>
        <v>-42634.320000000007</v>
      </c>
      <c r="I28" s="31">
        <f t="shared" si="4"/>
        <v>0.90190760821648874</v>
      </c>
      <c r="J28" s="25">
        <v>0</v>
      </c>
      <c r="K28" s="25">
        <v>0</v>
      </c>
    </row>
    <row r="29" spans="1:11" s="12" customFormat="1" ht="18" customHeight="1" x14ac:dyDescent="0.25">
      <c r="A29" s="16" t="s">
        <v>100</v>
      </c>
      <c r="B29" s="5" t="s">
        <v>98</v>
      </c>
      <c r="C29" s="28">
        <v>109650.46</v>
      </c>
      <c r="D29" s="22">
        <v>261000</v>
      </c>
      <c r="E29" s="25">
        <v>832000</v>
      </c>
      <c r="F29" s="32">
        <f t="shared" si="1"/>
        <v>722349.54</v>
      </c>
      <c r="G29" s="31">
        <f t="shared" si="2"/>
        <v>7.5877474659021038</v>
      </c>
      <c r="H29" s="32">
        <f t="shared" si="3"/>
        <v>571000</v>
      </c>
      <c r="I29" s="31">
        <f t="shared" si="4"/>
        <v>3.1877394636015324</v>
      </c>
      <c r="J29" s="25">
        <v>1244000</v>
      </c>
      <c r="K29" s="25">
        <v>1264000</v>
      </c>
    </row>
    <row r="30" spans="1:11" s="12" customFormat="1" x14ac:dyDescent="0.25">
      <c r="A30" s="15" t="s">
        <v>44</v>
      </c>
      <c r="B30" s="11" t="s">
        <v>45</v>
      </c>
      <c r="C30" s="14">
        <f>C31+C32+C33+C34+C35</f>
        <v>994679562.45999992</v>
      </c>
      <c r="D30" s="14">
        <f>D31+D32+D33+D34+D35</f>
        <v>1367107071.1799998</v>
      </c>
      <c r="E30" s="14">
        <f t="shared" ref="E30" si="10">E31+E32+E33+E34+E35</f>
        <v>1233820128.2</v>
      </c>
      <c r="F30" s="32">
        <f t="shared" si="1"/>
        <v>239140565.74000013</v>
      </c>
      <c r="G30" s="31">
        <f t="shared" si="2"/>
        <v>1.2404197037572258</v>
      </c>
      <c r="H30" s="32">
        <f t="shared" si="3"/>
        <v>-133286942.97999978</v>
      </c>
      <c r="I30" s="31">
        <f t="shared" si="4"/>
        <v>0.90250438624024165</v>
      </c>
      <c r="J30" s="24">
        <f>J31+J32+J33+J34+J35</f>
        <v>1143061242.48</v>
      </c>
      <c r="K30" s="24">
        <f>K31+K32+K33+K34+K35</f>
        <v>1133981322.54</v>
      </c>
    </row>
    <row r="31" spans="1:11" x14ac:dyDescent="0.25">
      <c r="A31" s="16" t="s">
        <v>46</v>
      </c>
      <c r="B31" s="4" t="s">
        <v>47</v>
      </c>
      <c r="C31" s="28">
        <v>202844472.75999999</v>
      </c>
      <c r="D31" s="8">
        <v>240564417.30000001</v>
      </c>
      <c r="E31" s="9">
        <v>257601212</v>
      </c>
      <c r="F31" s="32">
        <f t="shared" si="1"/>
        <v>54756739.24000001</v>
      </c>
      <c r="G31" s="31">
        <f t="shared" si="2"/>
        <v>1.2699444480539861</v>
      </c>
      <c r="H31" s="32">
        <f t="shared" si="3"/>
        <v>17036794.699999988</v>
      </c>
      <c r="I31" s="31">
        <f t="shared" si="4"/>
        <v>1.0708200942234694</v>
      </c>
      <c r="J31" s="9">
        <v>256601212</v>
      </c>
      <c r="K31" s="9">
        <v>256601212</v>
      </c>
    </row>
    <row r="32" spans="1:11" x14ac:dyDescent="0.25">
      <c r="A32" s="16" t="s">
        <v>48</v>
      </c>
      <c r="B32" s="4" t="s">
        <v>49</v>
      </c>
      <c r="C32" s="28">
        <v>701349850.80999994</v>
      </c>
      <c r="D32" s="8">
        <v>1024922133.55</v>
      </c>
      <c r="E32" s="9">
        <v>891092033.20000005</v>
      </c>
      <c r="F32" s="32">
        <f t="shared" si="1"/>
        <v>189742182.3900001</v>
      </c>
      <c r="G32" s="31">
        <f t="shared" si="2"/>
        <v>1.2705385652693357</v>
      </c>
      <c r="H32" s="32">
        <f t="shared" si="3"/>
        <v>-133830100.3499999</v>
      </c>
      <c r="I32" s="31">
        <f t="shared" si="4"/>
        <v>0.86942412894679566</v>
      </c>
      <c r="J32" s="9">
        <v>803968519.48000002</v>
      </c>
      <c r="K32" s="9">
        <v>794906599.53999996</v>
      </c>
    </row>
    <row r="33" spans="1:11" x14ac:dyDescent="0.25">
      <c r="A33" s="16" t="s">
        <v>50</v>
      </c>
      <c r="B33" s="4" t="s">
        <v>51</v>
      </c>
      <c r="C33" s="28">
        <v>40067821.880000003</v>
      </c>
      <c r="D33" s="8">
        <v>47919758</v>
      </c>
      <c r="E33" s="9">
        <v>51425202</v>
      </c>
      <c r="F33" s="32">
        <f t="shared" si="1"/>
        <v>11357380.119999997</v>
      </c>
      <c r="G33" s="31">
        <f t="shared" si="2"/>
        <v>1.2834538936010662</v>
      </c>
      <c r="H33" s="32">
        <f t="shared" si="3"/>
        <v>3505444</v>
      </c>
      <c r="I33" s="31">
        <f t="shared" si="4"/>
        <v>1.0731523727644869</v>
      </c>
      <c r="J33" s="9">
        <v>49491649</v>
      </c>
      <c r="K33" s="9">
        <v>49491649</v>
      </c>
    </row>
    <row r="34" spans="1:11" x14ac:dyDescent="0.25">
      <c r="A34" s="16" t="s">
        <v>52</v>
      </c>
      <c r="B34" s="4" t="s">
        <v>53</v>
      </c>
      <c r="C34" s="28">
        <v>2359831</v>
      </c>
      <c r="D34" s="8">
        <v>2532356</v>
      </c>
      <c r="E34" s="9">
        <v>334750</v>
      </c>
      <c r="F34" s="32">
        <f t="shared" si="1"/>
        <v>-2025081</v>
      </c>
      <c r="G34" s="31">
        <f t="shared" si="2"/>
        <v>0.14185337848345919</v>
      </c>
      <c r="H34" s="32">
        <f t="shared" si="3"/>
        <v>-2197606</v>
      </c>
      <c r="I34" s="31">
        <f t="shared" si="4"/>
        <v>0.13218915507930165</v>
      </c>
      <c r="J34" s="9">
        <v>284100</v>
      </c>
      <c r="K34" s="9">
        <v>284100</v>
      </c>
    </row>
    <row r="35" spans="1:11" x14ac:dyDescent="0.25">
      <c r="A35" s="16" t="s">
        <v>54</v>
      </c>
      <c r="B35" s="4" t="s">
        <v>55</v>
      </c>
      <c r="C35" s="28">
        <v>48057586.009999998</v>
      </c>
      <c r="D35" s="8">
        <v>51168406.329999998</v>
      </c>
      <c r="E35" s="9">
        <v>33366931</v>
      </c>
      <c r="F35" s="32">
        <f t="shared" si="1"/>
        <v>-14690655.009999998</v>
      </c>
      <c r="G35" s="31">
        <f t="shared" si="2"/>
        <v>0.69431142448679983</v>
      </c>
      <c r="H35" s="32">
        <f t="shared" si="3"/>
        <v>-17801475.329999998</v>
      </c>
      <c r="I35" s="31">
        <f t="shared" si="4"/>
        <v>0.65210025860111642</v>
      </c>
      <c r="J35" s="9">
        <v>32715762</v>
      </c>
      <c r="K35" s="9">
        <v>32697762</v>
      </c>
    </row>
    <row r="36" spans="1:11" s="12" customFormat="1" x14ac:dyDescent="0.25">
      <c r="A36" s="15" t="s">
        <v>56</v>
      </c>
      <c r="B36" s="11" t="s">
        <v>57</v>
      </c>
      <c r="C36" s="14">
        <f>C37+C38</f>
        <v>78765600.620000005</v>
      </c>
      <c r="D36" s="14">
        <f>D37+D38</f>
        <v>110158878.55</v>
      </c>
      <c r="E36" s="14">
        <f t="shared" ref="E36" si="11">E37+E38</f>
        <v>90143178.75</v>
      </c>
      <c r="F36" s="32">
        <f t="shared" si="1"/>
        <v>11377578.129999995</v>
      </c>
      <c r="G36" s="31">
        <f t="shared" si="2"/>
        <v>1.1444485668926776</v>
      </c>
      <c r="H36" s="32">
        <f t="shared" si="3"/>
        <v>-20015699.799999997</v>
      </c>
      <c r="I36" s="31">
        <f t="shared" si="4"/>
        <v>0.81830152899645692</v>
      </c>
      <c r="J36" s="24">
        <f>J37+J38</f>
        <v>91951244.75</v>
      </c>
      <c r="K36" s="24">
        <f>K37+K38</f>
        <v>84319332.299999997</v>
      </c>
    </row>
    <row r="37" spans="1:11" x14ac:dyDescent="0.25">
      <c r="A37" s="16" t="s">
        <v>58</v>
      </c>
      <c r="B37" s="4" t="s">
        <v>59</v>
      </c>
      <c r="C37" s="28">
        <v>68536632.530000001</v>
      </c>
      <c r="D37" s="8">
        <v>98783312.549999997</v>
      </c>
      <c r="E37" s="9">
        <v>79747780.75</v>
      </c>
      <c r="F37" s="32">
        <f t="shared" si="1"/>
        <v>11211148.219999999</v>
      </c>
      <c r="G37" s="31">
        <f t="shared" si="2"/>
        <v>1.1635789183994798</v>
      </c>
      <c r="H37" s="32">
        <f t="shared" si="3"/>
        <v>-19035531.799999997</v>
      </c>
      <c r="I37" s="31">
        <f t="shared" si="4"/>
        <v>0.80730012682693741</v>
      </c>
      <c r="J37" s="9">
        <v>81973286.75</v>
      </c>
      <c r="K37" s="9">
        <v>74337774.299999997</v>
      </c>
    </row>
    <row r="38" spans="1:11" ht="31.5" x14ac:dyDescent="0.25">
      <c r="A38" s="16" t="s">
        <v>60</v>
      </c>
      <c r="B38" s="4" t="s">
        <v>61</v>
      </c>
      <c r="C38" s="28">
        <v>10228968.09</v>
      </c>
      <c r="D38" s="8">
        <v>11375566</v>
      </c>
      <c r="E38" s="9">
        <v>10395398</v>
      </c>
      <c r="F38" s="32">
        <f t="shared" si="1"/>
        <v>166429.91000000015</v>
      </c>
      <c r="G38" s="31">
        <f t="shared" si="2"/>
        <v>1.0162704496226462</v>
      </c>
      <c r="H38" s="32">
        <f t="shared" si="3"/>
        <v>-980168</v>
      </c>
      <c r="I38" s="31">
        <f t="shared" si="4"/>
        <v>0.91383567200084814</v>
      </c>
      <c r="J38" s="9">
        <v>9977958</v>
      </c>
      <c r="K38" s="9">
        <v>9981558</v>
      </c>
    </row>
    <row r="39" spans="1:11" s="12" customFormat="1" x14ac:dyDescent="0.25">
      <c r="A39" s="15" t="s">
        <v>62</v>
      </c>
      <c r="B39" s="11" t="s">
        <v>63</v>
      </c>
      <c r="C39" s="14">
        <f>C40+C41+C42+C43</f>
        <v>68217828.299999997</v>
      </c>
      <c r="D39" s="14">
        <f>D40+D41+D42+D43</f>
        <v>47684335.899999999</v>
      </c>
      <c r="E39" s="14">
        <f t="shared" ref="E39" si="12">E40+E41+E42+E43</f>
        <v>34914400.259999998</v>
      </c>
      <c r="F39" s="32">
        <f t="shared" si="1"/>
        <v>-33303428.039999999</v>
      </c>
      <c r="G39" s="31">
        <f t="shared" si="2"/>
        <v>0.51180756013600626</v>
      </c>
      <c r="H39" s="32">
        <f t="shared" si="3"/>
        <v>-12769935.640000001</v>
      </c>
      <c r="I39" s="31">
        <f t="shared" si="4"/>
        <v>0.73219852182108291</v>
      </c>
      <c r="J39" s="24">
        <f>J40+J41+J42+J43</f>
        <v>34740900.259999998</v>
      </c>
      <c r="K39" s="24">
        <f>K40+K41+K42+K43</f>
        <v>34199900.259999998</v>
      </c>
    </row>
    <row r="40" spans="1:11" ht="18.75" customHeight="1" x14ac:dyDescent="0.25">
      <c r="A40" s="16" t="s">
        <v>64</v>
      </c>
      <c r="B40" s="4" t="s">
        <v>65</v>
      </c>
      <c r="C40" s="28">
        <v>8825918</v>
      </c>
      <c r="D40" s="8">
        <v>9562014.4000000004</v>
      </c>
      <c r="E40" s="9">
        <v>9997207.2599999998</v>
      </c>
      <c r="F40" s="32">
        <f t="shared" si="1"/>
        <v>1171289.2599999998</v>
      </c>
      <c r="G40" s="31">
        <f t="shared" si="2"/>
        <v>1.1327101906000032</v>
      </c>
      <c r="H40" s="32">
        <f t="shared" si="3"/>
        <v>435192.8599999994</v>
      </c>
      <c r="I40" s="31">
        <f t="shared" si="4"/>
        <v>1.045512675655456</v>
      </c>
      <c r="J40" s="9">
        <v>9997207.2599999998</v>
      </c>
      <c r="K40" s="9">
        <v>9997207.2599999998</v>
      </c>
    </row>
    <row r="41" spans="1:11" x14ac:dyDescent="0.25">
      <c r="A41" s="16" t="s">
        <v>66</v>
      </c>
      <c r="B41" s="4" t="s">
        <v>67</v>
      </c>
      <c r="C41" s="28">
        <v>74600</v>
      </c>
      <c r="D41" s="8">
        <v>78200</v>
      </c>
      <c r="E41" s="9">
        <v>226400</v>
      </c>
      <c r="F41" s="32">
        <f t="shared" si="1"/>
        <v>151800</v>
      </c>
      <c r="G41" s="31">
        <f t="shared" si="2"/>
        <v>3.0348525469168899</v>
      </c>
      <c r="H41" s="32">
        <f t="shared" si="3"/>
        <v>148200</v>
      </c>
      <c r="I41" s="31">
        <f t="shared" si="4"/>
        <v>2.8951406649616369</v>
      </c>
      <c r="J41" s="9">
        <v>226400</v>
      </c>
      <c r="K41" s="9">
        <v>226400</v>
      </c>
    </row>
    <row r="42" spans="1:11" x14ac:dyDescent="0.25">
      <c r="A42" s="16" t="s">
        <v>68</v>
      </c>
      <c r="B42" s="4" t="s">
        <v>69</v>
      </c>
      <c r="C42" s="28">
        <v>54797404.799999997</v>
      </c>
      <c r="D42" s="8">
        <v>37475121.5</v>
      </c>
      <c r="E42" s="9">
        <v>24199793</v>
      </c>
      <c r="F42" s="32">
        <f t="shared" si="1"/>
        <v>-30597611.799999997</v>
      </c>
      <c r="G42" s="31">
        <f t="shared" si="2"/>
        <v>0.441622976276424</v>
      </c>
      <c r="H42" s="32">
        <f t="shared" si="3"/>
        <v>-13275328.5</v>
      </c>
      <c r="I42" s="31">
        <f t="shared" si="4"/>
        <v>0.6457562252333191</v>
      </c>
      <c r="J42" s="9">
        <v>24026293</v>
      </c>
      <c r="K42" s="9">
        <v>23485293</v>
      </c>
    </row>
    <row r="43" spans="1:11" ht="31.5" x14ac:dyDescent="0.25">
      <c r="A43" s="16" t="s">
        <v>70</v>
      </c>
      <c r="B43" s="4" t="s">
        <v>71</v>
      </c>
      <c r="C43" s="28">
        <v>4519905.5</v>
      </c>
      <c r="D43" s="8">
        <v>569000</v>
      </c>
      <c r="E43" s="9">
        <v>491000</v>
      </c>
      <c r="F43" s="32">
        <f t="shared" si="1"/>
        <v>-4028905.5</v>
      </c>
      <c r="G43" s="31">
        <f t="shared" si="2"/>
        <v>0.10863058973246233</v>
      </c>
      <c r="H43" s="32">
        <f t="shared" si="3"/>
        <v>-78000</v>
      </c>
      <c r="I43" s="31">
        <f t="shared" si="4"/>
        <v>0.86291739894551844</v>
      </c>
      <c r="J43" s="9">
        <v>491000</v>
      </c>
      <c r="K43" s="9">
        <v>491000</v>
      </c>
    </row>
    <row r="44" spans="1:11" s="12" customFormat="1" ht="18" customHeight="1" x14ac:dyDescent="0.25">
      <c r="A44" s="15" t="s">
        <v>72</v>
      </c>
      <c r="B44" s="11" t="s">
        <v>73</v>
      </c>
      <c r="C44" s="14">
        <f>C45</f>
        <v>26995028.359999999</v>
      </c>
      <c r="D44" s="14">
        <f>D45</f>
        <v>29250129</v>
      </c>
      <c r="E44" s="14">
        <f t="shared" ref="E44" si="13">E45</f>
        <v>31056301</v>
      </c>
      <c r="F44" s="32">
        <f t="shared" si="1"/>
        <v>4061272.6400000006</v>
      </c>
      <c r="G44" s="31">
        <f t="shared" si="2"/>
        <v>1.1504452073855869</v>
      </c>
      <c r="H44" s="32">
        <f t="shared" si="3"/>
        <v>1806172</v>
      </c>
      <c r="I44" s="31">
        <f t="shared" si="4"/>
        <v>1.0617491977556748</v>
      </c>
      <c r="J44" s="24">
        <f>J45</f>
        <v>28833371</v>
      </c>
      <c r="K44" s="24">
        <f>K45</f>
        <v>28852971</v>
      </c>
    </row>
    <row r="45" spans="1:11" x14ac:dyDescent="0.25">
      <c r="A45" s="16" t="s">
        <v>74</v>
      </c>
      <c r="B45" s="4" t="s">
        <v>75</v>
      </c>
      <c r="C45" s="28">
        <v>26995028.359999999</v>
      </c>
      <c r="D45" s="8">
        <v>29250129</v>
      </c>
      <c r="E45" s="9">
        <v>31056301</v>
      </c>
      <c r="F45" s="32">
        <f t="shared" si="1"/>
        <v>4061272.6400000006</v>
      </c>
      <c r="G45" s="31">
        <f t="shared" si="2"/>
        <v>1.1504452073855869</v>
      </c>
      <c r="H45" s="32">
        <f t="shared" si="3"/>
        <v>1806172</v>
      </c>
      <c r="I45" s="31">
        <f t="shared" si="4"/>
        <v>1.0617491977556748</v>
      </c>
      <c r="J45" s="9">
        <v>28833371</v>
      </c>
      <c r="K45" s="9">
        <v>28852971</v>
      </c>
    </row>
    <row r="46" spans="1:11" s="12" customFormat="1" ht="47.25" x14ac:dyDescent="0.25">
      <c r="A46" s="15" t="s">
        <v>76</v>
      </c>
      <c r="B46" s="11" t="s">
        <v>77</v>
      </c>
      <c r="C46" s="14">
        <f>C47</f>
        <v>3433859.98</v>
      </c>
      <c r="D46" s="14">
        <f>D47</f>
        <v>2334916.21</v>
      </c>
      <c r="E46" s="14">
        <f t="shared" ref="E46" si="14">E47</f>
        <v>55000</v>
      </c>
      <c r="F46" s="32">
        <f t="shared" si="1"/>
        <v>-3378859.98</v>
      </c>
      <c r="G46" s="31">
        <f t="shared" si="2"/>
        <v>1.6016960598375943E-2</v>
      </c>
      <c r="H46" s="32">
        <f t="shared" si="3"/>
        <v>-2279916.21</v>
      </c>
      <c r="I46" s="31">
        <f t="shared" si="4"/>
        <v>2.3555449126801856E-2</v>
      </c>
      <c r="J46" s="24">
        <f>J47</f>
        <v>55000</v>
      </c>
      <c r="K46" s="24">
        <f>K47</f>
        <v>53342.47</v>
      </c>
    </row>
    <row r="47" spans="1:11" ht="31.5" x14ac:dyDescent="0.25">
      <c r="A47" s="16" t="s">
        <v>78</v>
      </c>
      <c r="B47" s="4" t="s">
        <v>79</v>
      </c>
      <c r="C47" s="28">
        <v>3433859.98</v>
      </c>
      <c r="D47" s="8">
        <v>2334916.21</v>
      </c>
      <c r="E47" s="9">
        <v>55000</v>
      </c>
      <c r="F47" s="32">
        <f t="shared" si="1"/>
        <v>-3378859.98</v>
      </c>
      <c r="G47" s="31">
        <f t="shared" si="2"/>
        <v>1.6016960598375943E-2</v>
      </c>
      <c r="H47" s="32">
        <f t="shared" si="3"/>
        <v>-2279916.21</v>
      </c>
      <c r="I47" s="31">
        <f t="shared" si="4"/>
        <v>2.3555449126801856E-2</v>
      </c>
      <c r="J47" s="9">
        <v>55000</v>
      </c>
      <c r="K47" s="9">
        <v>53342.47</v>
      </c>
    </row>
    <row r="48" spans="1:11" s="12" customFormat="1" ht="63" x14ac:dyDescent="0.25">
      <c r="A48" s="15" t="s">
        <v>80</v>
      </c>
      <c r="B48" s="11" t="s">
        <v>81</v>
      </c>
      <c r="C48" s="14">
        <f>C49+C50</f>
        <v>12126000</v>
      </c>
      <c r="D48" s="14">
        <f>D49+D50</f>
        <v>16179869</v>
      </c>
      <c r="E48" s="14">
        <f t="shared" ref="E48" si="15">E49+E50</f>
        <v>11450000</v>
      </c>
      <c r="F48" s="32">
        <f t="shared" si="1"/>
        <v>-676000</v>
      </c>
      <c r="G48" s="31">
        <f t="shared" si="2"/>
        <v>0.94425202045192147</v>
      </c>
      <c r="H48" s="32">
        <f t="shared" si="3"/>
        <v>-4729869</v>
      </c>
      <c r="I48" s="31">
        <f t="shared" si="4"/>
        <v>0.70766951203375006</v>
      </c>
      <c r="J48" s="24">
        <f>J49+J50</f>
        <v>11450000</v>
      </c>
      <c r="K48" s="24">
        <f>K49+K50</f>
        <v>11450000</v>
      </c>
    </row>
    <row r="49" spans="1:11" ht="51" customHeight="1" x14ac:dyDescent="0.25">
      <c r="A49" s="16" t="s">
        <v>82</v>
      </c>
      <c r="B49" s="4" t="s">
        <v>83</v>
      </c>
      <c r="C49" s="28">
        <v>5529000</v>
      </c>
      <c r="D49" s="8">
        <v>5832000</v>
      </c>
      <c r="E49" s="9">
        <v>6450000</v>
      </c>
      <c r="F49" s="32">
        <f t="shared" si="1"/>
        <v>921000</v>
      </c>
      <c r="G49" s="31">
        <f t="shared" si="2"/>
        <v>1.166576234400434</v>
      </c>
      <c r="H49" s="32">
        <f t="shared" si="3"/>
        <v>618000</v>
      </c>
      <c r="I49" s="31">
        <f t="shared" si="4"/>
        <v>1.1059670781893005</v>
      </c>
      <c r="J49" s="9">
        <v>6450000</v>
      </c>
      <c r="K49" s="9">
        <v>6450000</v>
      </c>
    </row>
    <row r="50" spans="1:11" x14ac:dyDescent="0.25">
      <c r="A50" s="18" t="s">
        <v>84</v>
      </c>
      <c r="B50" s="19" t="s">
        <v>85</v>
      </c>
      <c r="C50" s="28">
        <v>6597000</v>
      </c>
      <c r="D50" s="20">
        <v>10347869</v>
      </c>
      <c r="E50" s="26">
        <v>5000000</v>
      </c>
      <c r="F50" s="32">
        <f t="shared" si="1"/>
        <v>-1597000</v>
      </c>
      <c r="G50" s="31">
        <f t="shared" si="2"/>
        <v>0.75792026678793389</v>
      </c>
      <c r="H50" s="32">
        <f t="shared" si="3"/>
        <v>-5347869</v>
      </c>
      <c r="I50" s="31">
        <f t="shared" si="4"/>
        <v>0.48319127348829022</v>
      </c>
      <c r="J50" s="26">
        <v>5000000</v>
      </c>
      <c r="K50" s="26">
        <v>5000000</v>
      </c>
    </row>
    <row r="51" spans="1:11" ht="18.75" x14ac:dyDescent="0.25">
      <c r="A51" s="35" t="s">
        <v>92</v>
      </c>
      <c r="B51" s="36"/>
      <c r="C51" s="21">
        <f>C4+C13+C15+C18+C23+C27+C30+C36+C39+C44+C46+C48</f>
        <v>1650628144.7399998</v>
      </c>
      <c r="D51" s="21">
        <f>D4+D13+D15+D18+D23+D27+D30+D36+D39+D44+D46+D48</f>
        <v>1993785715.6699998</v>
      </c>
      <c r="E51" s="21">
        <f>E48+E46+E44+E39+E36+E30+E27+E23+E18+E15+E13+E4</f>
        <v>1831380997.1800001</v>
      </c>
      <c r="F51" s="32">
        <f t="shared" si="1"/>
        <v>180752852.4400003</v>
      </c>
      <c r="G51" s="31">
        <f t="shared" si="2"/>
        <v>1.1095054952358587</v>
      </c>
      <c r="H51" s="32">
        <f t="shared" si="3"/>
        <v>-162404718.48999977</v>
      </c>
      <c r="I51" s="31">
        <f t="shared" si="4"/>
        <v>0.91854454708267153</v>
      </c>
      <c r="J51" s="21">
        <f>J4+J13+J15+J18+J23+J27+J30+J36+J39+J44+J46+J48</f>
        <v>1542511124.7</v>
      </c>
      <c r="K51" s="21">
        <f>K4+K13+K15+K18+K23+K27+K30+K36+K39+K44+K46+K48</f>
        <v>1695322347.9100001</v>
      </c>
    </row>
    <row r="52" spans="1:11" x14ac:dyDescent="0.25"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23" t="s">
        <v>101</v>
      </c>
    </row>
    <row r="54" spans="1:11" x14ac:dyDescent="0.25">
      <c r="A54" s="23" t="s">
        <v>102</v>
      </c>
      <c r="C54" s="2"/>
    </row>
    <row r="55" spans="1:11" x14ac:dyDescent="0.25">
      <c r="A55" s="23" t="s">
        <v>103</v>
      </c>
      <c r="F55" s="2" t="s">
        <v>104</v>
      </c>
    </row>
  </sheetData>
  <autoFilter ref="A3:K50"/>
  <mergeCells count="3">
    <mergeCell ref="A2:K2"/>
    <mergeCell ref="A1:K1"/>
    <mergeCell ref="A51:B51"/>
  </mergeCells>
  <pageMargins left="0.32" right="0.39370078740157483" top="0.27559055118110237" bottom="0.49" header="0.27559055118110237" footer="0.31496062992125984"/>
  <pageSetup paperSize="9" scale="66" fitToHeight="0" orientation="portrait" errors="blank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Селиванова</cp:lastModifiedBy>
  <cp:lastPrinted>2022-11-14T09:29:49Z</cp:lastPrinted>
  <dcterms:created xsi:type="dcterms:W3CDTF">2017-03-14T06:28:47Z</dcterms:created>
  <dcterms:modified xsi:type="dcterms:W3CDTF">2022-12-12T09:14:48Z</dcterms:modified>
</cp:coreProperties>
</file>