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80" yWindow="375" windowWidth="14880" windowHeight="7470"/>
  </bookViews>
  <sheets>
    <sheet name="data" sheetId="1" r:id="rId1"/>
  </sheets>
  <definedNames>
    <definedName name="_xlnm._FilterDatabase" localSheetId="0" hidden="1">data!$A$1:$L$57</definedName>
  </definedNames>
  <calcPr calcId="145621"/>
</workbook>
</file>

<file path=xl/calcChain.xml><?xml version="1.0" encoding="utf-8"?>
<calcChain xmlns="http://schemas.openxmlformats.org/spreadsheetml/2006/main">
  <c r="E53" i="1" l="1"/>
  <c r="E51" i="1"/>
  <c r="E47" i="1"/>
  <c r="E42" i="1"/>
  <c r="E39" i="1"/>
  <c r="E33" i="1"/>
  <c r="E30" i="1"/>
  <c r="E25" i="1"/>
  <c r="E19" i="1"/>
  <c r="E16" i="1"/>
  <c r="E14" i="1"/>
  <c r="E5" i="1"/>
  <c r="D57" i="1"/>
  <c r="E57" i="1" l="1"/>
  <c r="D19" i="1" l="1"/>
  <c r="F19" i="1"/>
  <c r="K19" i="1"/>
  <c r="L19" i="1"/>
  <c r="C19" i="1"/>
  <c r="D25" i="1"/>
  <c r="F25" i="1"/>
  <c r="K25" i="1"/>
  <c r="L25" i="1"/>
  <c r="C25" i="1"/>
  <c r="G28" i="1" l="1"/>
  <c r="H28" i="1"/>
  <c r="I28" i="1"/>
  <c r="J28" i="1"/>
  <c r="G21" i="1"/>
  <c r="H21" i="1"/>
  <c r="I21" i="1"/>
  <c r="J21" i="1"/>
  <c r="D53" i="1" l="1"/>
  <c r="D51" i="1"/>
  <c r="D47" i="1"/>
  <c r="D42" i="1"/>
  <c r="D39" i="1"/>
  <c r="D33" i="1"/>
  <c r="D30" i="1"/>
  <c r="D5" i="1"/>
  <c r="D16" i="1"/>
  <c r="D14" i="1"/>
  <c r="K53" i="1" l="1"/>
  <c r="C53" i="1"/>
  <c r="J55" i="1"/>
  <c r="J56" i="1"/>
  <c r="I55" i="1"/>
  <c r="I56" i="1"/>
  <c r="H55" i="1"/>
  <c r="H56" i="1"/>
  <c r="G6" i="1" l="1"/>
  <c r="G7" i="1"/>
  <c r="G8" i="1"/>
  <c r="G9" i="1"/>
  <c r="G10" i="1"/>
  <c r="G11" i="1"/>
  <c r="G12" i="1"/>
  <c r="G13" i="1"/>
  <c r="G15" i="1"/>
  <c r="G17" i="1"/>
  <c r="G18" i="1"/>
  <c r="G20" i="1"/>
  <c r="G22" i="1"/>
  <c r="G23" i="1"/>
  <c r="G24" i="1"/>
  <c r="G26" i="1"/>
  <c r="G27" i="1"/>
  <c r="G29" i="1"/>
  <c r="G31" i="1"/>
  <c r="G32" i="1"/>
  <c r="G34" i="1"/>
  <c r="G35" i="1"/>
  <c r="G36" i="1"/>
  <c r="G37" i="1"/>
  <c r="G38" i="1"/>
  <c r="G40" i="1"/>
  <c r="G41" i="1"/>
  <c r="G43" i="1"/>
  <c r="G44" i="1"/>
  <c r="G45" i="1"/>
  <c r="G46" i="1"/>
  <c r="G48" i="1"/>
  <c r="G49" i="1"/>
  <c r="G50" i="1"/>
  <c r="G52" i="1"/>
  <c r="G54" i="1"/>
  <c r="G56" i="1"/>
  <c r="I6" i="1"/>
  <c r="I7" i="1"/>
  <c r="I8" i="1"/>
  <c r="I9" i="1"/>
  <c r="I10" i="1"/>
  <c r="I11" i="1"/>
  <c r="I12" i="1"/>
  <c r="I13" i="1"/>
  <c r="I15" i="1"/>
  <c r="I17" i="1"/>
  <c r="I18" i="1"/>
  <c r="I20" i="1"/>
  <c r="I22" i="1"/>
  <c r="I23" i="1"/>
  <c r="I24" i="1"/>
  <c r="I26" i="1"/>
  <c r="I27" i="1"/>
  <c r="I29" i="1"/>
  <c r="I31" i="1"/>
  <c r="I32" i="1"/>
  <c r="I34" i="1"/>
  <c r="I35" i="1"/>
  <c r="I36" i="1"/>
  <c r="I37" i="1"/>
  <c r="I38" i="1"/>
  <c r="I40" i="1"/>
  <c r="I41" i="1"/>
  <c r="I43" i="1"/>
  <c r="I44" i="1"/>
  <c r="I45" i="1"/>
  <c r="I46" i="1"/>
  <c r="I48" i="1"/>
  <c r="I49" i="1"/>
  <c r="I50" i="1"/>
  <c r="I52" i="1"/>
  <c r="I54" i="1"/>
  <c r="J6" i="1"/>
  <c r="J7" i="1"/>
  <c r="J8" i="1"/>
  <c r="J9" i="1"/>
  <c r="J10" i="1"/>
  <c r="J11" i="1"/>
  <c r="J12" i="1"/>
  <c r="J13" i="1"/>
  <c r="J15" i="1"/>
  <c r="J17" i="1"/>
  <c r="J18" i="1"/>
  <c r="J20" i="1"/>
  <c r="J22" i="1"/>
  <c r="J23" i="1"/>
  <c r="J24" i="1"/>
  <c r="J26" i="1"/>
  <c r="J27" i="1"/>
  <c r="J29" i="1"/>
  <c r="J31" i="1"/>
  <c r="J32" i="1"/>
  <c r="J34" i="1"/>
  <c r="J35" i="1"/>
  <c r="J36" i="1"/>
  <c r="J37" i="1"/>
  <c r="J38" i="1"/>
  <c r="J40" i="1"/>
  <c r="J41" i="1"/>
  <c r="J43" i="1"/>
  <c r="J44" i="1"/>
  <c r="J45" i="1"/>
  <c r="J46" i="1"/>
  <c r="J48" i="1"/>
  <c r="J49" i="1"/>
  <c r="J50" i="1"/>
  <c r="J52" i="1"/>
  <c r="J54" i="1"/>
  <c r="H6" i="1"/>
  <c r="H7" i="1"/>
  <c r="H8" i="1"/>
  <c r="H9" i="1"/>
  <c r="H10" i="1"/>
  <c r="H11" i="1"/>
  <c r="H12" i="1"/>
  <c r="H13" i="1"/>
  <c r="H15" i="1"/>
  <c r="H17" i="1"/>
  <c r="H18" i="1"/>
  <c r="H20" i="1"/>
  <c r="H22" i="1"/>
  <c r="H23" i="1"/>
  <c r="H24" i="1"/>
  <c r="H26" i="1"/>
  <c r="H27" i="1"/>
  <c r="H29" i="1"/>
  <c r="H31" i="1"/>
  <c r="H32" i="1"/>
  <c r="H34" i="1"/>
  <c r="H35" i="1"/>
  <c r="H36" i="1"/>
  <c r="H37" i="1"/>
  <c r="H38" i="1"/>
  <c r="H40" i="1"/>
  <c r="H41" i="1"/>
  <c r="H43" i="1"/>
  <c r="H44" i="1"/>
  <c r="H45" i="1"/>
  <c r="H46" i="1"/>
  <c r="H48" i="1"/>
  <c r="H49" i="1"/>
  <c r="H50" i="1"/>
  <c r="H52" i="1"/>
  <c r="H54" i="1"/>
  <c r="G25" i="1" l="1"/>
  <c r="H25" i="1"/>
  <c r="I25" i="1"/>
  <c r="J25" i="1"/>
  <c r="I19" i="1"/>
  <c r="J19" i="1"/>
  <c r="G19" i="1"/>
  <c r="H19" i="1"/>
  <c r="F5" i="1"/>
  <c r="L5" i="1"/>
  <c r="K5" i="1"/>
  <c r="K16" i="1"/>
  <c r="L53" i="1"/>
  <c r="L51" i="1"/>
  <c r="K51" i="1"/>
  <c r="L47" i="1"/>
  <c r="K47" i="1"/>
  <c r="L42" i="1"/>
  <c r="K42" i="1"/>
  <c r="L39" i="1"/>
  <c r="K39" i="1"/>
  <c r="L33" i="1"/>
  <c r="K33" i="1"/>
  <c r="L30" i="1"/>
  <c r="K30" i="1"/>
  <c r="L16" i="1"/>
  <c r="L14" i="1"/>
  <c r="K14" i="1"/>
  <c r="F47" i="1"/>
  <c r="F42" i="1"/>
  <c r="F39" i="1"/>
  <c r="F33" i="1"/>
  <c r="F30" i="1"/>
  <c r="F16" i="1"/>
  <c r="C16" i="1"/>
  <c r="C5" i="1"/>
  <c r="C47" i="1"/>
  <c r="C42" i="1"/>
  <c r="C39" i="1"/>
  <c r="C33" i="1"/>
  <c r="C30" i="1"/>
  <c r="F51" i="1"/>
  <c r="C51" i="1"/>
  <c r="F53" i="1"/>
  <c r="C14" i="1"/>
  <c r="F14" i="1"/>
  <c r="F57" i="1" l="1"/>
  <c r="I14" i="1"/>
  <c r="J14" i="1"/>
  <c r="G14" i="1"/>
  <c r="H14" i="1"/>
  <c r="H53" i="1"/>
  <c r="J53" i="1"/>
  <c r="G53" i="1"/>
  <c r="I53" i="1"/>
  <c r="I51" i="1"/>
  <c r="G51" i="1"/>
  <c r="J51" i="1"/>
  <c r="H51" i="1"/>
  <c r="H47" i="1"/>
  <c r="G47" i="1"/>
  <c r="I47" i="1"/>
  <c r="J47" i="1"/>
  <c r="H42" i="1"/>
  <c r="G42" i="1"/>
  <c r="I42" i="1"/>
  <c r="J42" i="1"/>
  <c r="H39" i="1"/>
  <c r="I39" i="1"/>
  <c r="J39" i="1"/>
  <c r="G39" i="1"/>
  <c r="G33" i="1"/>
  <c r="J33" i="1"/>
  <c r="I33" i="1"/>
  <c r="H33" i="1"/>
  <c r="G30" i="1"/>
  <c r="J30" i="1"/>
  <c r="H30" i="1"/>
  <c r="I30" i="1"/>
  <c r="G16" i="1"/>
  <c r="I16" i="1"/>
  <c r="H16" i="1"/>
  <c r="J16" i="1"/>
  <c r="G5" i="1"/>
  <c r="I5" i="1"/>
  <c r="J5" i="1"/>
  <c r="H5" i="1"/>
  <c r="K57" i="1"/>
  <c r="L57" i="1"/>
  <c r="C57" i="1"/>
  <c r="G57" i="1" l="1"/>
  <c r="I57" i="1"/>
  <c r="J57" i="1"/>
  <c r="H57" i="1"/>
</calcChain>
</file>

<file path=xl/sharedStrings.xml><?xml version="1.0" encoding="utf-8"?>
<sst xmlns="http://schemas.openxmlformats.org/spreadsheetml/2006/main" count="119" uniqueCount="119">
  <si>
    <t>Наименование</t>
  </si>
  <si>
    <t>0100</t>
  </si>
  <si>
    <t>0102</t>
  </si>
  <si>
    <t>0103</t>
  </si>
  <si>
    <t>0104</t>
  </si>
  <si>
    <t>0105</t>
  </si>
  <si>
    <t>0106</t>
  </si>
  <si>
    <t>0111</t>
  </si>
  <si>
    <t>0113</t>
  </si>
  <si>
    <t>0200</t>
  </si>
  <si>
    <t>0203</t>
  </si>
  <si>
    <t>0300</t>
  </si>
  <si>
    <t>0309</t>
  </si>
  <si>
    <t>0310</t>
  </si>
  <si>
    <t>0400</t>
  </si>
  <si>
    <t>0405</t>
  </si>
  <si>
    <t>0408</t>
  </si>
  <si>
    <t>0409</t>
  </si>
  <si>
    <t>0412</t>
  </si>
  <si>
    <t>0500</t>
  </si>
  <si>
    <t>0501</t>
  </si>
  <si>
    <t>0502</t>
  </si>
  <si>
    <t>0505</t>
  </si>
  <si>
    <t>0700</t>
  </si>
  <si>
    <t>0701</t>
  </si>
  <si>
    <t>0702</t>
  </si>
  <si>
    <t>0703</t>
  </si>
  <si>
    <t>0707</t>
  </si>
  <si>
    <t>0709</t>
  </si>
  <si>
    <t>0800</t>
  </si>
  <si>
    <t>0801</t>
  </si>
  <si>
    <t>0804</t>
  </si>
  <si>
    <t>1000</t>
  </si>
  <si>
    <t>1001</t>
  </si>
  <si>
    <t>1003</t>
  </si>
  <si>
    <t>1004</t>
  </si>
  <si>
    <t>1006</t>
  </si>
  <si>
    <t>1100</t>
  </si>
  <si>
    <t>1101</t>
  </si>
  <si>
    <t>1300</t>
  </si>
  <si>
    <t>1301</t>
  </si>
  <si>
    <t>1400</t>
  </si>
  <si>
    <t>1401</t>
  </si>
  <si>
    <t>ОБЩЕГОСУДАРСТВЕННЫЕ ВОПРОСЫ</t>
  </si>
  <si>
    <t>0600</t>
  </si>
  <si>
    <t>ОХРАНА ОКРУЖАЮЩЕЙ СРЕДЫ</t>
  </si>
  <si>
    <t>0107</t>
  </si>
  <si>
    <t>0601</t>
  </si>
  <si>
    <t>0605</t>
  </si>
  <si>
    <t>(рублей)</t>
  </si>
  <si>
    <t>2026 год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</si>
  <si>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</si>
  <si>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</si>
  <si>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</si>
  <si>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</si>
  <si>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</si>
  <si>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</si>
  <si>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</si>
  <si>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</si>
  <si>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Мобилизационная и вневойсковая подготовка</t>
  </si>
  <si>
    <t>Защита населения и территории от чрезвычайных ситуаций природного и техногенного характера, пожарная безопасность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</si>
  <si>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</si>
  <si>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</si>
  <si>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</si>
  <si>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</si>
  <si>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Жилищное хозяйство</t>
  </si>
  <si>
    <t>Коммунальное хозяйство</t>
  </si>
  <si>
    <t>Другие вопросы в области жилищно-коммунального хозяйства</t>
  </si>
  <si>
    <t>Экологический контроль</t>
  </si>
  <si>
    <t>Другие вопросы в области охраны окружающей среды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</si>
  <si>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</si>
  <si>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</si>
  <si>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</si>
  <si>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</si>
  <si>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</si>
  <si>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</t>
  </si>
  <si>
    <t>Другие вопросы в области культуры, кинематографии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</si>
  <si>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</si>
  <si>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</si>
  <si>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</si>
  <si>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</si>
  <si>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</t>
  </si>
  <si>
    <t>Массовый спорт</t>
  </si>
  <si>
    <t>Спорт высших достижений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</si>
  <si>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</si>
  <si>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</si>
  <si>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ВСЕГО РАСХОДОВ:</t>
  </si>
  <si>
    <t>РзПр</t>
  </si>
  <si>
    <t>НАЦИОНАЛЬНАЯ ОБОРОНА</t>
  </si>
  <si>
    <t>НАЦИОНАЛЬНАЯ БЕЗОПАСНОСТЬ И ПРАВООХРАНИТЕЛЬНАЯ ДЕЯТЕЛЬНОСТЬ</t>
  </si>
  <si>
    <t>Гражданская оборона</t>
  </si>
  <si>
    <t>НАЦИОНАЛЬНАЯ ЭКОНОМИКА</t>
  </si>
  <si>
    <t>ЖИЛИЩНО-КОММУНАЛЬНОЕ ХОЗЯЙСТВО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</si>
  <si>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</si>
  <si>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</si>
  <si>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</si>
  <si>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</si>
  <si>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</si>
  <si>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</si>
  <si>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БЮДЖЕТНОЙ СИСТЕМЫ РОССИЙСКОЙ ФЕДЕРАЦИИ</t>
  </si>
  <si>
    <t>Прочие межбюджетные трансферты общего характера</t>
  </si>
  <si>
    <t xml:space="preserve">Заместитель главы администрации </t>
  </si>
  <si>
    <t>Брянского района - начальник</t>
  </si>
  <si>
    <t>финансового управления</t>
  </si>
  <si>
    <t>С.Н. Воронцова</t>
  </si>
  <si>
    <t>2027 год</t>
  </si>
  <si>
    <t>0406</t>
  </si>
  <si>
    <t>Водное хозяйство</t>
  </si>
  <si>
    <t>0503</t>
  </si>
  <si>
    <t>Благоустройство</t>
  </si>
  <si>
    <t>Сведения о расходах бюджета Брянского муниципального района Брянской области по разделам и подразделам классификации расходов бюджета  Брянского муниципального района Брянской области на 2026 год и на плановый период 2027 и 2028 годов в сравнении с ожидаемым исполнением за 2025 год и отчетом за 2024 год</t>
  </si>
  <si>
    <t>2024 год (факт)</t>
  </si>
  <si>
    <t>2025 год первоначальный</t>
  </si>
  <si>
    <t>2025 год оценка</t>
  </si>
  <si>
    <t>2026 - 2024</t>
  </si>
  <si>
    <t>2026 / 2024</t>
  </si>
  <si>
    <t>2026 - 2025
(оценка)</t>
  </si>
  <si>
    <t>2026 / 2025
(оценка)</t>
  </si>
  <si>
    <t>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</si>
</sst>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dd\.mm\.yyyy"/>
    <numFmt numFmtId="166" formatCode="0.0%"/>
  </numFmts>
  <fonts count="45" x14ac:knownFonts="1">
    <font>
      <sz val="11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color rgb="FF000000"/>
      <name val="Arial Cyr"/>
      <family val="2"/>
    </font>
    <font>
      <sz val="10"/>
      <color rgb="FF000000"/>
      <name val="Arial Cyr"/>
      <family val="2"/>
    </font>
    <font>
      <b/>
      <sz val="10"/>
      <color rgb="FF000000"/>
      <name val="Arial Cyr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  <family val="2"/>
    </font>
    <font>
      <b/>
      <sz val="10"/>
      <color rgb="FF000000"/>
      <name val="Arial"/>
      <family val="2"/>
      <charset val="204"/>
    </font>
    <font>
      <sz val="8"/>
      <color rgb="FF000000"/>
      <name val="Arial Cy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Times New Roman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u/>
      <sz val="10"/>
      <color indexed="12"/>
      <name val="Arial Cyr"/>
      <charset val="204"/>
    </font>
    <font>
      <b/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rgb="FFCC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F5F9"/>
      </patternFill>
    </fill>
    <fill>
      <patternFill patternType="solid">
        <fgColor rgb="FFCCCCCC"/>
      </patternFill>
    </fill>
    <fill>
      <patternFill patternType="solid">
        <fgColor rgb="FFE0E0E0"/>
      </patternFill>
    </fill>
    <fill>
      <patternFill patternType="solid">
        <fgColor rgb="FFDCE6F2"/>
      </patternFill>
    </fill>
    <fill>
      <patternFill patternType="solid">
        <fgColor indexed="65"/>
        <bgColor indexed="64"/>
      </patternFill>
    </fill>
    <fill>
      <patternFill patternType="solid">
        <fgColor rgb="FFFFFFFF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000000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/>
      <right/>
      <top style="thin">
        <color rgb="FFA6A6A6"/>
      </top>
      <bottom/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/>
      <right/>
      <top style="thin">
        <color rgb="FFB9CDE5"/>
      </top>
      <bottom/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28">
    <xf numFmtId="0" fontId="0" fillId="0" borderId="0"/>
    <xf numFmtId="0" fontId="2" fillId="0" borderId="0"/>
    <xf numFmtId="0" fontId="3" fillId="0" borderId="0">
      <alignment horizontal="center"/>
    </xf>
    <xf numFmtId="0" fontId="4" fillId="0" borderId="0">
      <alignment horizontal="left" wrapText="1"/>
    </xf>
    <xf numFmtId="49" fontId="4" fillId="0" borderId="2">
      <alignment horizontal="center" vertical="top" shrinkToFit="1"/>
    </xf>
    <xf numFmtId="4" fontId="5" fillId="3" borderId="2">
      <alignment horizontal="right" vertical="top" shrinkToFit="1"/>
    </xf>
    <xf numFmtId="0" fontId="6" fillId="0" borderId="0"/>
    <xf numFmtId="0" fontId="7" fillId="0" borderId="0"/>
    <xf numFmtId="0" fontId="6" fillId="0" borderId="0"/>
    <xf numFmtId="0" fontId="7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6" fillId="0" borderId="0"/>
    <xf numFmtId="0" fontId="7" fillId="0" borderId="0"/>
    <xf numFmtId="0" fontId="4" fillId="4" borderId="0"/>
    <xf numFmtId="0" fontId="8" fillId="4" borderId="0"/>
    <xf numFmtId="0" fontId="4" fillId="0" borderId="0">
      <alignment wrapText="1"/>
    </xf>
    <xf numFmtId="0" fontId="8" fillId="0" borderId="0">
      <alignment wrapText="1"/>
    </xf>
    <xf numFmtId="0" fontId="4" fillId="0" borderId="0"/>
    <xf numFmtId="0" fontId="8" fillId="0" borderId="0"/>
    <xf numFmtId="0" fontId="9" fillId="0" borderId="0">
      <alignment horizontal="center"/>
    </xf>
    <xf numFmtId="0" fontId="4" fillId="0" borderId="0">
      <alignment horizontal="right"/>
    </xf>
    <xf numFmtId="0" fontId="8" fillId="0" borderId="0">
      <alignment horizontal="right"/>
    </xf>
    <xf numFmtId="0" fontId="4" fillId="4" borderId="3"/>
    <xf numFmtId="0" fontId="8" fillId="4" borderId="3"/>
    <xf numFmtId="0" fontId="4" fillId="0" borderId="2">
      <alignment horizontal="center" vertical="center" wrapText="1"/>
    </xf>
    <xf numFmtId="0" fontId="8" fillId="0" borderId="2">
      <alignment horizontal="center" vertical="center" wrapText="1"/>
    </xf>
    <xf numFmtId="0" fontId="4" fillId="4" borderId="4"/>
    <xf numFmtId="0" fontId="8" fillId="4" borderId="4"/>
    <xf numFmtId="0" fontId="4" fillId="4" borderId="0">
      <alignment shrinkToFit="1"/>
    </xf>
    <xf numFmtId="0" fontId="8" fillId="4" borderId="0">
      <alignment shrinkToFit="1"/>
    </xf>
    <xf numFmtId="0" fontId="10" fillId="0" borderId="4">
      <alignment horizontal="right"/>
    </xf>
    <xf numFmtId="0" fontId="5" fillId="0" borderId="4">
      <alignment horizontal="right"/>
    </xf>
    <xf numFmtId="4" fontId="10" fillId="3" borderId="4">
      <alignment horizontal="right" vertical="top" shrinkToFit="1"/>
    </xf>
    <xf numFmtId="4" fontId="5" fillId="3" borderId="4">
      <alignment horizontal="right" vertical="top" shrinkToFit="1"/>
    </xf>
    <xf numFmtId="4" fontId="10" fillId="5" borderId="4">
      <alignment horizontal="right" vertical="top" shrinkToFit="1"/>
    </xf>
    <xf numFmtId="4" fontId="5" fillId="5" borderId="4">
      <alignment horizontal="right" vertical="top" shrinkToFit="1"/>
    </xf>
    <xf numFmtId="0" fontId="8" fillId="0" borderId="0">
      <alignment horizontal="left" wrapText="1"/>
    </xf>
    <xf numFmtId="0" fontId="10" fillId="0" borderId="2">
      <alignment vertical="top" wrapText="1"/>
    </xf>
    <xf numFmtId="0" fontId="5" fillId="0" borderId="2">
      <alignment vertical="top" wrapText="1"/>
    </xf>
    <xf numFmtId="49" fontId="8" fillId="0" borderId="2">
      <alignment horizontal="center" vertical="top" shrinkToFit="1"/>
    </xf>
    <xf numFmtId="4" fontId="10" fillId="3" borderId="2">
      <alignment horizontal="right" vertical="top" shrinkToFit="1"/>
    </xf>
    <xf numFmtId="4" fontId="10" fillId="5" borderId="2">
      <alignment horizontal="right" vertical="top" shrinkToFit="1"/>
    </xf>
    <xf numFmtId="4" fontId="5" fillId="5" borderId="2">
      <alignment horizontal="right" vertical="top" shrinkToFit="1"/>
    </xf>
    <xf numFmtId="0" fontId="4" fillId="4" borderId="5"/>
    <xf numFmtId="0" fontId="8" fillId="4" borderId="5"/>
    <xf numFmtId="0" fontId="4" fillId="4" borderId="5">
      <alignment horizontal="center"/>
    </xf>
    <xf numFmtId="0" fontId="8" fillId="4" borderId="5">
      <alignment horizontal="center"/>
    </xf>
    <xf numFmtId="4" fontId="10" fillId="0" borderId="2">
      <alignment horizontal="right" vertical="top" shrinkToFit="1"/>
    </xf>
    <xf numFmtId="4" fontId="5" fillId="0" borderId="2">
      <alignment horizontal="right" vertical="top" shrinkToFit="1"/>
    </xf>
    <xf numFmtId="49" fontId="4" fillId="0" borderId="2">
      <alignment horizontal="left" vertical="top" wrapText="1" indent="2"/>
    </xf>
    <xf numFmtId="49" fontId="8" fillId="0" borderId="2">
      <alignment horizontal="left" vertical="top" wrapText="1" indent="2"/>
    </xf>
    <xf numFmtId="4" fontId="4" fillId="0" borderId="2">
      <alignment horizontal="right" vertical="top" shrinkToFit="1"/>
    </xf>
    <xf numFmtId="4" fontId="8" fillId="0" borderId="2">
      <alignment horizontal="right" vertical="top" shrinkToFit="1"/>
    </xf>
    <xf numFmtId="0" fontId="4" fillId="4" borderId="5">
      <alignment shrinkToFit="1"/>
    </xf>
    <xf numFmtId="0" fontId="8" fillId="4" borderId="5">
      <alignment shrinkToFit="1"/>
    </xf>
    <xf numFmtId="0" fontId="4" fillId="4" borderId="4">
      <alignment horizontal="center"/>
    </xf>
    <xf numFmtId="0" fontId="8" fillId="4" borderId="4">
      <alignment horizontal="center"/>
    </xf>
    <xf numFmtId="0" fontId="11" fillId="0" borderId="3"/>
    <xf numFmtId="0" fontId="8" fillId="0" borderId="6"/>
    <xf numFmtId="4" fontId="12" fillId="0" borderId="7">
      <alignment horizontal="right" shrinkToFit="1"/>
    </xf>
    <xf numFmtId="2" fontId="12" fillId="0" borderId="8">
      <alignment horizontal="center" shrinkToFit="1"/>
    </xf>
    <xf numFmtId="4" fontId="12" fillId="0" borderId="8">
      <alignment horizontal="right" shrinkToFit="1"/>
    </xf>
    <xf numFmtId="0" fontId="6" fillId="0" borderId="0"/>
    <xf numFmtId="0" fontId="7" fillId="0" borderId="0"/>
    <xf numFmtId="0" fontId="6" fillId="0" borderId="0"/>
    <xf numFmtId="164" fontId="2" fillId="0" borderId="0" applyFont="0" applyFill="0" applyBorder="0" applyAlignment="0" applyProtection="0"/>
    <xf numFmtId="0" fontId="8" fillId="0" borderId="0"/>
    <xf numFmtId="0" fontId="2" fillId="38" borderId="0"/>
    <xf numFmtId="0" fontId="11" fillId="34" borderId="12">
      <alignment vertical="top" shrinkToFit="1"/>
    </xf>
    <xf numFmtId="0" fontId="11" fillId="34" borderId="12">
      <alignment horizontal="left" vertical="top" wrapText="1"/>
    </xf>
    <xf numFmtId="49" fontId="11" fillId="34" borderId="12">
      <alignment horizontal="center" vertical="top" shrinkToFit="1"/>
    </xf>
    <xf numFmtId="4" fontId="11" fillId="34" borderId="12">
      <alignment horizontal="right" vertical="top" shrinkToFit="1"/>
    </xf>
    <xf numFmtId="0" fontId="29" fillId="0" borderId="12">
      <alignment vertical="top" shrinkToFit="1"/>
    </xf>
    <xf numFmtId="0" fontId="29" fillId="0" borderId="12">
      <alignment horizontal="left" vertical="top" wrapText="1"/>
    </xf>
    <xf numFmtId="49" fontId="29" fillId="0" borderId="12">
      <alignment horizontal="center" vertical="top" shrinkToFit="1"/>
    </xf>
    <xf numFmtId="4" fontId="29" fillId="0" borderId="12">
      <alignment horizontal="right" vertical="top" shrinkToFit="1"/>
    </xf>
    <xf numFmtId="0" fontId="29" fillId="0" borderId="13">
      <alignment vertical="top" shrinkToFit="1"/>
    </xf>
    <xf numFmtId="0" fontId="30" fillId="0" borderId="3">
      <alignment horizontal="right" vertical="top" wrapText="1"/>
    </xf>
    <xf numFmtId="0" fontId="30" fillId="0" borderId="0"/>
    <xf numFmtId="0" fontId="30" fillId="0" borderId="0"/>
    <xf numFmtId="0" fontId="8" fillId="0" borderId="0">
      <alignment wrapText="1"/>
    </xf>
    <xf numFmtId="0" fontId="30" fillId="35" borderId="0">
      <alignment horizontal="left"/>
    </xf>
    <xf numFmtId="0" fontId="31" fillId="0" borderId="0">
      <alignment horizontal="center" vertical="top"/>
    </xf>
    <xf numFmtId="0" fontId="30" fillId="0" borderId="3">
      <alignment horizontal="right" vertical="top"/>
    </xf>
    <xf numFmtId="49" fontId="32" fillId="36" borderId="2">
      <alignment horizontal="center" vertical="center" wrapText="1"/>
    </xf>
    <xf numFmtId="0" fontId="30" fillId="35" borderId="14">
      <alignment horizontal="left"/>
    </xf>
    <xf numFmtId="49" fontId="33" fillId="0" borderId="15">
      <alignment horizontal="center" vertical="center" wrapText="1"/>
    </xf>
    <xf numFmtId="0" fontId="30" fillId="35" borderId="16">
      <alignment horizontal="left"/>
    </xf>
    <xf numFmtId="0" fontId="33" fillId="37" borderId="17">
      <alignment horizontal="left" vertical="top" wrapText="1"/>
    </xf>
    <xf numFmtId="0" fontId="30" fillId="35" borderId="18">
      <alignment horizontal="left"/>
    </xf>
    <xf numFmtId="0" fontId="33" fillId="34" borderId="19">
      <alignment horizontal="left" vertical="top" wrapText="1"/>
    </xf>
    <xf numFmtId="0" fontId="30" fillId="35" borderId="20">
      <alignment horizontal="left"/>
    </xf>
    <xf numFmtId="0" fontId="4" fillId="0" borderId="19">
      <alignment horizontal="left" vertical="top" wrapText="1"/>
    </xf>
    <xf numFmtId="0" fontId="30" fillId="35" borderId="21">
      <alignment horizontal="left"/>
    </xf>
    <xf numFmtId="0" fontId="30" fillId="0" borderId="22"/>
    <xf numFmtId="0" fontId="30" fillId="0" borderId="0">
      <alignment horizontal="left" vertical="top" wrapText="1"/>
    </xf>
    <xf numFmtId="49" fontId="33" fillId="0" borderId="23">
      <alignment horizontal="center" vertical="center" wrapText="1"/>
    </xf>
    <xf numFmtId="0" fontId="33" fillId="37" borderId="24">
      <alignment horizontal="left" vertical="top" wrapText="1"/>
    </xf>
    <xf numFmtId="0" fontId="33" fillId="34" borderId="12">
      <alignment horizontal="left" vertical="top" wrapText="1"/>
    </xf>
    <xf numFmtId="0" fontId="30" fillId="0" borderId="12">
      <alignment horizontal="left" vertical="top" wrapText="1"/>
    </xf>
    <xf numFmtId="49" fontId="32" fillId="0" borderId="2">
      <alignment horizontal="center" vertical="center" wrapText="1"/>
    </xf>
    <xf numFmtId="0" fontId="32" fillId="0" borderId="2">
      <alignment horizontal="center" vertical="center" wrapText="1"/>
    </xf>
    <xf numFmtId="49" fontId="33" fillId="37" borderId="24">
      <alignment horizontal="center" vertical="top" shrinkToFit="1"/>
    </xf>
    <xf numFmtId="49" fontId="33" fillId="34" borderId="12">
      <alignment horizontal="center" vertical="top" shrinkToFit="1"/>
    </xf>
    <xf numFmtId="49" fontId="30" fillId="0" borderId="12">
      <alignment horizontal="center" vertical="top" shrinkToFit="1"/>
    </xf>
    <xf numFmtId="49" fontId="32" fillId="0" borderId="2">
      <alignment horizontal="center" vertical="center" wrapText="1"/>
    </xf>
    <xf numFmtId="0" fontId="32" fillId="0" borderId="2">
      <alignment horizontal="center" vertical="center"/>
    </xf>
    <xf numFmtId="4" fontId="33" fillId="37" borderId="24">
      <alignment horizontal="right" vertical="top" shrinkToFit="1"/>
    </xf>
    <xf numFmtId="4" fontId="33" fillId="34" borderId="12">
      <alignment horizontal="right" vertical="top" shrinkToFit="1"/>
    </xf>
    <xf numFmtId="4" fontId="30" fillId="0" borderId="12">
      <alignment horizontal="right" vertical="top" shrinkToFit="1"/>
    </xf>
    <xf numFmtId="0" fontId="32" fillId="0" borderId="2">
      <alignment horizontal="center" vertical="center" wrapText="1"/>
    </xf>
    <xf numFmtId="49" fontId="33" fillId="0" borderId="25">
      <alignment horizontal="center" vertical="center" wrapText="1"/>
    </xf>
    <xf numFmtId="0" fontId="33" fillId="37" borderId="26">
      <alignment horizontal="left" vertical="top" wrapText="1"/>
    </xf>
    <xf numFmtId="0" fontId="33" fillId="34" borderId="13">
      <alignment horizontal="left" vertical="top" wrapText="1"/>
    </xf>
    <xf numFmtId="0" fontId="30" fillId="0" borderId="13">
      <alignment horizontal="left" vertical="top" wrapText="1"/>
    </xf>
    <xf numFmtId="49" fontId="14" fillId="0" borderId="27">
      <alignment horizontal="left" shrinkToFit="1"/>
    </xf>
    <xf numFmtId="4" fontId="14" fillId="0" borderId="2">
      <alignment horizontal="right" vertical="center" shrinkToFit="1"/>
    </xf>
    <xf numFmtId="0" fontId="1" fillId="0" borderId="0"/>
    <xf numFmtId="0" fontId="9" fillId="0" borderId="0">
      <alignment horizontal="center" wrapText="1"/>
    </xf>
    <xf numFmtId="0" fontId="9" fillId="0" borderId="0">
      <alignment horizontal="center"/>
    </xf>
    <xf numFmtId="0" fontId="8" fillId="0" borderId="0">
      <alignment horizontal="right"/>
    </xf>
    <xf numFmtId="0" fontId="8" fillId="0" borderId="2">
      <alignment horizontal="center" vertical="center" wrapText="1"/>
    </xf>
    <xf numFmtId="0" fontId="8" fillId="0" borderId="2">
      <alignment horizontal="center" vertical="center" wrapText="1"/>
    </xf>
    <xf numFmtId="0" fontId="5" fillId="0" borderId="2">
      <alignment vertical="top" wrapText="1"/>
    </xf>
    <xf numFmtId="1" fontId="8" fillId="0" borderId="2">
      <alignment horizontal="center" vertical="top" shrinkToFit="1"/>
    </xf>
    <xf numFmtId="4" fontId="5" fillId="5" borderId="2">
      <alignment horizontal="right" vertical="top" shrinkToFit="1"/>
    </xf>
    <xf numFmtId="0" fontId="5" fillId="0" borderId="2">
      <alignment horizontal="left"/>
    </xf>
    <xf numFmtId="0" fontId="8" fillId="0" borderId="0">
      <alignment horizontal="left" wrapText="1"/>
    </xf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6" fillId="0" borderId="0"/>
    <xf numFmtId="0" fontId="6" fillId="0" borderId="0"/>
    <xf numFmtId="0" fontId="29" fillId="0" borderId="0"/>
    <xf numFmtId="0" fontId="29" fillId="0" borderId="0"/>
    <xf numFmtId="0" fontId="8" fillId="0" borderId="0"/>
    <xf numFmtId="0" fontId="4" fillId="0" borderId="0"/>
    <xf numFmtId="0" fontId="29" fillId="0" borderId="0"/>
    <xf numFmtId="0" fontId="29" fillId="0" borderId="0"/>
    <xf numFmtId="0" fontId="8" fillId="0" borderId="0"/>
    <xf numFmtId="0" fontId="4" fillId="0" borderId="0"/>
    <xf numFmtId="0" fontId="6" fillId="0" borderId="0"/>
    <xf numFmtId="49" fontId="34" fillId="0" borderId="0">
      <alignment horizontal="center"/>
    </xf>
    <xf numFmtId="49" fontId="34" fillId="0" borderId="0">
      <alignment horizontal="center"/>
    </xf>
    <xf numFmtId="49" fontId="34" fillId="0" borderId="29">
      <alignment horizontal="center" wrapText="1"/>
    </xf>
    <xf numFmtId="49" fontId="34" fillId="0" borderId="29">
      <alignment horizontal="center" wrapText="1"/>
    </xf>
    <xf numFmtId="49" fontId="34" fillId="0" borderId="8">
      <alignment horizontal="center" wrapText="1"/>
    </xf>
    <xf numFmtId="49" fontId="34" fillId="0" borderId="8">
      <alignment horizontal="center" wrapText="1"/>
    </xf>
    <xf numFmtId="49" fontId="34" fillId="0" borderId="7">
      <alignment horizontal="center"/>
    </xf>
    <xf numFmtId="49" fontId="34" fillId="0" borderId="7">
      <alignment horizontal="center"/>
    </xf>
    <xf numFmtId="49" fontId="34" fillId="0" borderId="7">
      <alignment horizontal="center"/>
    </xf>
    <xf numFmtId="49" fontId="34" fillId="0" borderId="3"/>
    <xf numFmtId="49" fontId="34" fillId="0" borderId="3"/>
    <xf numFmtId="4" fontId="34" fillId="0" borderId="7">
      <alignment horizontal="right"/>
    </xf>
    <xf numFmtId="4" fontId="34" fillId="0" borderId="7">
      <alignment horizontal="right"/>
    </xf>
    <xf numFmtId="4" fontId="34" fillId="0" borderId="7">
      <alignment horizontal="right"/>
    </xf>
    <xf numFmtId="4" fontId="34" fillId="0" borderId="29">
      <alignment horizontal="right"/>
    </xf>
    <xf numFmtId="4" fontId="34" fillId="0" borderId="29">
      <alignment horizontal="right"/>
    </xf>
    <xf numFmtId="49" fontId="34" fillId="0" borderId="0">
      <alignment horizontal="right"/>
    </xf>
    <xf numFmtId="49" fontId="34" fillId="0" borderId="0">
      <alignment horizontal="right"/>
    </xf>
    <xf numFmtId="4" fontId="34" fillId="0" borderId="30">
      <alignment horizontal="right"/>
    </xf>
    <xf numFmtId="4" fontId="34" fillId="0" borderId="30">
      <alignment horizontal="right"/>
    </xf>
    <xf numFmtId="49" fontId="34" fillId="0" borderId="31">
      <alignment horizontal="center"/>
    </xf>
    <xf numFmtId="49" fontId="34" fillId="0" borderId="31">
      <alignment horizontal="center"/>
    </xf>
    <xf numFmtId="4" fontId="34" fillId="0" borderId="32">
      <alignment horizontal="right"/>
    </xf>
    <xf numFmtId="4" fontId="34" fillId="0" borderId="32">
      <alignment horizontal="right"/>
    </xf>
    <xf numFmtId="0" fontId="34" fillId="0" borderId="33">
      <alignment horizontal="left" wrapText="1"/>
    </xf>
    <xf numFmtId="0" fontId="34" fillId="0" borderId="33">
      <alignment horizontal="left" wrapText="1"/>
    </xf>
    <xf numFmtId="0" fontId="35" fillId="0" borderId="34">
      <alignment horizontal="left" wrapText="1"/>
    </xf>
    <xf numFmtId="0" fontId="35" fillId="0" borderId="34">
      <alignment horizontal="left" wrapText="1"/>
    </xf>
    <xf numFmtId="0" fontId="34" fillId="0" borderId="35">
      <alignment horizontal="left" wrapText="1" indent="2"/>
    </xf>
    <xf numFmtId="0" fontId="34" fillId="0" borderId="35">
      <alignment horizontal="left" wrapText="1" indent="2"/>
    </xf>
    <xf numFmtId="0" fontId="29" fillId="0" borderId="4"/>
    <xf numFmtId="0" fontId="29" fillId="0" borderId="4"/>
    <xf numFmtId="0" fontId="34" fillId="0" borderId="3"/>
    <xf numFmtId="0" fontId="34" fillId="0" borderId="3"/>
    <xf numFmtId="0" fontId="29" fillId="0" borderId="3"/>
    <xf numFmtId="0" fontId="29" fillId="0" borderId="3"/>
    <xf numFmtId="0" fontId="35" fillId="0" borderId="0">
      <alignment horizontal="center"/>
    </xf>
    <xf numFmtId="0" fontId="35" fillId="0" borderId="0">
      <alignment horizontal="center"/>
    </xf>
    <xf numFmtId="0" fontId="35" fillId="0" borderId="3"/>
    <xf numFmtId="0" fontId="35" fillId="0" borderId="3"/>
    <xf numFmtId="0" fontId="34" fillId="0" borderId="36">
      <alignment horizontal="left" wrapText="1"/>
    </xf>
    <xf numFmtId="0" fontId="34" fillId="0" borderId="36">
      <alignment horizontal="left" wrapText="1"/>
    </xf>
    <xf numFmtId="0" fontId="34" fillId="0" borderId="36">
      <alignment horizontal="left" wrapText="1"/>
    </xf>
    <xf numFmtId="0" fontId="34" fillId="0" borderId="37">
      <alignment horizontal="left" wrapText="1" indent="1"/>
    </xf>
    <xf numFmtId="0" fontId="34" fillId="0" borderId="37">
      <alignment horizontal="left" wrapText="1" indent="1"/>
    </xf>
    <xf numFmtId="0" fontId="34" fillId="0" borderId="37">
      <alignment horizontal="left" wrapText="1" indent="1"/>
    </xf>
    <xf numFmtId="0" fontId="34" fillId="0" borderId="36">
      <alignment horizontal="left" wrapText="1" indent="2"/>
    </xf>
    <xf numFmtId="0" fontId="34" fillId="0" borderId="36">
      <alignment horizontal="left" wrapText="1" indent="2"/>
    </xf>
    <xf numFmtId="0" fontId="34" fillId="0" borderId="36">
      <alignment horizontal="left" wrapText="1" indent="2"/>
    </xf>
    <xf numFmtId="0" fontId="29" fillId="35" borderId="38"/>
    <xf numFmtId="0" fontId="29" fillId="35" borderId="38"/>
    <xf numFmtId="0" fontId="34" fillId="0" borderId="39">
      <alignment horizontal="left" wrapText="1" indent="2"/>
    </xf>
    <xf numFmtId="0" fontId="34" fillId="0" borderId="39">
      <alignment horizontal="left" wrapText="1" indent="2"/>
    </xf>
    <xf numFmtId="0" fontId="34" fillId="0" borderId="39">
      <alignment horizontal="left" wrapText="1" indent="2"/>
    </xf>
    <xf numFmtId="0" fontId="34" fillId="0" borderId="0">
      <alignment horizontal="center" wrapText="1"/>
    </xf>
    <xf numFmtId="0" fontId="34" fillId="0" borderId="0">
      <alignment horizontal="center" wrapText="1"/>
    </xf>
    <xf numFmtId="49" fontId="34" fillId="0" borderId="3">
      <alignment horizontal="left"/>
    </xf>
    <xf numFmtId="49" fontId="34" fillId="0" borderId="3">
      <alignment horizontal="left"/>
    </xf>
    <xf numFmtId="49" fontId="34" fillId="0" borderId="40">
      <alignment horizontal="center" wrapText="1"/>
    </xf>
    <xf numFmtId="49" fontId="34" fillId="0" borderId="40">
      <alignment horizontal="center" wrapText="1"/>
    </xf>
    <xf numFmtId="49" fontId="34" fillId="0" borderId="40">
      <alignment horizontal="center" shrinkToFit="1"/>
    </xf>
    <xf numFmtId="49" fontId="34" fillId="0" borderId="40">
      <alignment horizontal="center" shrinkToFit="1"/>
    </xf>
    <xf numFmtId="49" fontId="34" fillId="0" borderId="7">
      <alignment horizontal="center" shrinkToFit="1"/>
    </xf>
    <xf numFmtId="49" fontId="34" fillId="0" borderId="7">
      <alignment horizontal="center" shrinkToFit="1"/>
    </xf>
    <xf numFmtId="49" fontId="34" fillId="0" borderId="7">
      <alignment horizontal="center" shrinkToFit="1"/>
    </xf>
    <xf numFmtId="0" fontId="34" fillId="0" borderId="41">
      <alignment horizontal="left" wrapText="1"/>
    </xf>
    <xf numFmtId="0" fontId="34" fillId="0" borderId="41">
      <alignment horizontal="left" wrapText="1"/>
    </xf>
    <xf numFmtId="0" fontId="34" fillId="0" borderId="33">
      <alignment horizontal="left" wrapText="1" indent="1"/>
    </xf>
    <xf numFmtId="0" fontId="34" fillId="0" borderId="33">
      <alignment horizontal="left" wrapText="1" indent="1"/>
    </xf>
    <xf numFmtId="0" fontId="34" fillId="0" borderId="41">
      <alignment horizontal="left" wrapText="1" indent="2"/>
    </xf>
    <xf numFmtId="0" fontId="34" fillId="0" borderId="41">
      <alignment horizontal="left" wrapText="1" indent="2"/>
    </xf>
    <xf numFmtId="0" fontId="34" fillId="0" borderId="33">
      <alignment horizontal="left" wrapText="1" indent="2"/>
    </xf>
    <xf numFmtId="0" fontId="34" fillId="0" borderId="33">
      <alignment horizontal="left" wrapText="1" indent="2"/>
    </xf>
    <xf numFmtId="0" fontId="29" fillId="0" borderId="9"/>
    <xf numFmtId="0" fontId="29" fillId="0" borderId="9"/>
    <xf numFmtId="0" fontId="29" fillId="0" borderId="9"/>
    <xf numFmtId="0" fontId="29" fillId="0" borderId="42"/>
    <xf numFmtId="0" fontId="29" fillId="0" borderId="42"/>
    <xf numFmtId="0" fontId="35" fillId="0" borderId="28">
      <alignment horizontal="center" vertical="center" textRotation="90" wrapText="1"/>
    </xf>
    <xf numFmtId="0" fontId="35" fillId="0" borderId="28">
      <alignment horizontal="center" vertical="center" textRotation="90" wrapText="1"/>
    </xf>
    <xf numFmtId="0" fontId="35" fillId="0" borderId="4">
      <alignment horizontal="center" vertical="center" textRotation="90" wrapText="1"/>
    </xf>
    <xf numFmtId="0" fontId="35" fillId="0" borderId="4">
      <alignment horizontal="center" vertical="center" textRotation="90" wrapText="1"/>
    </xf>
    <xf numFmtId="0" fontId="34" fillId="0" borderId="0">
      <alignment vertical="center"/>
    </xf>
    <xf numFmtId="0" fontId="34" fillId="0" borderId="0">
      <alignment vertical="center"/>
    </xf>
    <xf numFmtId="0" fontId="35" fillId="0" borderId="3">
      <alignment horizontal="center" vertical="center" textRotation="90" wrapText="1"/>
    </xf>
    <xf numFmtId="0" fontId="35" fillId="0" borderId="3">
      <alignment horizontal="center" vertical="center" textRotation="90" wrapText="1"/>
    </xf>
    <xf numFmtId="0" fontId="35" fillId="0" borderId="4">
      <alignment horizontal="center" vertical="center" textRotation="90"/>
    </xf>
    <xf numFmtId="0" fontId="35" fillId="0" borderId="4">
      <alignment horizontal="center" vertical="center" textRotation="90"/>
    </xf>
    <xf numFmtId="0" fontId="35" fillId="0" borderId="3">
      <alignment horizontal="center" vertical="center" textRotation="90"/>
    </xf>
    <xf numFmtId="0" fontId="35" fillId="0" borderId="3">
      <alignment horizontal="center" vertical="center" textRotation="90"/>
    </xf>
    <xf numFmtId="0" fontId="35" fillId="0" borderId="28">
      <alignment horizontal="center" vertical="center" textRotation="90"/>
    </xf>
    <xf numFmtId="0" fontId="35" fillId="0" borderId="28">
      <alignment horizontal="center" vertical="center" textRotation="90"/>
    </xf>
    <xf numFmtId="0" fontId="35" fillId="0" borderId="2">
      <alignment horizontal="center" vertical="center" textRotation="90"/>
    </xf>
    <xf numFmtId="0" fontId="35" fillId="0" borderId="2">
      <alignment horizontal="center" vertical="center" textRotation="90"/>
    </xf>
    <xf numFmtId="0" fontId="16" fillId="0" borderId="3">
      <alignment wrapText="1"/>
    </xf>
    <xf numFmtId="0" fontId="16" fillId="0" borderId="3">
      <alignment wrapText="1"/>
    </xf>
    <xf numFmtId="0" fontId="16" fillId="0" borderId="2">
      <alignment wrapText="1"/>
    </xf>
    <xf numFmtId="0" fontId="16" fillId="0" borderId="2">
      <alignment wrapText="1"/>
    </xf>
    <xf numFmtId="0" fontId="16" fillId="0" borderId="4">
      <alignment wrapText="1"/>
    </xf>
    <xf numFmtId="0" fontId="16" fillId="0" borderId="4">
      <alignment wrapText="1"/>
    </xf>
    <xf numFmtId="0" fontId="34" fillId="0" borderId="2">
      <alignment horizontal="center" vertical="top" wrapText="1"/>
    </xf>
    <xf numFmtId="0" fontId="34" fillId="0" borderId="2">
      <alignment horizontal="center" vertical="top" wrapText="1"/>
    </xf>
    <xf numFmtId="0" fontId="35" fillId="0" borderId="43"/>
    <xf numFmtId="0" fontId="35" fillId="0" borderId="43"/>
    <xf numFmtId="49" fontId="36" fillId="0" borderId="44">
      <alignment horizontal="left" vertical="center" wrapText="1"/>
    </xf>
    <xf numFmtId="49" fontId="36" fillId="0" borderId="44">
      <alignment horizontal="left" vertical="center" wrapText="1"/>
    </xf>
    <xf numFmtId="49" fontId="34" fillId="0" borderId="45">
      <alignment horizontal="left" vertical="center" wrapText="1" indent="2"/>
    </xf>
    <xf numFmtId="49" fontId="34" fillId="0" borderId="45">
      <alignment horizontal="left" vertical="center" wrapText="1" indent="2"/>
    </xf>
    <xf numFmtId="49" fontId="34" fillId="0" borderId="39">
      <alignment horizontal="left" vertical="center" wrapText="1" indent="3"/>
    </xf>
    <xf numFmtId="49" fontId="34" fillId="0" borderId="39">
      <alignment horizontal="left" vertical="center" wrapText="1" indent="3"/>
    </xf>
    <xf numFmtId="49" fontId="34" fillId="0" borderId="44">
      <alignment horizontal="left" vertical="center" wrapText="1" indent="3"/>
    </xf>
    <xf numFmtId="49" fontId="34" fillId="0" borderId="44">
      <alignment horizontal="left" vertical="center" wrapText="1" indent="3"/>
    </xf>
    <xf numFmtId="49" fontId="34" fillId="0" borderId="46">
      <alignment horizontal="left" vertical="center" wrapText="1" indent="3"/>
    </xf>
    <xf numFmtId="49" fontId="34" fillId="0" borderId="46">
      <alignment horizontal="left" vertical="center" wrapText="1" indent="3"/>
    </xf>
    <xf numFmtId="0" fontId="36" fillId="0" borderId="43">
      <alignment horizontal="left" vertical="center" wrapText="1"/>
    </xf>
    <xf numFmtId="0" fontId="36" fillId="0" borderId="43">
      <alignment horizontal="left" vertical="center" wrapText="1"/>
    </xf>
    <xf numFmtId="49" fontId="34" fillId="0" borderId="4">
      <alignment horizontal="left" vertical="center" wrapText="1" indent="3"/>
    </xf>
    <xf numFmtId="49" fontId="34" fillId="0" borderId="4">
      <alignment horizontal="left" vertical="center" wrapText="1" indent="3"/>
    </xf>
    <xf numFmtId="49" fontId="34" fillId="0" borderId="0">
      <alignment horizontal="left" vertical="center" wrapText="1" indent="3"/>
    </xf>
    <xf numFmtId="49" fontId="34" fillId="0" borderId="0">
      <alignment horizontal="left" vertical="center" wrapText="1" indent="3"/>
    </xf>
    <xf numFmtId="49" fontId="34" fillId="0" borderId="3">
      <alignment horizontal="left" vertical="center" wrapText="1" indent="3"/>
    </xf>
    <xf numFmtId="49" fontId="34" fillId="0" borderId="3">
      <alignment horizontal="left" vertical="center" wrapText="1" indent="3"/>
    </xf>
    <xf numFmtId="49" fontId="36" fillId="0" borderId="43">
      <alignment horizontal="left" vertical="center" wrapText="1"/>
    </xf>
    <xf numFmtId="49" fontId="36" fillId="0" borderId="43">
      <alignment horizontal="left" vertical="center" wrapText="1"/>
    </xf>
    <xf numFmtId="0" fontId="34" fillId="0" borderId="44">
      <alignment horizontal="left" vertical="center" wrapText="1"/>
    </xf>
    <xf numFmtId="0" fontId="34" fillId="0" borderId="44">
      <alignment horizontal="left" vertical="center" wrapText="1"/>
    </xf>
    <xf numFmtId="0" fontId="34" fillId="0" borderId="46">
      <alignment horizontal="left" vertical="center" wrapText="1"/>
    </xf>
    <xf numFmtId="0" fontId="34" fillId="0" borderId="46">
      <alignment horizontal="left" vertical="center" wrapText="1"/>
    </xf>
    <xf numFmtId="49" fontId="34" fillId="0" borderId="44">
      <alignment horizontal="left" vertical="center" wrapText="1"/>
    </xf>
    <xf numFmtId="49" fontId="34" fillId="0" borderId="44">
      <alignment horizontal="left" vertical="center" wrapText="1"/>
    </xf>
    <xf numFmtId="49" fontId="34" fillId="0" borderId="46">
      <alignment horizontal="left" vertical="center" wrapText="1"/>
    </xf>
    <xf numFmtId="49" fontId="34" fillId="0" borderId="46">
      <alignment horizontal="left" vertical="center" wrapText="1"/>
    </xf>
    <xf numFmtId="49" fontId="35" fillId="0" borderId="47">
      <alignment horizontal="center"/>
    </xf>
    <xf numFmtId="49" fontId="35" fillId="0" borderId="47">
      <alignment horizontal="center"/>
    </xf>
    <xf numFmtId="49" fontId="35" fillId="0" borderId="27">
      <alignment horizontal="center" vertical="center" wrapText="1"/>
    </xf>
    <xf numFmtId="49" fontId="35" fillId="0" borderId="27">
      <alignment horizontal="center" vertical="center" wrapText="1"/>
    </xf>
    <xf numFmtId="49" fontId="34" fillId="0" borderId="48">
      <alignment horizontal="center" vertical="center" wrapText="1"/>
    </xf>
    <xf numFmtId="49" fontId="34" fillId="0" borderId="48">
      <alignment horizontal="center" vertical="center" wrapText="1"/>
    </xf>
    <xf numFmtId="49" fontId="34" fillId="0" borderId="40">
      <alignment horizontal="center" vertical="center" wrapText="1"/>
    </xf>
    <xf numFmtId="49" fontId="34" fillId="0" borderId="40">
      <alignment horizontal="center" vertical="center" wrapText="1"/>
    </xf>
    <xf numFmtId="49" fontId="34" fillId="0" borderId="27">
      <alignment horizontal="center" vertical="center" wrapText="1"/>
    </xf>
    <xf numFmtId="49" fontId="34" fillId="0" borderId="27">
      <alignment horizontal="center" vertical="center" wrapText="1"/>
    </xf>
    <xf numFmtId="49" fontId="34" fillId="0" borderId="49">
      <alignment horizontal="center" vertical="center" wrapText="1"/>
    </xf>
    <xf numFmtId="49" fontId="34" fillId="0" borderId="49">
      <alignment horizontal="center" vertical="center" wrapText="1"/>
    </xf>
    <xf numFmtId="49" fontId="34" fillId="0" borderId="50">
      <alignment horizontal="center" vertical="center" wrapText="1"/>
    </xf>
    <xf numFmtId="49" fontId="34" fillId="0" borderId="50">
      <alignment horizontal="center" vertical="center" wrapText="1"/>
    </xf>
    <xf numFmtId="49" fontId="34" fillId="0" borderId="0">
      <alignment horizontal="center" vertical="center" wrapText="1"/>
    </xf>
    <xf numFmtId="49" fontId="34" fillId="0" borderId="0">
      <alignment horizontal="center" vertical="center" wrapText="1"/>
    </xf>
    <xf numFmtId="49" fontId="34" fillId="0" borderId="3">
      <alignment horizontal="center" vertical="center" wrapText="1"/>
    </xf>
    <xf numFmtId="49" fontId="34" fillId="0" borderId="3">
      <alignment horizontal="center" vertical="center" wrapText="1"/>
    </xf>
    <xf numFmtId="49" fontId="35" fillId="0" borderId="47">
      <alignment horizontal="center" vertical="center" wrapText="1"/>
    </xf>
    <xf numFmtId="49" fontId="35" fillId="0" borderId="47">
      <alignment horizontal="center" vertical="center" wrapText="1"/>
    </xf>
    <xf numFmtId="0" fontId="35" fillId="0" borderId="47">
      <alignment horizontal="center" vertical="center"/>
    </xf>
    <xf numFmtId="0" fontId="35" fillId="0" borderId="47">
      <alignment horizontal="center" vertical="center"/>
    </xf>
    <xf numFmtId="0" fontId="34" fillId="0" borderId="48">
      <alignment horizontal="center" vertical="center"/>
    </xf>
    <xf numFmtId="0" fontId="34" fillId="0" borderId="48">
      <alignment horizontal="center" vertical="center"/>
    </xf>
    <xf numFmtId="0" fontId="34" fillId="0" borderId="40">
      <alignment horizontal="center" vertical="center"/>
    </xf>
    <xf numFmtId="0" fontId="34" fillId="0" borderId="40">
      <alignment horizontal="center" vertical="center"/>
    </xf>
    <xf numFmtId="0" fontId="34" fillId="0" borderId="27">
      <alignment horizontal="center" vertical="center"/>
    </xf>
    <xf numFmtId="0" fontId="34" fillId="0" borderId="27">
      <alignment horizontal="center" vertical="center"/>
    </xf>
    <xf numFmtId="0" fontId="35" fillId="0" borderId="27">
      <alignment horizontal="center" vertical="center"/>
    </xf>
    <xf numFmtId="0" fontId="35" fillId="0" borderId="27">
      <alignment horizontal="center" vertical="center"/>
    </xf>
    <xf numFmtId="0" fontId="34" fillId="0" borderId="49">
      <alignment horizontal="center" vertical="center"/>
    </xf>
    <xf numFmtId="0" fontId="34" fillId="0" borderId="49">
      <alignment horizontal="center" vertical="center"/>
    </xf>
    <xf numFmtId="49" fontId="35" fillId="0" borderId="47">
      <alignment horizontal="center" vertical="center"/>
    </xf>
    <xf numFmtId="49" fontId="35" fillId="0" borderId="47">
      <alignment horizontal="center" vertical="center"/>
    </xf>
    <xf numFmtId="49" fontId="34" fillId="0" borderId="48">
      <alignment horizontal="center" vertical="center"/>
    </xf>
    <xf numFmtId="49" fontId="34" fillId="0" borderId="48">
      <alignment horizontal="center" vertical="center"/>
    </xf>
    <xf numFmtId="49" fontId="34" fillId="0" borderId="40">
      <alignment horizontal="center" vertical="center"/>
    </xf>
    <xf numFmtId="49" fontId="34" fillId="0" borderId="40">
      <alignment horizontal="center" vertical="center"/>
    </xf>
    <xf numFmtId="49" fontId="34" fillId="0" borderId="27">
      <alignment horizontal="center" vertical="center"/>
    </xf>
    <xf numFmtId="49" fontId="34" fillId="0" borderId="27">
      <alignment horizontal="center" vertical="center"/>
    </xf>
    <xf numFmtId="49" fontId="34" fillId="0" borderId="49">
      <alignment horizontal="center" vertical="center"/>
    </xf>
    <xf numFmtId="49" fontId="34" fillId="0" borderId="49">
      <alignment horizontal="center" vertical="center"/>
    </xf>
    <xf numFmtId="49" fontId="34" fillId="0" borderId="3">
      <alignment horizontal="center"/>
    </xf>
    <xf numFmtId="49" fontId="34" fillId="0" borderId="3">
      <alignment horizontal="center"/>
    </xf>
    <xf numFmtId="0" fontId="34" fillId="0" borderId="4">
      <alignment horizontal="center"/>
    </xf>
    <xf numFmtId="0" fontId="34" fillId="0" borderId="4">
      <alignment horizontal="center"/>
    </xf>
    <xf numFmtId="0" fontId="34" fillId="0" borderId="0">
      <alignment horizontal="center"/>
    </xf>
    <xf numFmtId="0" fontId="34" fillId="0" borderId="0">
      <alignment horizontal="center"/>
    </xf>
    <xf numFmtId="49" fontId="34" fillId="0" borderId="3"/>
    <xf numFmtId="49" fontId="34" fillId="0" borderId="3"/>
    <xf numFmtId="0" fontId="34" fillId="0" borderId="2">
      <alignment horizontal="center" vertical="top"/>
    </xf>
    <xf numFmtId="0" fontId="34" fillId="0" borderId="2">
      <alignment horizontal="center" vertical="top"/>
    </xf>
    <xf numFmtId="49" fontId="34" fillId="0" borderId="2">
      <alignment horizontal="center" vertical="top" wrapText="1"/>
    </xf>
    <xf numFmtId="49" fontId="34" fillId="0" borderId="2">
      <alignment horizontal="center" vertical="top" wrapText="1"/>
    </xf>
    <xf numFmtId="0" fontId="34" fillId="0" borderId="9"/>
    <xf numFmtId="0" fontId="34" fillId="0" borderId="9"/>
    <xf numFmtId="4" fontId="34" fillId="0" borderId="51">
      <alignment horizontal="right"/>
    </xf>
    <xf numFmtId="4" fontId="34" fillId="0" borderId="51">
      <alignment horizontal="right"/>
    </xf>
    <xf numFmtId="4" fontId="34" fillId="0" borderId="50">
      <alignment horizontal="right"/>
    </xf>
    <xf numFmtId="4" fontId="34" fillId="0" borderId="50">
      <alignment horizontal="right"/>
    </xf>
    <xf numFmtId="4" fontId="34" fillId="0" borderId="0">
      <alignment horizontal="right" shrinkToFit="1"/>
    </xf>
    <xf numFmtId="4" fontId="34" fillId="0" borderId="0">
      <alignment horizontal="right" shrinkToFit="1"/>
    </xf>
    <xf numFmtId="4" fontId="34" fillId="0" borderId="3">
      <alignment horizontal="right"/>
    </xf>
    <xf numFmtId="4" fontId="34" fillId="0" borderId="3">
      <alignment horizontal="right"/>
    </xf>
    <xf numFmtId="0" fontId="34" fillId="0" borderId="4"/>
    <xf numFmtId="0" fontId="34" fillId="0" borderId="4"/>
    <xf numFmtId="0" fontId="34" fillId="0" borderId="2">
      <alignment horizontal="center" vertical="top" wrapText="1"/>
    </xf>
    <xf numFmtId="0" fontId="34" fillId="0" borderId="2">
      <alignment horizontal="center" vertical="top" wrapText="1"/>
    </xf>
    <xf numFmtId="0" fontId="34" fillId="0" borderId="3">
      <alignment horizontal="center"/>
    </xf>
    <xf numFmtId="0" fontId="34" fillId="0" borderId="3">
      <alignment horizontal="center"/>
    </xf>
    <xf numFmtId="49" fontId="34" fillId="0" borderId="4">
      <alignment horizontal="center"/>
    </xf>
    <xf numFmtId="49" fontId="34" fillId="0" borderId="4">
      <alignment horizontal="center"/>
    </xf>
    <xf numFmtId="49" fontId="34" fillId="0" borderId="0">
      <alignment horizontal="left"/>
    </xf>
    <xf numFmtId="49" fontId="34" fillId="0" borderId="0">
      <alignment horizontal="left"/>
    </xf>
    <xf numFmtId="4" fontId="34" fillId="0" borderId="9">
      <alignment horizontal="right"/>
    </xf>
    <xf numFmtId="4" fontId="34" fillId="0" borderId="9">
      <alignment horizontal="right"/>
    </xf>
    <xf numFmtId="0" fontId="34" fillId="0" borderId="2">
      <alignment horizontal="center" vertical="top"/>
    </xf>
    <xf numFmtId="0" fontId="34" fillId="0" borderId="2">
      <alignment horizontal="center" vertical="top"/>
    </xf>
    <xf numFmtId="4" fontId="34" fillId="0" borderId="42">
      <alignment horizontal="right"/>
    </xf>
    <xf numFmtId="4" fontId="34" fillId="0" borderId="42">
      <alignment horizontal="right"/>
    </xf>
    <xf numFmtId="4" fontId="34" fillId="0" borderId="52">
      <alignment horizontal="right"/>
    </xf>
    <xf numFmtId="4" fontId="34" fillId="0" borderId="52">
      <alignment horizontal="right"/>
    </xf>
    <xf numFmtId="0" fontId="34" fillId="0" borderId="42"/>
    <xf numFmtId="0" fontId="34" fillId="0" borderId="42"/>
    <xf numFmtId="0" fontId="37" fillId="0" borderId="53"/>
    <xf numFmtId="0" fontId="37" fillId="0" borderId="53"/>
    <xf numFmtId="0" fontId="29" fillId="35" borderId="0"/>
    <xf numFmtId="0" fontId="29" fillId="35" borderId="0"/>
    <xf numFmtId="0" fontId="8" fillId="4" borderId="0"/>
    <xf numFmtId="0" fontId="4" fillId="4" borderId="0"/>
    <xf numFmtId="0" fontId="35" fillId="0" borderId="0"/>
    <xf numFmtId="0" fontId="35" fillId="0" borderId="0"/>
    <xf numFmtId="0" fontId="8" fillId="0" borderId="0">
      <alignment wrapText="1"/>
    </xf>
    <xf numFmtId="0" fontId="8" fillId="0" borderId="0">
      <alignment horizontal="left" vertical="top" wrapText="1"/>
    </xf>
    <xf numFmtId="0" fontId="4" fillId="0" borderId="0">
      <alignment wrapText="1"/>
    </xf>
    <xf numFmtId="0" fontId="38" fillId="0" borderId="0"/>
    <xf numFmtId="0" fontId="38" fillId="0" borderId="0"/>
    <xf numFmtId="0" fontId="8" fillId="0" borderId="0"/>
    <xf numFmtId="0" fontId="8" fillId="0" borderId="0"/>
    <xf numFmtId="0" fontId="4" fillId="0" borderId="0"/>
    <xf numFmtId="0" fontId="34" fillId="0" borderId="0">
      <alignment horizontal="left"/>
    </xf>
    <xf numFmtId="0" fontId="34" fillId="0" borderId="0">
      <alignment horizontal="left"/>
    </xf>
    <xf numFmtId="0" fontId="9" fillId="0" borderId="0">
      <alignment horizontal="center"/>
    </xf>
    <xf numFmtId="0" fontId="9" fillId="0" borderId="0">
      <alignment horizontal="center" wrapText="1"/>
    </xf>
    <xf numFmtId="0" fontId="3" fillId="0" borderId="0">
      <alignment horizontal="center"/>
    </xf>
    <xf numFmtId="0" fontId="34" fillId="0" borderId="0"/>
    <xf numFmtId="0" fontId="34" fillId="0" borderId="0"/>
    <xf numFmtId="0" fontId="8" fillId="0" borderId="0">
      <alignment horizontal="right"/>
    </xf>
    <xf numFmtId="0" fontId="9" fillId="0" borderId="0">
      <alignment horizontal="center"/>
    </xf>
    <xf numFmtId="0" fontId="4" fillId="0" borderId="0">
      <alignment horizontal="right"/>
    </xf>
    <xf numFmtId="0" fontId="37" fillId="0" borderId="0"/>
    <xf numFmtId="0" fontId="37" fillId="0" borderId="0"/>
    <xf numFmtId="0" fontId="8" fillId="4" borderId="3"/>
    <xf numFmtId="0" fontId="8" fillId="0" borderId="0">
      <alignment wrapText="1"/>
    </xf>
    <xf numFmtId="0" fontId="4" fillId="4" borderId="3"/>
    <xf numFmtId="0" fontId="29" fillId="0" borderId="0"/>
    <xf numFmtId="0" fontId="29" fillId="0" borderId="0"/>
    <xf numFmtId="0" fontId="8" fillId="0" borderId="2">
      <alignment horizontal="center" vertical="center" wrapText="1"/>
    </xf>
    <xf numFmtId="0" fontId="8" fillId="0" borderId="0">
      <alignment horizontal="right"/>
    </xf>
    <xf numFmtId="0" fontId="4" fillId="0" borderId="2">
      <alignment horizontal="center" vertical="center" wrapText="1"/>
    </xf>
    <xf numFmtId="0" fontId="29" fillId="35" borderId="3"/>
    <xf numFmtId="0" fontId="29" fillId="35" borderId="3"/>
    <xf numFmtId="0" fontId="8" fillId="4" borderId="4"/>
    <xf numFmtId="0" fontId="4" fillId="4" borderId="4"/>
    <xf numFmtId="49" fontId="34" fillId="0" borderId="2">
      <alignment horizontal="center" vertical="center" wrapText="1"/>
    </xf>
    <xf numFmtId="49" fontId="34" fillId="0" borderId="2">
      <alignment horizontal="center" vertical="center" wrapText="1"/>
    </xf>
    <xf numFmtId="0" fontId="8" fillId="4" borderId="0">
      <alignment shrinkToFit="1"/>
    </xf>
    <xf numFmtId="0" fontId="8" fillId="0" borderId="2">
      <alignment horizontal="center" vertical="center" wrapText="1"/>
    </xf>
    <xf numFmtId="0" fontId="4" fillId="4" borderId="0">
      <alignment shrinkToFit="1"/>
    </xf>
    <xf numFmtId="49" fontId="34" fillId="0" borderId="2">
      <alignment horizontal="center" vertical="center" wrapText="1"/>
    </xf>
    <xf numFmtId="49" fontId="34" fillId="0" borderId="2">
      <alignment horizontal="center" vertical="center" wrapText="1"/>
    </xf>
    <xf numFmtId="0" fontId="5" fillId="0" borderId="4">
      <alignment horizontal="right"/>
    </xf>
    <xf numFmtId="0" fontId="8" fillId="0" borderId="54"/>
    <xf numFmtId="0" fontId="10" fillId="0" borderId="4">
      <alignment horizontal="right"/>
    </xf>
    <xf numFmtId="0" fontId="29" fillId="35" borderId="5"/>
    <xf numFmtId="0" fontId="29" fillId="35" borderId="5"/>
    <xf numFmtId="4" fontId="5" fillId="3" borderId="4">
      <alignment horizontal="right" vertical="top" shrinkToFit="1"/>
    </xf>
    <xf numFmtId="4" fontId="10" fillId="3" borderId="4">
      <alignment horizontal="right" vertical="top" shrinkToFit="1"/>
    </xf>
    <xf numFmtId="0" fontId="34" fillId="0" borderId="55">
      <alignment horizontal="left" wrapText="1"/>
    </xf>
    <xf numFmtId="0" fontId="34" fillId="0" borderId="55">
      <alignment horizontal="left" wrapText="1"/>
    </xf>
    <xf numFmtId="4" fontId="5" fillId="5" borderId="4">
      <alignment horizontal="right" vertical="top" shrinkToFit="1"/>
    </xf>
    <xf numFmtId="4" fontId="10" fillId="5" borderId="4">
      <alignment horizontal="right" vertical="top" shrinkToFit="1"/>
    </xf>
    <xf numFmtId="0" fontId="34" fillId="0" borderId="36">
      <alignment horizontal="left" wrapText="1" indent="1"/>
    </xf>
    <xf numFmtId="0" fontId="34" fillId="0" borderId="36">
      <alignment horizontal="left" wrapText="1" indent="1"/>
    </xf>
    <xf numFmtId="0" fontId="8" fillId="0" borderId="0">
      <alignment horizontal="left" wrapText="1"/>
    </xf>
    <xf numFmtId="0" fontId="5" fillId="0" borderId="2">
      <alignment horizontal="left"/>
    </xf>
    <xf numFmtId="0" fontId="4" fillId="0" borderId="0">
      <alignment horizontal="left" wrapText="1"/>
    </xf>
    <xf numFmtId="0" fontId="34" fillId="0" borderId="31">
      <alignment horizontal="left" wrapText="1" indent="2"/>
    </xf>
    <xf numFmtId="0" fontId="34" fillId="0" borderId="31">
      <alignment horizontal="left" wrapText="1" indent="2"/>
    </xf>
    <xf numFmtId="0" fontId="5" fillId="0" borderId="2">
      <alignment vertical="top" wrapText="1"/>
    </xf>
    <xf numFmtId="4" fontId="5" fillId="3" borderId="2">
      <alignment horizontal="right" vertical="top" shrinkToFit="1"/>
    </xf>
    <xf numFmtId="0" fontId="10" fillId="0" borderId="2">
      <alignment vertical="top" wrapText="1"/>
    </xf>
    <xf numFmtId="0" fontId="29" fillId="35" borderId="4"/>
    <xf numFmtId="0" fontId="29" fillId="35" borderId="4"/>
    <xf numFmtId="49" fontId="8" fillId="0" borderId="2">
      <alignment horizontal="center" vertical="top" shrinkToFit="1"/>
    </xf>
    <xf numFmtId="49" fontId="4" fillId="0" borderId="2">
      <alignment horizontal="center" vertical="top" shrinkToFit="1"/>
    </xf>
    <xf numFmtId="0" fontId="39" fillId="0" borderId="0">
      <alignment horizontal="center" wrapText="1"/>
    </xf>
    <xf numFmtId="0" fontId="39" fillId="0" borderId="0">
      <alignment horizontal="center" wrapText="1"/>
    </xf>
    <xf numFmtId="4" fontId="5" fillId="3" borderId="2">
      <alignment horizontal="right" vertical="top" shrinkToFit="1"/>
    </xf>
    <xf numFmtId="0" fontId="8" fillId="0" borderId="4"/>
    <xf numFmtId="4" fontId="10" fillId="3" borderId="2">
      <alignment horizontal="right" vertical="top" shrinkToFit="1"/>
    </xf>
    <xf numFmtId="0" fontId="40" fillId="0" borderId="0">
      <alignment horizontal="center" vertical="top"/>
    </xf>
    <xf numFmtId="0" fontId="40" fillId="0" borderId="0">
      <alignment horizontal="center" vertical="top"/>
    </xf>
    <xf numFmtId="4" fontId="5" fillId="5" borderId="2">
      <alignment horizontal="right" vertical="top" shrinkToFit="1"/>
    </xf>
    <xf numFmtId="0" fontId="8" fillId="0" borderId="0">
      <alignment horizontal="left" wrapText="1"/>
    </xf>
    <xf numFmtId="4" fontId="10" fillId="5" borderId="2">
      <alignment horizontal="right" vertical="top" shrinkToFit="1"/>
    </xf>
    <xf numFmtId="0" fontId="34" fillId="0" borderId="3">
      <alignment wrapText="1"/>
    </xf>
    <xf numFmtId="0" fontId="34" fillId="0" borderId="3">
      <alignment wrapText="1"/>
    </xf>
    <xf numFmtId="0" fontId="8" fillId="4" borderId="5"/>
    <xf numFmtId="0" fontId="8" fillId="0" borderId="2">
      <alignment horizontal="left" vertical="top" wrapText="1"/>
    </xf>
    <xf numFmtId="0" fontId="4" fillId="4" borderId="5"/>
    <xf numFmtId="0" fontId="34" fillId="0" borderId="5">
      <alignment wrapText="1"/>
    </xf>
    <xf numFmtId="0" fontId="34" fillId="0" borderId="5">
      <alignment wrapText="1"/>
    </xf>
    <xf numFmtId="0" fontId="8" fillId="4" borderId="5">
      <alignment horizontal="center"/>
    </xf>
    <xf numFmtId="4" fontId="8" fillId="5" borderId="2">
      <alignment horizontal="right" vertical="top" shrinkToFit="1"/>
    </xf>
    <xf numFmtId="0" fontId="4" fillId="4" borderId="5">
      <alignment horizontal="center"/>
    </xf>
    <xf numFmtId="0" fontId="34" fillId="0" borderId="4">
      <alignment horizontal="left"/>
    </xf>
    <xf numFmtId="0" fontId="34" fillId="0" borderId="4">
      <alignment horizontal="left"/>
    </xf>
    <xf numFmtId="4" fontId="5" fillId="0" borderId="2">
      <alignment horizontal="right" vertical="top" shrinkToFit="1"/>
    </xf>
    <xf numFmtId="4" fontId="10" fillId="0" borderId="2">
      <alignment horizontal="right" vertical="top" shrinkToFit="1"/>
    </xf>
    <xf numFmtId="0" fontId="29" fillId="35" borderId="56"/>
    <xf numFmtId="0" fontId="29" fillId="35" borderId="56"/>
    <xf numFmtId="49" fontId="8" fillId="0" borderId="2">
      <alignment horizontal="left" vertical="top" wrapText="1" indent="2"/>
    </xf>
    <xf numFmtId="4" fontId="5" fillId="9" borderId="2">
      <alignment horizontal="right" vertical="top" shrinkToFit="1"/>
    </xf>
    <xf numFmtId="49" fontId="4" fillId="0" borderId="2">
      <alignment horizontal="left" vertical="top" wrapText="1" indent="2"/>
    </xf>
    <xf numFmtId="49" fontId="34" fillId="0" borderId="47">
      <alignment horizontal="center" wrapText="1"/>
    </xf>
    <xf numFmtId="49" fontId="34" fillId="0" borderId="47">
      <alignment horizontal="center" wrapText="1"/>
    </xf>
    <xf numFmtId="4" fontId="8" fillId="0" borderId="2">
      <alignment horizontal="right" vertical="top" shrinkToFit="1"/>
    </xf>
    <xf numFmtId="4" fontId="4" fillId="0" borderId="2">
      <alignment horizontal="right" vertical="top" shrinkToFit="1"/>
    </xf>
    <xf numFmtId="49" fontId="34" fillId="0" borderId="48">
      <alignment horizontal="center" wrapText="1"/>
    </xf>
    <xf numFmtId="49" fontId="34" fillId="0" borderId="48">
      <alignment horizontal="center" wrapText="1"/>
    </xf>
    <xf numFmtId="0" fontId="8" fillId="4" borderId="5">
      <alignment shrinkToFit="1"/>
    </xf>
    <xf numFmtId="0" fontId="4" fillId="4" borderId="5">
      <alignment shrinkToFit="1"/>
    </xf>
    <xf numFmtId="49" fontId="34" fillId="0" borderId="27">
      <alignment horizontal="center"/>
    </xf>
    <xf numFmtId="49" fontId="34" fillId="0" borderId="27">
      <alignment horizontal="center"/>
    </xf>
    <xf numFmtId="0" fontId="8" fillId="4" borderId="4">
      <alignment horizontal="center"/>
    </xf>
    <xf numFmtId="0" fontId="4" fillId="4" borderId="4">
      <alignment horizontal="center"/>
    </xf>
    <xf numFmtId="0" fontId="29" fillId="35" borderId="57"/>
    <xf numFmtId="0" fontId="29" fillId="35" borderId="57"/>
    <xf numFmtId="0" fontId="34" fillId="0" borderId="50"/>
    <xf numFmtId="0" fontId="34" fillId="0" borderId="50"/>
    <xf numFmtId="0" fontId="34" fillId="0" borderId="0">
      <alignment horizontal="center"/>
    </xf>
    <xf numFmtId="0" fontId="34" fillId="0" borderId="0">
      <alignment horizontal="center"/>
    </xf>
    <xf numFmtId="49" fontId="34" fillId="0" borderId="4"/>
    <xf numFmtId="49" fontId="34" fillId="0" borderId="4"/>
    <xf numFmtId="49" fontId="34" fillId="0" borderId="0"/>
    <xf numFmtId="49" fontId="34" fillId="0" borderId="0"/>
    <xf numFmtId="49" fontId="34" fillId="0" borderId="29">
      <alignment horizontal="center"/>
    </xf>
    <xf numFmtId="49" fontId="34" fillId="0" borderId="29">
      <alignment horizontal="center"/>
    </xf>
    <xf numFmtId="49" fontId="34" fillId="0" borderId="29">
      <alignment horizontal="center"/>
    </xf>
    <xf numFmtId="49" fontId="34" fillId="0" borderId="9">
      <alignment horizontal="center"/>
    </xf>
    <xf numFmtId="49" fontId="34" fillId="0" borderId="9">
      <alignment horizontal="center"/>
    </xf>
    <xf numFmtId="49" fontId="34" fillId="0" borderId="9">
      <alignment horizontal="center"/>
    </xf>
    <xf numFmtId="49" fontId="34" fillId="0" borderId="2">
      <alignment horizontal="center"/>
    </xf>
    <xf numFmtId="49" fontId="34" fillId="0" borderId="2">
      <alignment horizontal="center"/>
    </xf>
    <xf numFmtId="49" fontId="34" fillId="0" borderId="2">
      <alignment horizontal="center" vertical="center" wrapText="1"/>
    </xf>
    <xf numFmtId="49" fontId="34" fillId="0" borderId="2">
      <alignment horizontal="center" vertical="center" wrapText="1"/>
    </xf>
    <xf numFmtId="49" fontId="34" fillId="0" borderId="51">
      <alignment horizontal="center" vertical="center" wrapText="1"/>
    </xf>
    <xf numFmtId="49" fontId="34" fillId="0" borderId="51">
      <alignment horizontal="center" vertical="center" wrapText="1"/>
    </xf>
    <xf numFmtId="0" fontId="29" fillId="35" borderId="58"/>
    <xf numFmtId="0" fontId="29" fillId="35" borderId="58"/>
    <xf numFmtId="4" fontId="34" fillId="0" borderId="2">
      <alignment horizontal="right"/>
    </xf>
    <xf numFmtId="4" fontId="34" fillId="0" borderId="2">
      <alignment horizontal="right"/>
    </xf>
    <xf numFmtId="10" fontId="5" fillId="9" borderId="2">
      <alignment horizontal="right" vertical="top" shrinkToFit="1"/>
    </xf>
    <xf numFmtId="0" fontId="34" fillId="39" borderId="50"/>
    <xf numFmtId="0" fontId="34" fillId="39" borderId="50"/>
    <xf numFmtId="0" fontId="34" fillId="39" borderId="0"/>
    <xf numFmtId="0" fontId="34" fillId="39" borderId="0"/>
    <xf numFmtId="0" fontId="39" fillId="0" borderId="0">
      <alignment horizontal="center" wrapText="1"/>
    </xf>
    <xf numFmtId="0" fontId="39" fillId="0" borderId="0">
      <alignment horizontal="center" wrapText="1"/>
    </xf>
    <xf numFmtId="0" fontId="11" fillId="0" borderId="59"/>
    <xf numFmtId="0" fontId="11" fillId="0" borderId="59"/>
    <xf numFmtId="49" fontId="41" fillId="0" borderId="60">
      <alignment horizontal="right"/>
    </xf>
    <xf numFmtId="49" fontId="41" fillId="0" borderId="60">
      <alignment horizontal="right"/>
    </xf>
    <xf numFmtId="0" fontId="34" fillId="0" borderId="60">
      <alignment horizontal="right"/>
    </xf>
    <xf numFmtId="0" fontId="34" fillId="0" borderId="60">
      <alignment horizontal="right"/>
    </xf>
    <xf numFmtId="0" fontId="11" fillId="0" borderId="3"/>
    <xf numFmtId="0" fontId="34" fillId="0" borderId="51">
      <alignment horizontal="center"/>
    </xf>
    <xf numFmtId="0" fontId="34" fillId="0" borderId="51">
      <alignment horizontal="center"/>
    </xf>
    <xf numFmtId="49" fontId="29" fillId="0" borderId="61">
      <alignment horizontal="center"/>
    </xf>
    <xf numFmtId="49" fontId="29" fillId="0" borderId="61">
      <alignment horizontal="center"/>
    </xf>
    <xf numFmtId="10" fontId="5" fillId="5" borderId="2">
      <alignment horizontal="right" vertical="top" shrinkToFit="1"/>
    </xf>
    <xf numFmtId="165" fontId="34" fillId="0" borderId="34">
      <alignment horizontal="center"/>
    </xf>
    <xf numFmtId="165" fontId="34" fillId="0" borderId="34">
      <alignment horizontal="center"/>
    </xf>
    <xf numFmtId="0" fontId="34" fillId="0" borderId="62">
      <alignment horizontal="center"/>
    </xf>
    <xf numFmtId="0" fontId="34" fillId="0" borderId="62">
      <alignment horizontal="center"/>
    </xf>
    <xf numFmtId="49" fontId="34" fillId="0" borderId="35">
      <alignment horizontal="center"/>
    </xf>
    <xf numFmtId="49" fontId="34" fillId="0" borderId="35">
      <alignment horizontal="center"/>
    </xf>
    <xf numFmtId="49" fontId="34" fillId="0" borderId="34">
      <alignment horizontal="center"/>
    </xf>
    <xf numFmtId="49" fontId="34" fillId="0" borderId="34">
      <alignment horizontal="center"/>
    </xf>
    <xf numFmtId="0" fontId="34" fillId="0" borderId="34">
      <alignment horizontal="center"/>
    </xf>
    <xf numFmtId="0" fontId="34" fillId="0" borderId="34">
      <alignment horizontal="center"/>
    </xf>
    <xf numFmtId="49" fontId="34" fillId="0" borderId="63">
      <alignment horizontal="center"/>
    </xf>
    <xf numFmtId="49" fontId="34" fillId="0" borderId="63">
      <alignment horizontal="center"/>
    </xf>
    <xf numFmtId="0" fontId="37" fillId="0" borderId="50"/>
    <xf numFmtId="0" fontId="37" fillId="0" borderId="50"/>
    <xf numFmtId="0" fontId="11" fillId="0" borderId="0"/>
    <xf numFmtId="0" fontId="11" fillId="0" borderId="0"/>
    <xf numFmtId="0" fontId="29" fillId="0" borderId="54"/>
    <xf numFmtId="0" fontId="29" fillId="0" borderId="54"/>
    <xf numFmtId="0" fontId="29" fillId="0" borderId="53"/>
    <xf numFmtId="0" fontId="29" fillId="0" borderId="53"/>
    <xf numFmtId="4" fontId="34" fillId="0" borderId="31">
      <alignment horizontal="right"/>
    </xf>
    <xf numFmtId="4" fontId="34" fillId="0" borderId="31">
      <alignment horizontal="right"/>
    </xf>
    <xf numFmtId="49" fontId="34" fillId="0" borderId="42">
      <alignment horizontal="center"/>
    </xf>
    <xf numFmtId="49" fontId="34" fillId="0" borderId="42">
      <alignment horizontal="center"/>
    </xf>
    <xf numFmtId="0" fontId="34" fillId="0" borderId="64">
      <alignment horizontal="left" wrapText="1"/>
    </xf>
    <xf numFmtId="0" fontId="34" fillId="0" borderId="64">
      <alignment horizontal="left" wrapText="1"/>
    </xf>
    <xf numFmtId="0" fontId="34" fillId="0" borderId="41">
      <alignment horizontal="left" wrapText="1" indent="1"/>
    </xf>
    <xf numFmtId="0" fontId="34" fillId="0" borderId="41">
      <alignment horizontal="left" wrapText="1" indent="1"/>
    </xf>
    <xf numFmtId="0" fontId="34" fillId="0" borderId="34">
      <alignment horizontal="left" wrapText="1" indent="2"/>
    </xf>
    <xf numFmtId="0" fontId="34" fillId="0" borderId="34">
      <alignment horizontal="left" wrapText="1" indent="2"/>
    </xf>
    <xf numFmtId="0" fontId="29" fillId="35" borderId="65"/>
    <xf numFmtId="0" fontId="29" fillId="35" borderId="65"/>
    <xf numFmtId="0" fontId="34" fillId="39" borderId="38"/>
    <xf numFmtId="0" fontId="34" fillId="39" borderId="38"/>
    <xf numFmtId="0" fontId="39" fillId="0" borderId="0">
      <alignment horizontal="left" wrapText="1"/>
    </xf>
    <xf numFmtId="0" fontId="39" fillId="0" borderId="0">
      <alignment horizontal="left" wrapText="1"/>
    </xf>
    <xf numFmtId="49" fontId="29" fillId="0" borderId="0"/>
    <xf numFmtId="49" fontId="29" fillId="0" borderId="0"/>
    <xf numFmtId="0" fontId="8" fillId="0" borderId="6"/>
    <xf numFmtId="0" fontId="34" fillId="0" borderId="0">
      <alignment horizontal="right"/>
    </xf>
    <xf numFmtId="0" fontId="34" fillId="0" borderId="0">
      <alignment horizontal="right"/>
    </xf>
    <xf numFmtId="49" fontId="34" fillId="0" borderId="0">
      <alignment horizontal="right"/>
    </xf>
    <xf numFmtId="49" fontId="34" fillId="0" borderId="0">
      <alignment horizontal="right"/>
    </xf>
    <xf numFmtId="0" fontId="34" fillId="0" borderId="0">
      <alignment horizontal="left" wrapText="1"/>
    </xf>
    <xf numFmtId="0" fontId="34" fillId="0" borderId="0">
      <alignment horizontal="left" wrapText="1"/>
    </xf>
    <xf numFmtId="0" fontId="34" fillId="0" borderId="3">
      <alignment horizontal="left"/>
    </xf>
    <xf numFmtId="0" fontId="34" fillId="0" borderId="3">
      <alignment horizontal="left"/>
    </xf>
    <xf numFmtId="0" fontId="34" fillId="0" borderId="37">
      <alignment horizontal="left" wrapText="1"/>
    </xf>
    <xf numFmtId="0" fontId="34" fillId="0" borderId="37">
      <alignment horizontal="left" wrapText="1"/>
    </xf>
    <xf numFmtId="0" fontId="34" fillId="0" borderId="37">
      <alignment horizontal="left" wrapText="1"/>
    </xf>
    <xf numFmtId="0" fontId="34" fillId="0" borderId="5"/>
    <xf numFmtId="0" fontId="34" fillId="0" borderId="5"/>
    <xf numFmtId="0" fontId="35" fillId="0" borderId="66">
      <alignment horizontal="left" wrapText="1"/>
    </xf>
    <xf numFmtId="0" fontId="35" fillId="0" borderId="66">
      <alignment horizontal="left" wrapText="1"/>
    </xf>
    <xf numFmtId="0" fontId="34" fillId="0" borderId="30">
      <alignment horizontal="left" wrapText="1" indent="2"/>
    </xf>
    <xf numFmtId="0" fontId="34" fillId="0" borderId="30">
      <alignment horizontal="left" wrapText="1" indent="2"/>
    </xf>
    <xf numFmtId="49" fontId="34" fillId="0" borderId="0">
      <alignment horizontal="center" wrapText="1"/>
    </xf>
    <xf numFmtId="49" fontId="34" fillId="0" borderId="0">
      <alignment horizontal="center" wrapText="1"/>
    </xf>
    <xf numFmtId="49" fontId="34" fillId="0" borderId="27">
      <alignment horizontal="center" wrapText="1"/>
    </xf>
    <xf numFmtId="49" fontId="34" fillId="0" borderId="27">
      <alignment horizontal="center" wrapText="1"/>
    </xf>
    <xf numFmtId="0" fontId="34" fillId="0" borderId="6"/>
    <xf numFmtId="0" fontId="34" fillId="0" borderId="6"/>
    <xf numFmtId="4" fontId="12" fillId="0" borderId="7">
      <alignment horizontal="right" shrinkToFit="1"/>
    </xf>
    <xf numFmtId="0" fontId="34" fillId="0" borderId="67">
      <alignment horizontal="center" wrapText="1"/>
    </xf>
    <xf numFmtId="0" fontId="34" fillId="0" borderId="67">
      <alignment horizontal="center" wrapText="1"/>
    </xf>
    <xf numFmtId="2" fontId="12" fillId="0" borderId="8">
      <alignment horizontal="center" shrinkToFit="1"/>
    </xf>
    <xf numFmtId="0" fontId="29" fillId="35" borderId="50"/>
    <xf numFmtId="0" fontId="29" fillId="35" borderId="50"/>
    <xf numFmtId="4" fontId="12" fillId="0" borderId="8">
      <alignment horizontal="right" shrinkToFit="1"/>
    </xf>
    <xf numFmtId="49" fontId="34" fillId="0" borderId="40">
      <alignment horizontal="center"/>
    </xf>
    <xf numFmtId="49" fontId="34" fillId="0" borderId="40">
      <alignment horizontal="center"/>
    </xf>
    <xf numFmtId="0" fontId="29" fillId="0" borderId="50"/>
    <xf numFmtId="0" fontId="29" fillId="0" borderId="50"/>
    <xf numFmtId="0" fontId="27" fillId="10" borderId="0" applyNumberFormat="0" applyBorder="0" applyAlignment="0" applyProtection="0"/>
    <xf numFmtId="0" fontId="27" fillId="14" borderId="0" applyNumberFormat="0" applyBorder="0" applyAlignment="0" applyProtection="0"/>
    <xf numFmtId="0" fontId="27" fillId="18" borderId="0" applyNumberFormat="0" applyBorder="0" applyAlignment="0" applyProtection="0"/>
    <xf numFmtId="0" fontId="27" fillId="22" borderId="0" applyNumberFormat="0" applyBorder="0" applyAlignment="0" applyProtection="0"/>
    <xf numFmtId="0" fontId="27" fillId="26" borderId="0" applyNumberFormat="0" applyBorder="0" applyAlignment="0" applyProtection="0"/>
    <xf numFmtId="0" fontId="27" fillId="30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4" fillId="8" borderId="0" applyNumberFormat="0" applyBorder="0" applyAlignment="0" applyProtection="0"/>
    <xf numFmtId="0" fontId="2" fillId="0" borderId="0"/>
    <xf numFmtId="0" fontId="1" fillId="0" borderId="0"/>
    <xf numFmtId="0" fontId="6" fillId="0" borderId="0"/>
    <xf numFmtId="0" fontId="7" fillId="0" borderId="0"/>
    <xf numFmtId="0" fontId="28" fillId="0" borderId="0"/>
    <xf numFmtId="0" fontId="2" fillId="0" borderId="0"/>
    <xf numFmtId="0" fontId="23" fillId="7" borderId="0" applyNumberFormat="0" applyBorder="0" applyAlignment="0" applyProtection="0"/>
    <xf numFmtId="0" fontId="26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25" fillId="0" borderId="0" applyNumberFormat="0" applyFill="0" applyBorder="0" applyAlignment="0" applyProtection="0"/>
    <xf numFmtId="0" fontId="22" fillId="6" borderId="0" applyNumberFormat="0" applyBorder="0" applyAlignment="0" applyProtection="0"/>
  </cellStyleXfs>
  <cellXfs count="37">
    <xf numFmtId="0" fontId="0" fillId="0" borderId="0" xfId="0"/>
    <xf numFmtId="0" fontId="13" fillId="0" borderId="0" xfId="0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wrapText="1"/>
    </xf>
    <xf numFmtId="0" fontId="19" fillId="0" borderId="0" xfId="0" applyFont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center" wrapText="1"/>
    </xf>
    <xf numFmtId="4" fontId="15" fillId="2" borderId="1" xfId="0" applyNumberFormat="1" applyFont="1" applyFill="1" applyBorder="1" applyAlignment="1">
      <alignment horizontal="center" wrapText="1"/>
    </xf>
    <xf numFmtId="4" fontId="17" fillId="2" borderId="1" xfId="43" applyNumberFormat="1" applyFont="1" applyFill="1" applyBorder="1" applyAlignment="1" applyProtection="1">
      <alignment horizontal="center" shrinkToFit="1"/>
    </xf>
    <xf numFmtId="4" fontId="14" fillId="2" borderId="1" xfId="43" applyNumberFormat="1" applyFont="1" applyFill="1" applyBorder="1" applyAlignment="1" applyProtection="1">
      <alignment horizontal="center" shrinkToFi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wrapText="1"/>
    </xf>
    <xf numFmtId="166" fontId="17" fillId="2" borderId="1" xfId="0" applyNumberFormat="1" applyFont="1" applyFill="1" applyBorder="1" applyAlignment="1">
      <alignment horizontal="center" wrapText="1"/>
    </xf>
    <xf numFmtId="166" fontId="14" fillId="2" borderId="1" xfId="0" applyNumberFormat="1" applyFont="1" applyFill="1" applyBorder="1" applyAlignment="1">
      <alignment horizontal="center" wrapText="1"/>
    </xf>
    <xf numFmtId="4" fontId="14" fillId="2" borderId="10" xfId="43" applyNumberFormat="1" applyFont="1" applyFill="1" applyBorder="1" applyAlignment="1" applyProtection="1">
      <alignment horizontal="center" shrinkToFit="1"/>
    </xf>
    <xf numFmtId="4" fontId="14" fillId="2" borderId="10" xfId="0" applyNumberFormat="1" applyFont="1" applyFill="1" applyBorder="1" applyAlignment="1">
      <alignment horizontal="center" wrapText="1"/>
    </xf>
    <xf numFmtId="4" fontId="17" fillId="2" borderId="68" xfId="0" applyNumberFormat="1" applyFont="1" applyFill="1" applyBorder="1" applyAlignment="1">
      <alignment horizontal="center" wrapText="1"/>
    </xf>
    <xf numFmtId="0" fontId="17" fillId="2" borderId="1" xfId="44" applyNumberFormat="1" applyFont="1" applyFill="1" applyBorder="1" applyAlignment="1" applyProtection="1">
      <alignment wrapText="1"/>
    </xf>
    <xf numFmtId="1" fontId="17" fillId="2" borderId="1" xfId="23" applyNumberFormat="1" applyFont="1" applyFill="1" applyBorder="1" applyAlignment="1" applyProtection="1">
      <alignment horizontal="center" shrinkToFit="1"/>
    </xf>
    <xf numFmtId="0" fontId="14" fillId="2" borderId="1" xfId="44" applyNumberFormat="1" applyFont="1" applyFill="1" applyBorder="1" applyAlignment="1" applyProtection="1">
      <alignment wrapText="1"/>
    </xf>
    <xf numFmtId="1" fontId="14" fillId="2" borderId="1" xfId="23" applyNumberFormat="1" applyFont="1" applyFill="1" applyBorder="1" applyAlignment="1" applyProtection="1">
      <alignment horizontal="center" shrinkToFit="1"/>
    </xf>
    <xf numFmtId="4" fontId="19" fillId="2" borderId="1" xfId="0" applyNumberFormat="1" applyFont="1" applyFill="1" applyBorder="1" applyAlignment="1">
      <alignment horizontal="center"/>
    </xf>
    <xf numFmtId="4" fontId="13" fillId="2" borderId="1" xfId="0" applyNumberFormat="1" applyFont="1" applyFill="1" applyBorder="1" applyAlignment="1">
      <alignment horizontal="center"/>
    </xf>
    <xf numFmtId="4" fontId="13" fillId="2" borderId="10" xfId="0" applyNumberFormat="1" applyFont="1" applyFill="1" applyBorder="1" applyAlignment="1">
      <alignment horizontal="center"/>
    </xf>
    <xf numFmtId="4" fontId="19" fillId="2" borderId="68" xfId="0" applyNumberFormat="1" applyFont="1" applyFill="1" applyBorder="1" applyAlignment="1">
      <alignment horizontal="center"/>
    </xf>
    <xf numFmtId="4" fontId="18" fillId="2" borderId="1" xfId="0" applyNumberFormat="1" applyFont="1" applyFill="1" applyBorder="1" applyAlignment="1">
      <alignment horizontal="center"/>
    </xf>
    <xf numFmtId="4" fontId="15" fillId="2" borderId="1" xfId="0" applyNumberFormat="1" applyFont="1" applyFill="1" applyBorder="1" applyAlignment="1">
      <alignment horizontal="center"/>
    </xf>
    <xf numFmtId="10" fontId="18" fillId="2" borderId="1" xfId="0" applyNumberFormat="1" applyFont="1" applyFill="1" applyBorder="1" applyAlignment="1">
      <alignment horizontal="center" wrapText="1"/>
    </xf>
    <xf numFmtId="10" fontId="15" fillId="2" borderId="1" xfId="0" applyNumberFormat="1" applyFont="1" applyFill="1" applyBorder="1" applyAlignment="1">
      <alignment horizont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44" fillId="0" borderId="0" xfId="0" applyFont="1" applyFill="1"/>
    <xf numFmtId="0" fontId="44" fillId="0" borderId="0" xfId="0" applyFont="1" applyBorder="1" applyAlignment="1">
      <alignment horizontal="center" vertical="center"/>
    </xf>
    <xf numFmtId="49" fontId="14" fillId="2" borderId="1" xfId="23" applyNumberFormat="1" applyFont="1" applyFill="1" applyBorder="1" applyAlignment="1" applyProtection="1">
      <alignment horizontal="center" shrinkToFit="1"/>
    </xf>
    <xf numFmtId="0" fontId="13" fillId="0" borderId="0" xfId="0" applyFont="1" applyBorder="1" applyAlignment="1">
      <alignment horizontal="right" vertical="center"/>
    </xf>
    <xf numFmtId="0" fontId="43" fillId="2" borderId="1" xfId="25" applyNumberFormat="1" applyFont="1" applyFill="1" applyBorder="1" applyAlignment="1" applyProtection="1">
      <alignment horizontal="left"/>
    </xf>
    <xf numFmtId="0" fontId="43" fillId="2" borderId="1" xfId="25" applyFont="1" applyFill="1" applyBorder="1" applyAlignment="1">
      <alignment horizontal="left"/>
    </xf>
    <xf numFmtId="0" fontId="19" fillId="0" borderId="0" xfId="0" applyFont="1" applyBorder="1" applyAlignment="1">
      <alignment horizontal="center" vertical="center" wrapText="1"/>
    </xf>
  </cellXfs>
  <cellStyles count="628">
    <cellStyle name="20% - Акцент1 2" xfId="131"/>
    <cellStyle name="20% - Акцент2 2" xfId="132"/>
    <cellStyle name="20% - Акцент3 2" xfId="133"/>
    <cellStyle name="20% - Акцент4 2" xfId="134"/>
    <cellStyle name="20% - Акцент5 2" xfId="135"/>
    <cellStyle name="20% - Акцент6 2" xfId="136"/>
    <cellStyle name="40% - Акцент1 2" xfId="137"/>
    <cellStyle name="40% - Акцент2 2" xfId="138"/>
    <cellStyle name="40% - Акцент3 2" xfId="139"/>
    <cellStyle name="40% - Акцент4 2" xfId="140"/>
    <cellStyle name="40% - Акцент5 2" xfId="141"/>
    <cellStyle name="40% - Акцент6 2" xfId="142"/>
    <cellStyle name="60% - Акцент1 2" xfId="143"/>
    <cellStyle name="60% - Акцент2 2" xfId="144"/>
    <cellStyle name="60% - Акцент3 2" xfId="145"/>
    <cellStyle name="60% - Акцент4 2" xfId="146"/>
    <cellStyle name="60% - Акцент5 2" xfId="147"/>
    <cellStyle name="60% - Акцент6 2" xfId="148"/>
    <cellStyle name="br" xfId="6"/>
    <cellStyle name="br 2" xfId="7"/>
    <cellStyle name="br 3" xfId="149"/>
    <cellStyle name="col" xfId="8"/>
    <cellStyle name="col 2" xfId="9"/>
    <cellStyle name="col 3" xfId="150"/>
    <cellStyle name="ex66" xfId="71"/>
    <cellStyle name="ex67" xfId="72"/>
    <cellStyle name="ex68" xfId="73"/>
    <cellStyle name="ex69" xfId="74"/>
    <cellStyle name="ex72" xfId="75"/>
    <cellStyle name="ex73" xfId="76"/>
    <cellStyle name="ex74" xfId="77"/>
    <cellStyle name="ex75" xfId="78"/>
    <cellStyle name="ex76" xfId="79"/>
    <cellStyle name="st39" xfId="80"/>
    <cellStyle name="style0" xfId="10"/>
    <cellStyle name="style0 2" xfId="11"/>
    <cellStyle name="style0 2 2" xfId="153"/>
    <cellStyle name="style0 2 3" xfId="152"/>
    <cellStyle name="style0 3" xfId="81"/>
    <cellStyle name="style0 3 2" xfId="154"/>
    <cellStyle name="style0 4" xfId="151"/>
    <cellStyle name="td" xfId="12"/>
    <cellStyle name="td 2" xfId="13"/>
    <cellStyle name="td 2 2" xfId="157"/>
    <cellStyle name="td 2 3" xfId="156"/>
    <cellStyle name="td 3" xfId="82"/>
    <cellStyle name="td 3 2" xfId="158"/>
    <cellStyle name="td 4" xfId="155"/>
    <cellStyle name="tr" xfId="14"/>
    <cellStyle name="tr 2" xfId="15"/>
    <cellStyle name="tr 3" xfId="159"/>
    <cellStyle name="xl100" xfId="160"/>
    <cellStyle name="xl100 2" xfId="161"/>
    <cellStyle name="xl101" xfId="162"/>
    <cellStyle name="xl101 2" xfId="163"/>
    <cellStyle name="xl102" xfId="164"/>
    <cellStyle name="xl102 2" xfId="165"/>
    <cellStyle name="xl103" xfId="166"/>
    <cellStyle name="xl103 2" xfId="167"/>
    <cellStyle name="xl103 5" xfId="168"/>
    <cellStyle name="xl104" xfId="169"/>
    <cellStyle name="xl104 2" xfId="170"/>
    <cellStyle name="xl105" xfId="171"/>
    <cellStyle name="xl105 2" xfId="172"/>
    <cellStyle name="xl105 5" xfId="173"/>
    <cellStyle name="xl106" xfId="174"/>
    <cellStyle name="xl106 2" xfId="175"/>
    <cellStyle name="xl107" xfId="176"/>
    <cellStyle name="xl107 2" xfId="177"/>
    <cellStyle name="xl108" xfId="178"/>
    <cellStyle name="xl108 2" xfId="179"/>
    <cellStyle name="xl109" xfId="180"/>
    <cellStyle name="xl109 2" xfId="181"/>
    <cellStyle name="xl110" xfId="182"/>
    <cellStyle name="xl110 2" xfId="183"/>
    <cellStyle name="xl111" xfId="184"/>
    <cellStyle name="xl111 2" xfId="185"/>
    <cellStyle name="xl112" xfId="186"/>
    <cellStyle name="xl112 2" xfId="187"/>
    <cellStyle name="xl113" xfId="188"/>
    <cellStyle name="xl113 2" xfId="189"/>
    <cellStyle name="xl114" xfId="190"/>
    <cellStyle name="xl114 2" xfId="191"/>
    <cellStyle name="xl115" xfId="192"/>
    <cellStyle name="xl115 2" xfId="193"/>
    <cellStyle name="xl116" xfId="194"/>
    <cellStyle name="xl116 2" xfId="195"/>
    <cellStyle name="xl117" xfId="196"/>
    <cellStyle name="xl117 2" xfId="197"/>
    <cellStyle name="xl118" xfId="198"/>
    <cellStyle name="xl118 2" xfId="199"/>
    <cellStyle name="xl119" xfId="200"/>
    <cellStyle name="xl119 2" xfId="201"/>
    <cellStyle name="xl119 5" xfId="202"/>
    <cellStyle name="xl120" xfId="203"/>
    <cellStyle name="xl120 2" xfId="204"/>
    <cellStyle name="xl120 5" xfId="205"/>
    <cellStyle name="xl121" xfId="206"/>
    <cellStyle name="xl121 2" xfId="207"/>
    <cellStyle name="xl121 5" xfId="208"/>
    <cellStyle name="xl122" xfId="209"/>
    <cellStyle name="xl122 2" xfId="210"/>
    <cellStyle name="xl123" xfId="211"/>
    <cellStyle name="xl123 2" xfId="212"/>
    <cellStyle name="xl123 5" xfId="213"/>
    <cellStyle name="xl124" xfId="214"/>
    <cellStyle name="xl124 2" xfId="215"/>
    <cellStyle name="xl125" xfId="216"/>
    <cellStyle name="xl125 2" xfId="217"/>
    <cellStyle name="xl126" xfId="218"/>
    <cellStyle name="xl126 2" xfId="219"/>
    <cellStyle name="xl127" xfId="220"/>
    <cellStyle name="xl127 2" xfId="221"/>
    <cellStyle name="xl128" xfId="222"/>
    <cellStyle name="xl128 2" xfId="223"/>
    <cellStyle name="xl128 5" xfId="224"/>
    <cellStyle name="xl129" xfId="225"/>
    <cellStyle name="xl129 2" xfId="226"/>
    <cellStyle name="xl130" xfId="227"/>
    <cellStyle name="xl130 2" xfId="228"/>
    <cellStyle name="xl131" xfId="229"/>
    <cellStyle name="xl131 2" xfId="230"/>
    <cellStyle name="xl132" xfId="231"/>
    <cellStyle name="xl132 2" xfId="232"/>
    <cellStyle name="xl133" xfId="233"/>
    <cellStyle name="xl133 2" xfId="234"/>
    <cellStyle name="xl133 5" xfId="235"/>
    <cellStyle name="xl134" xfId="236"/>
    <cellStyle name="xl134 2" xfId="237"/>
    <cellStyle name="xl135" xfId="238"/>
    <cellStyle name="xl135 2" xfId="239"/>
    <cellStyle name="xl136" xfId="240"/>
    <cellStyle name="xl136 2" xfId="241"/>
    <cellStyle name="xl137" xfId="242"/>
    <cellStyle name="xl137 2" xfId="243"/>
    <cellStyle name="xl138" xfId="244"/>
    <cellStyle name="xl138 2" xfId="245"/>
    <cellStyle name="xl139" xfId="246"/>
    <cellStyle name="xl139 2" xfId="247"/>
    <cellStyle name="xl140" xfId="248"/>
    <cellStyle name="xl140 2" xfId="249"/>
    <cellStyle name="xl141" xfId="250"/>
    <cellStyle name="xl141 2" xfId="251"/>
    <cellStyle name="xl142" xfId="252"/>
    <cellStyle name="xl142 2" xfId="253"/>
    <cellStyle name="xl143" xfId="254"/>
    <cellStyle name="xl143 2" xfId="255"/>
    <cellStyle name="xl144" xfId="256"/>
    <cellStyle name="xl144 2" xfId="257"/>
    <cellStyle name="xl145" xfId="258"/>
    <cellStyle name="xl145 2" xfId="259"/>
    <cellStyle name="xl146" xfId="260"/>
    <cellStyle name="xl146 2" xfId="261"/>
    <cellStyle name="xl147" xfId="262"/>
    <cellStyle name="xl147 2" xfId="263"/>
    <cellStyle name="xl148" xfId="264"/>
    <cellStyle name="xl148 2" xfId="265"/>
    <cellStyle name="xl149" xfId="266"/>
    <cellStyle name="xl149 2" xfId="267"/>
    <cellStyle name="xl150" xfId="268"/>
    <cellStyle name="xl150 2" xfId="269"/>
    <cellStyle name="xl151" xfId="270"/>
    <cellStyle name="xl151 2" xfId="271"/>
    <cellStyle name="xl152" xfId="272"/>
    <cellStyle name="xl152 2" xfId="273"/>
    <cellStyle name="xl153" xfId="274"/>
    <cellStyle name="xl153 2" xfId="275"/>
    <cellStyle name="xl154" xfId="276"/>
    <cellStyle name="xl154 2" xfId="277"/>
    <cellStyle name="xl155" xfId="278"/>
    <cellStyle name="xl155 2" xfId="279"/>
    <cellStyle name="xl156" xfId="280"/>
    <cellStyle name="xl156 2" xfId="281"/>
    <cellStyle name="xl157" xfId="282"/>
    <cellStyle name="xl157 2" xfId="283"/>
    <cellStyle name="xl158" xfId="284"/>
    <cellStyle name="xl158 2" xfId="285"/>
    <cellStyle name="xl159" xfId="286"/>
    <cellStyle name="xl159 2" xfId="287"/>
    <cellStyle name="xl160" xfId="288"/>
    <cellStyle name="xl160 2" xfId="289"/>
    <cellStyle name="xl161" xfId="290"/>
    <cellStyle name="xl161 2" xfId="291"/>
    <cellStyle name="xl162" xfId="292"/>
    <cellStyle name="xl162 2" xfId="293"/>
    <cellStyle name="xl163" xfId="294"/>
    <cellStyle name="xl163 2" xfId="295"/>
    <cellStyle name="xl164" xfId="296"/>
    <cellStyle name="xl164 2" xfId="297"/>
    <cellStyle name="xl165" xfId="298"/>
    <cellStyle name="xl165 2" xfId="299"/>
    <cellStyle name="xl166" xfId="300"/>
    <cellStyle name="xl166 2" xfId="301"/>
    <cellStyle name="xl167" xfId="302"/>
    <cellStyle name="xl167 2" xfId="303"/>
    <cellStyle name="xl168" xfId="304"/>
    <cellStyle name="xl168 2" xfId="305"/>
    <cellStyle name="xl169" xfId="306"/>
    <cellStyle name="xl169 2" xfId="307"/>
    <cellStyle name="xl170" xfId="308"/>
    <cellStyle name="xl170 2" xfId="309"/>
    <cellStyle name="xl171" xfId="310"/>
    <cellStyle name="xl171 2" xfId="311"/>
    <cellStyle name="xl172" xfId="312"/>
    <cellStyle name="xl172 2" xfId="313"/>
    <cellStyle name="xl173" xfId="314"/>
    <cellStyle name="xl173 2" xfId="315"/>
    <cellStyle name="xl174" xfId="316"/>
    <cellStyle name="xl174 2" xfId="317"/>
    <cellStyle name="xl175" xfId="318"/>
    <cellStyle name="xl175 2" xfId="319"/>
    <cellStyle name="xl176" xfId="320"/>
    <cellStyle name="xl176 2" xfId="321"/>
    <cellStyle name="xl177" xfId="322"/>
    <cellStyle name="xl177 2" xfId="323"/>
    <cellStyle name="xl178" xfId="324"/>
    <cellStyle name="xl178 2" xfId="325"/>
    <cellStyle name="xl179" xfId="326"/>
    <cellStyle name="xl179 2" xfId="327"/>
    <cellStyle name="xl180" xfId="328"/>
    <cellStyle name="xl180 2" xfId="329"/>
    <cellStyle name="xl181" xfId="330"/>
    <cellStyle name="xl181 2" xfId="331"/>
    <cellStyle name="xl182" xfId="332"/>
    <cellStyle name="xl182 2" xfId="333"/>
    <cellStyle name="xl183" xfId="334"/>
    <cellStyle name="xl183 2" xfId="335"/>
    <cellStyle name="xl184" xfId="336"/>
    <cellStyle name="xl184 2" xfId="337"/>
    <cellStyle name="xl185" xfId="338"/>
    <cellStyle name="xl185 2" xfId="339"/>
    <cellStyle name="xl186" xfId="340"/>
    <cellStyle name="xl186 2" xfId="341"/>
    <cellStyle name="xl187" xfId="342"/>
    <cellStyle name="xl187 2" xfId="343"/>
    <cellStyle name="xl188" xfId="344"/>
    <cellStyle name="xl188 2" xfId="345"/>
    <cellStyle name="xl189" xfId="346"/>
    <cellStyle name="xl189 2" xfId="347"/>
    <cellStyle name="xl190" xfId="348"/>
    <cellStyle name="xl190 2" xfId="349"/>
    <cellStyle name="xl191" xfId="350"/>
    <cellStyle name="xl191 2" xfId="351"/>
    <cellStyle name="xl192" xfId="352"/>
    <cellStyle name="xl192 2" xfId="353"/>
    <cellStyle name="xl193" xfId="354"/>
    <cellStyle name="xl193 2" xfId="355"/>
    <cellStyle name="xl194" xfId="356"/>
    <cellStyle name="xl194 2" xfId="357"/>
    <cellStyle name="xl195" xfId="358"/>
    <cellStyle name="xl195 2" xfId="359"/>
    <cellStyle name="xl196" xfId="360"/>
    <cellStyle name="xl196 2" xfId="361"/>
    <cellStyle name="xl197" xfId="362"/>
    <cellStyle name="xl197 2" xfId="363"/>
    <cellStyle name="xl198" xfId="364"/>
    <cellStyle name="xl198 2" xfId="365"/>
    <cellStyle name="xl199" xfId="366"/>
    <cellStyle name="xl199 2" xfId="367"/>
    <cellStyle name="xl200" xfId="368"/>
    <cellStyle name="xl200 2" xfId="369"/>
    <cellStyle name="xl201" xfId="370"/>
    <cellStyle name="xl201 2" xfId="371"/>
    <cellStyle name="xl202" xfId="372"/>
    <cellStyle name="xl202 2" xfId="373"/>
    <cellStyle name="xl203" xfId="374"/>
    <cellStyle name="xl203 2" xfId="375"/>
    <cellStyle name="xl204" xfId="376"/>
    <cellStyle name="xl204 2" xfId="377"/>
    <cellStyle name="xl21" xfId="16"/>
    <cellStyle name="xl21 2" xfId="17"/>
    <cellStyle name="xl21 2 2" xfId="380"/>
    <cellStyle name="xl21 2 3" xfId="379"/>
    <cellStyle name="xl21 3" xfId="84"/>
    <cellStyle name="xl21 3 2" xfId="381"/>
    <cellStyle name="xl21 4" xfId="378"/>
    <cellStyle name="xl22" xfId="18"/>
    <cellStyle name="xl22 2" xfId="19"/>
    <cellStyle name="xl22 2 2" xfId="384"/>
    <cellStyle name="xl22 2 3" xfId="383"/>
    <cellStyle name="xl22 3" xfId="85"/>
    <cellStyle name="xl22 3 2" xfId="385"/>
    <cellStyle name="xl22 4" xfId="124"/>
    <cellStyle name="xl22 5" xfId="386"/>
    <cellStyle name="xl22 6" xfId="382"/>
    <cellStyle name="xl23" xfId="20"/>
    <cellStyle name="xl23 2" xfId="21"/>
    <cellStyle name="xl23 2 2" xfId="389"/>
    <cellStyle name="xl23 2 3" xfId="388"/>
    <cellStyle name="xl23 3" xfId="86"/>
    <cellStyle name="xl23 3 2" xfId="390"/>
    <cellStyle name="xl23 4" xfId="391"/>
    <cellStyle name="xl23 5" xfId="387"/>
    <cellStyle name="xl24" xfId="2"/>
    <cellStyle name="xl24 2" xfId="22"/>
    <cellStyle name="xl24 2 2" xfId="394"/>
    <cellStyle name="xl24 2 3" xfId="393"/>
    <cellStyle name="xl24 3" xfId="87"/>
    <cellStyle name="xl24 3 2" xfId="395"/>
    <cellStyle name="xl24 4" xfId="69"/>
    <cellStyle name="xl24 5" xfId="396"/>
    <cellStyle name="xl24 6" xfId="392"/>
    <cellStyle name="xl25" xfId="23"/>
    <cellStyle name="xl25 2" xfId="24"/>
    <cellStyle name="xl25 2 2" xfId="399"/>
    <cellStyle name="xl25 2 3" xfId="398"/>
    <cellStyle name="xl25 3" xfId="88"/>
    <cellStyle name="xl25 3 2" xfId="400"/>
    <cellStyle name="xl25 4" xfId="401"/>
    <cellStyle name="xl25 5" xfId="397"/>
    <cellStyle name="xl26" xfId="25"/>
    <cellStyle name="xl26 2" xfId="26"/>
    <cellStyle name="xl26 2 2" xfId="404"/>
    <cellStyle name="xl26 2 3" xfId="403"/>
    <cellStyle name="xl26 3" xfId="89"/>
    <cellStyle name="xl26 3 2" xfId="405"/>
    <cellStyle name="xl26 4" xfId="127"/>
    <cellStyle name="xl26 5" xfId="406"/>
    <cellStyle name="xl26 6" xfId="402"/>
    <cellStyle name="xl27" xfId="27"/>
    <cellStyle name="xl27 2" xfId="28"/>
    <cellStyle name="xl27 2 2" xfId="409"/>
    <cellStyle name="xl27 2 3" xfId="408"/>
    <cellStyle name="xl27 3" xfId="90"/>
    <cellStyle name="xl27 3 2" xfId="410"/>
    <cellStyle name="xl27 4" xfId="411"/>
    <cellStyle name="xl27 5" xfId="407"/>
    <cellStyle name="xl28" xfId="29"/>
    <cellStyle name="xl28 2" xfId="30"/>
    <cellStyle name="xl28 2 2" xfId="414"/>
    <cellStyle name="xl28 2 3" xfId="413"/>
    <cellStyle name="xl28 3" xfId="91"/>
    <cellStyle name="xl28 3 2" xfId="415"/>
    <cellStyle name="xl28 4" xfId="412"/>
    <cellStyle name="xl29" xfId="31"/>
    <cellStyle name="xl29 2" xfId="32"/>
    <cellStyle name="xl29 2 2" xfId="418"/>
    <cellStyle name="xl29 2 3" xfId="417"/>
    <cellStyle name="xl29 3" xfId="92"/>
    <cellStyle name="xl29 3 2" xfId="419"/>
    <cellStyle name="xl29 4" xfId="420"/>
    <cellStyle name="xl29 5" xfId="416"/>
    <cellStyle name="xl30" xfId="33"/>
    <cellStyle name="xl30 2" xfId="34"/>
    <cellStyle name="xl30 2 2" xfId="423"/>
    <cellStyle name="xl30 2 3" xfId="422"/>
    <cellStyle name="xl30 3" xfId="93"/>
    <cellStyle name="xl30 3 2" xfId="424"/>
    <cellStyle name="xl30 4" xfId="425"/>
    <cellStyle name="xl30 5" xfId="421"/>
    <cellStyle name="xl31" xfId="35"/>
    <cellStyle name="xl31 2" xfId="36"/>
    <cellStyle name="xl31 2 2" xfId="428"/>
    <cellStyle name="xl31 2 3" xfId="427"/>
    <cellStyle name="xl31 3" xfId="94"/>
    <cellStyle name="xl31 3 2" xfId="429"/>
    <cellStyle name="xl31 4" xfId="426"/>
    <cellStyle name="xl32" xfId="37"/>
    <cellStyle name="xl32 2" xfId="38"/>
    <cellStyle name="xl32 2 2" xfId="432"/>
    <cellStyle name="xl32 2 3" xfId="431"/>
    <cellStyle name="xl32 3" xfId="95"/>
    <cellStyle name="xl32 3 2" xfId="433"/>
    <cellStyle name="xl32 4" xfId="430"/>
    <cellStyle name="xl33" xfId="3"/>
    <cellStyle name="xl33 2" xfId="39"/>
    <cellStyle name="xl33 2 2" xfId="436"/>
    <cellStyle name="xl33 2 3" xfId="435"/>
    <cellStyle name="xl33 3" xfId="96"/>
    <cellStyle name="xl33 3 2" xfId="437"/>
    <cellStyle name="xl33 4" xfId="438"/>
    <cellStyle name="xl33 5" xfId="434"/>
    <cellStyle name="xl34" xfId="40"/>
    <cellStyle name="xl34 2" xfId="41"/>
    <cellStyle name="xl34 2 2" xfId="441"/>
    <cellStyle name="xl34 2 3" xfId="440"/>
    <cellStyle name="xl34 3" xfId="97"/>
    <cellStyle name="xl34 3 2" xfId="442"/>
    <cellStyle name="xl34 4" xfId="443"/>
    <cellStyle name="xl34 5" xfId="439"/>
    <cellStyle name="xl35" xfId="4"/>
    <cellStyle name="xl35 2" xfId="42"/>
    <cellStyle name="xl35 2 2" xfId="446"/>
    <cellStyle name="xl35 2 3" xfId="445"/>
    <cellStyle name="xl35 3" xfId="98"/>
    <cellStyle name="xl35 3 2" xfId="447"/>
    <cellStyle name="xl35 4" xfId="444"/>
    <cellStyle name="xl36" xfId="43"/>
    <cellStyle name="xl36 2" xfId="5"/>
    <cellStyle name="xl36 2 2" xfId="450"/>
    <cellStyle name="xl36 2 3" xfId="449"/>
    <cellStyle name="xl36 3" xfId="99"/>
    <cellStyle name="xl36 3 2" xfId="451"/>
    <cellStyle name="xl36 4" xfId="452"/>
    <cellStyle name="xl36 5" xfId="448"/>
    <cellStyle name="xl37" xfId="44"/>
    <cellStyle name="xl37 2" xfId="45"/>
    <cellStyle name="xl37 2 2" xfId="455"/>
    <cellStyle name="xl37 2 3" xfId="454"/>
    <cellStyle name="xl37 3" xfId="100"/>
    <cellStyle name="xl37 3 2" xfId="456"/>
    <cellStyle name="xl37 4" xfId="457"/>
    <cellStyle name="xl37 5" xfId="453"/>
    <cellStyle name="xl38" xfId="46"/>
    <cellStyle name="xl38 2" xfId="47"/>
    <cellStyle name="xl38 2 2" xfId="460"/>
    <cellStyle name="xl38 2 3" xfId="459"/>
    <cellStyle name="xl38 3" xfId="101"/>
    <cellStyle name="xl38 3 2" xfId="461"/>
    <cellStyle name="xl38 4" xfId="129"/>
    <cellStyle name="xl38 5" xfId="462"/>
    <cellStyle name="xl38 6" xfId="458"/>
    <cellStyle name="xl39" xfId="48"/>
    <cellStyle name="xl39 2" xfId="49"/>
    <cellStyle name="xl39 2 2" xfId="465"/>
    <cellStyle name="xl39 2 3" xfId="464"/>
    <cellStyle name="xl39 3" xfId="102"/>
    <cellStyle name="xl39 3 2" xfId="466"/>
    <cellStyle name="xl39 4" xfId="467"/>
    <cellStyle name="xl39 5" xfId="463"/>
    <cellStyle name="xl40" xfId="50"/>
    <cellStyle name="xl40 2" xfId="51"/>
    <cellStyle name="xl40 2 2" xfId="470"/>
    <cellStyle name="xl40 2 3" xfId="469"/>
    <cellStyle name="xl40 3" xfId="103"/>
    <cellStyle name="xl40 3 2" xfId="471"/>
    <cellStyle name="xl40 4" xfId="468"/>
    <cellStyle name="xl41" xfId="52"/>
    <cellStyle name="xl41 2" xfId="53"/>
    <cellStyle name="xl41 2 2" xfId="474"/>
    <cellStyle name="xl41 2 3" xfId="473"/>
    <cellStyle name="xl41 3" xfId="104"/>
    <cellStyle name="xl41 3 2" xfId="475"/>
    <cellStyle name="xl41 4" xfId="476"/>
    <cellStyle name="xl41 5" xfId="472"/>
    <cellStyle name="xl42" xfId="54"/>
    <cellStyle name="xl42 2" xfId="55"/>
    <cellStyle name="xl42 2 2" xfId="479"/>
    <cellStyle name="xl42 2 3" xfId="478"/>
    <cellStyle name="xl42 3" xfId="105"/>
    <cellStyle name="xl42 3 2" xfId="83"/>
    <cellStyle name="xl42 4" xfId="480"/>
    <cellStyle name="xl42 5" xfId="477"/>
    <cellStyle name="xl43" xfId="56"/>
    <cellStyle name="xl43 2" xfId="57"/>
    <cellStyle name="xl43 2 2" xfId="483"/>
    <cellStyle name="xl43 2 3" xfId="482"/>
    <cellStyle name="xl43 3" xfId="106"/>
    <cellStyle name="xl43 3 2" xfId="484"/>
    <cellStyle name="xl43 4" xfId="481"/>
    <cellStyle name="xl44" xfId="58"/>
    <cellStyle name="xl44 2" xfId="59"/>
    <cellStyle name="xl44 2 2" xfId="487"/>
    <cellStyle name="xl44 2 3" xfId="486"/>
    <cellStyle name="xl44 3" xfId="107"/>
    <cellStyle name="xl44 3 2" xfId="488"/>
    <cellStyle name="xl44 4" xfId="485"/>
    <cellStyle name="xl45" xfId="108"/>
    <cellStyle name="xl45 2" xfId="490"/>
    <cellStyle name="xl45 3" xfId="489"/>
    <cellStyle name="xl46" xfId="109"/>
    <cellStyle name="xl46 2" xfId="492"/>
    <cellStyle name="xl46 3" xfId="491"/>
    <cellStyle name="xl47" xfId="110"/>
    <cellStyle name="xl47 2" xfId="494"/>
    <cellStyle name="xl47 3" xfId="493"/>
    <cellStyle name="xl48" xfId="111"/>
    <cellStyle name="xl48 2" xfId="496"/>
    <cellStyle name="xl48 3" xfId="495"/>
    <cellStyle name="xl49" xfId="112"/>
    <cellStyle name="xl49 2" xfId="498"/>
    <cellStyle name="xl49 3" xfId="497"/>
    <cellStyle name="xl50" xfId="113"/>
    <cellStyle name="xl50 2" xfId="500"/>
    <cellStyle name="xl50 3" xfId="501"/>
    <cellStyle name="xl50 4" xfId="499"/>
    <cellStyle name="xl51" xfId="114"/>
    <cellStyle name="xl51 2" xfId="503"/>
    <cellStyle name="xl51 3" xfId="504"/>
    <cellStyle name="xl51 4" xfId="502"/>
    <cellStyle name="xl52" xfId="115"/>
    <cellStyle name="xl52 2" xfId="506"/>
    <cellStyle name="xl52 3" xfId="505"/>
    <cellStyle name="xl53" xfId="116"/>
    <cellStyle name="xl53 2" xfId="508"/>
    <cellStyle name="xl53 3" xfId="125"/>
    <cellStyle name="xl53 4" xfId="507"/>
    <cellStyle name="xl54" xfId="117"/>
    <cellStyle name="xl54 2" xfId="510"/>
    <cellStyle name="xl54 3" xfId="130"/>
    <cellStyle name="xl54 4" xfId="509"/>
    <cellStyle name="xl55" xfId="511"/>
    <cellStyle name="xl55 2" xfId="512"/>
    <cellStyle name="xl56" xfId="513"/>
    <cellStyle name="xl56 2" xfId="514"/>
    <cellStyle name="xl56 3" xfId="515"/>
    <cellStyle name="xl57" xfId="118"/>
    <cellStyle name="xl57 2" xfId="517"/>
    <cellStyle name="xl57 3" xfId="121"/>
    <cellStyle name="xl57 4" xfId="516"/>
    <cellStyle name="xl58" xfId="119"/>
    <cellStyle name="xl58 2" xfId="519"/>
    <cellStyle name="xl58 3" xfId="122"/>
    <cellStyle name="xl58 4" xfId="518"/>
    <cellStyle name="xl59" xfId="520"/>
    <cellStyle name="xl59 2" xfId="521"/>
    <cellStyle name="xl59 3" xfId="123"/>
    <cellStyle name="xl60" xfId="522"/>
    <cellStyle name="xl60 2" xfId="523"/>
    <cellStyle name="xl61" xfId="524"/>
    <cellStyle name="xl61 2" xfId="525"/>
    <cellStyle name="xl61 3" xfId="126"/>
    <cellStyle name="xl62" xfId="526"/>
    <cellStyle name="xl62 2" xfId="527"/>
    <cellStyle name="xl63" xfId="60"/>
    <cellStyle name="xl63 2" xfId="528"/>
    <cellStyle name="xl64" xfId="529"/>
    <cellStyle name="xl64 2" xfId="530"/>
    <cellStyle name="xl64 3" xfId="128"/>
    <cellStyle name="xl65" xfId="531"/>
    <cellStyle name="xl65 2" xfId="532"/>
    <cellStyle name="xl65 3" xfId="533"/>
    <cellStyle name="xl66" xfId="534"/>
    <cellStyle name="xl66 2" xfId="535"/>
    <cellStyle name="xl67" xfId="536"/>
    <cellStyle name="xl67 2" xfId="537"/>
    <cellStyle name="xl68" xfId="538"/>
    <cellStyle name="xl68 2" xfId="539"/>
    <cellStyle name="xl69" xfId="540"/>
    <cellStyle name="xl69 2" xfId="541"/>
    <cellStyle name="xl70" xfId="542"/>
    <cellStyle name="xl70 2" xfId="543"/>
    <cellStyle name="xl71" xfId="544"/>
    <cellStyle name="xl71 2" xfId="545"/>
    <cellStyle name="xl72" xfId="546"/>
    <cellStyle name="xl72 2" xfId="547"/>
    <cellStyle name="xl73" xfId="548"/>
    <cellStyle name="xl73 2" xfId="549"/>
    <cellStyle name="xl74" xfId="550"/>
    <cellStyle name="xl74 2" xfId="551"/>
    <cellStyle name="xl75" xfId="552"/>
    <cellStyle name="xl75 2" xfId="553"/>
    <cellStyle name="xl76" xfId="554"/>
    <cellStyle name="xl76 2" xfId="555"/>
    <cellStyle name="xl77" xfId="556"/>
    <cellStyle name="xl77 2" xfId="557"/>
    <cellStyle name="xl78" xfId="558"/>
    <cellStyle name="xl78 2" xfId="559"/>
    <cellStyle name="xl79" xfId="560"/>
    <cellStyle name="xl79 2" xfId="561"/>
    <cellStyle name="xl80" xfId="562"/>
    <cellStyle name="xl80 2" xfId="563"/>
    <cellStyle name="xl81" xfId="564"/>
    <cellStyle name="xl81 2" xfId="565"/>
    <cellStyle name="xl82" xfId="566"/>
    <cellStyle name="xl82 2" xfId="567"/>
    <cellStyle name="xl83" xfId="568"/>
    <cellStyle name="xl83 2" xfId="569"/>
    <cellStyle name="xl84" xfId="61"/>
    <cellStyle name="xl84 2" xfId="571"/>
    <cellStyle name="xl84 3" xfId="572"/>
    <cellStyle name="xl84 4" xfId="570"/>
    <cellStyle name="xl85" xfId="573"/>
    <cellStyle name="xl85 2" xfId="574"/>
    <cellStyle name="xl86" xfId="575"/>
    <cellStyle name="xl86 2" xfId="576"/>
    <cellStyle name="xl87" xfId="577"/>
    <cellStyle name="xl87 2" xfId="578"/>
    <cellStyle name="xl88" xfId="579"/>
    <cellStyle name="xl88 2" xfId="580"/>
    <cellStyle name="xl89" xfId="581"/>
    <cellStyle name="xl89 2" xfId="582"/>
    <cellStyle name="xl89 5" xfId="583"/>
    <cellStyle name="xl90" xfId="584"/>
    <cellStyle name="xl90 2" xfId="585"/>
    <cellStyle name="xl91" xfId="586"/>
    <cellStyle name="xl91 2" xfId="587"/>
    <cellStyle name="xl92" xfId="588"/>
    <cellStyle name="xl92 2" xfId="589"/>
    <cellStyle name="xl93" xfId="590"/>
    <cellStyle name="xl93 2" xfId="591"/>
    <cellStyle name="xl94" xfId="592"/>
    <cellStyle name="xl94 2" xfId="593"/>
    <cellStyle name="xl95" xfId="62"/>
    <cellStyle name="xl95 2" xfId="595"/>
    <cellStyle name="xl95 3" xfId="596"/>
    <cellStyle name="xl95 4" xfId="594"/>
    <cellStyle name="xl96" xfId="63"/>
    <cellStyle name="xl96 2" xfId="598"/>
    <cellStyle name="xl96 3" xfId="599"/>
    <cellStyle name="xl96 4" xfId="597"/>
    <cellStyle name="xl97" xfId="64"/>
    <cellStyle name="xl97 2" xfId="601"/>
    <cellStyle name="xl97 3" xfId="602"/>
    <cellStyle name="xl97 4" xfId="600"/>
    <cellStyle name="xl98" xfId="603"/>
    <cellStyle name="xl98 2" xfId="604"/>
    <cellStyle name="xl99" xfId="605"/>
    <cellStyle name="xl99 2" xfId="606"/>
    <cellStyle name="Акцент1 2" xfId="607"/>
    <cellStyle name="Акцент2 2" xfId="608"/>
    <cellStyle name="Акцент3 2" xfId="609"/>
    <cellStyle name="Акцент4 2" xfId="610"/>
    <cellStyle name="Акцент5 2" xfId="611"/>
    <cellStyle name="Акцент6 2" xfId="612"/>
    <cellStyle name="Гиперссылка 2" xfId="613"/>
    <cellStyle name="Заголовок 4 2" xfId="614"/>
    <cellStyle name="Название 2" xfId="615"/>
    <cellStyle name="Нейтральный 2" xfId="616"/>
    <cellStyle name="Обычный" xfId="0" builtinId="0"/>
    <cellStyle name="Обычный 2" xfId="1"/>
    <cellStyle name="Обычный 2 2" xfId="120"/>
    <cellStyle name="Обычный 2 2 2" xfId="70"/>
    <cellStyle name="Обычный 2 3" xfId="617"/>
    <cellStyle name="Обычный 3" xfId="65"/>
    <cellStyle name="Обычный 3 2" xfId="619"/>
    <cellStyle name="Обычный 3 3" xfId="618"/>
    <cellStyle name="Обычный 4" xfId="66"/>
    <cellStyle name="Обычный 5" xfId="620"/>
    <cellStyle name="Обычный 6" xfId="621"/>
    <cellStyle name="Обычный 6 2" xfId="67"/>
    <cellStyle name="Обычный 7" xfId="622"/>
    <cellStyle name="Плохой 2" xfId="623"/>
    <cellStyle name="Пояснение 2" xfId="624"/>
    <cellStyle name="Примечание 2" xfId="625"/>
    <cellStyle name="Текст предупреждения 2" xfId="626"/>
    <cellStyle name="Финансовый 2" xfId="68"/>
    <cellStyle name="Хороший 2" xfId="6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Adjacency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M65"/>
  <sheetViews>
    <sheetView tabSelected="1" zoomScaleNormal="100" zoomScaleSheetLayoutView="100" workbookViewId="0">
      <pane ySplit="3" topLeftCell="A4" activePane="bottomLeft" state="frozen"/>
      <selection pane="bottomLeft" activeCell="F59" sqref="F59:L61"/>
    </sheetView>
  </sheetViews>
  <sheetFormatPr defaultRowHeight="15.75" x14ac:dyDescent="0.25"/>
  <cols>
    <col min="1" max="1" width="47.85546875" style="1" customWidth="1"/>
    <col min="2" max="2" width="10.140625" style="1" customWidth="1"/>
    <col min="3" max="4" width="21.42578125" style="2" customWidth="1"/>
    <col min="5" max="5" width="20.140625" style="2" customWidth="1"/>
    <col min="6" max="6" width="20.7109375" style="2" customWidth="1"/>
    <col min="7" max="7" width="17.28515625" style="2" customWidth="1"/>
    <col min="8" max="8" width="14" style="2" customWidth="1"/>
    <col min="9" max="9" width="18.7109375" style="2" customWidth="1"/>
    <col min="10" max="10" width="15.28515625" style="2" customWidth="1"/>
    <col min="11" max="12" width="17.7109375" style="1" customWidth="1"/>
    <col min="13" max="16384" width="9.140625" style="1"/>
  </cols>
  <sheetData>
    <row r="1" spans="1:13" ht="53.25" customHeight="1" x14ac:dyDescent="0.25">
      <c r="A1" s="36" t="s">
        <v>110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3" ht="12" customHeight="1" x14ac:dyDescent="0.25">
      <c r="A2" s="33" t="s">
        <v>49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3" ht="55.5" customHeight="1" x14ac:dyDescent="0.25">
      <c r="A3" s="10" t="s">
        <v>0</v>
      </c>
      <c r="B3" s="10" t="s">
        <v>87</v>
      </c>
      <c r="C3" s="9" t="s">
        <v>111</v>
      </c>
      <c r="D3" s="9" t="s">
        <v>112</v>
      </c>
      <c r="E3" s="9" t="s">
        <v>113</v>
      </c>
      <c r="F3" s="9" t="s">
        <v>50</v>
      </c>
      <c r="G3" s="9" t="s">
        <v>114</v>
      </c>
      <c r="H3" s="9" t="s">
        <v>115</v>
      </c>
      <c r="I3" s="9" t="s">
        <v>116</v>
      </c>
      <c r="J3" s="9" t="s">
        <v>117</v>
      </c>
      <c r="K3" s="9" t="s">
        <v>105</v>
      </c>
      <c r="L3" s="10" t="s">
        <v>118</v>
      </c>
    </row>
    <row r="4" spans="1:13" ht="16.5" customHeight="1" x14ac:dyDescent="0.25">
      <c r="A4" s="29">
        <v>1</v>
      </c>
      <c r="B4" s="10">
        <v>2</v>
      </c>
      <c r="C4" s="9">
        <v>3</v>
      </c>
      <c r="D4" s="9"/>
      <c r="E4" s="9">
        <v>4</v>
      </c>
      <c r="F4" s="9">
        <v>5</v>
      </c>
      <c r="G4" s="9">
        <v>6</v>
      </c>
      <c r="H4" s="9">
        <v>7</v>
      </c>
      <c r="I4" s="9">
        <v>8</v>
      </c>
      <c r="J4" s="9">
        <v>9</v>
      </c>
      <c r="K4" s="9">
        <v>10</v>
      </c>
      <c r="L4" s="10">
        <v>11</v>
      </c>
    </row>
    <row r="5" spans="1:13" s="4" customFormat="1" ht="26.25" customHeight="1" x14ac:dyDescent="0.25">
      <c r="A5" s="17" t="s">
        <v>43</v>
      </c>
      <c r="B5" s="18" t="s">
        <v>1</v>
      </c>
      <c r="C5" s="7">
        <f>SUM(C6:C13)</f>
        <v>177712077.92000002</v>
      </c>
      <c r="D5" s="7">
        <f>SUM(D6:D13)</f>
        <v>190419413.61000001</v>
      </c>
      <c r="E5" s="11">
        <f>SUM(E6:E13)</f>
        <v>210951210.67000002</v>
      </c>
      <c r="F5" s="11">
        <f>SUM(F6:F13)</f>
        <v>240969162</v>
      </c>
      <c r="G5" s="11">
        <f>F5-C5</f>
        <v>63257084.079999983</v>
      </c>
      <c r="H5" s="12">
        <f>IFERROR(F5/C5,"-")</f>
        <v>1.3559526444143892</v>
      </c>
      <c r="I5" s="5">
        <f>F5-E5</f>
        <v>30017951.329999983</v>
      </c>
      <c r="J5" s="27">
        <f>IFERROR(F5/E5,"-")</f>
        <v>1.1422980756292427</v>
      </c>
      <c r="K5" s="21">
        <f t="shared" ref="K5:L5" si="0">SUM(K6:K13)</f>
        <v>262997224.25</v>
      </c>
      <c r="L5" s="21">
        <f t="shared" si="0"/>
        <v>287646840.5</v>
      </c>
    </row>
    <row r="6" spans="1:13" ht="47.25" x14ac:dyDescent="0.25">
      <c r="A6" s="19" t="s">
        <v>51</v>
      </c>
      <c r="B6" s="20" t="s">
        <v>2</v>
      </c>
      <c r="C6" s="3">
        <v>3047237.88</v>
      </c>
      <c r="D6" s="3">
        <v>2711800</v>
      </c>
      <c r="E6" s="3">
        <v>3322664</v>
      </c>
      <c r="F6" s="3">
        <v>3448054</v>
      </c>
      <c r="G6" s="3">
        <f t="shared" ref="G6:G57" si="1">F6-C6</f>
        <v>400816.12000000011</v>
      </c>
      <c r="H6" s="13">
        <f t="shared" ref="H6:H57" si="2">IFERROR(F6/C6,"-")</f>
        <v>1.1315342404446613</v>
      </c>
      <c r="I6" s="6">
        <f t="shared" ref="I6:I57" si="3">F6-E6</f>
        <v>125390</v>
      </c>
      <c r="J6" s="28">
        <f t="shared" ref="J6:J57" si="4">IFERROR(F6/E6,"-")</f>
        <v>1.0377377911218226</v>
      </c>
      <c r="K6" s="22">
        <v>3448054</v>
      </c>
      <c r="L6" s="22">
        <v>3448054</v>
      </c>
    </row>
    <row r="7" spans="1:13" ht="63" x14ac:dyDescent="0.25">
      <c r="A7" s="19" t="s">
        <v>52</v>
      </c>
      <c r="B7" s="20" t="s">
        <v>3</v>
      </c>
      <c r="C7" s="3">
        <v>3385409.1</v>
      </c>
      <c r="D7" s="3">
        <v>4699001</v>
      </c>
      <c r="E7" s="3">
        <v>5304865</v>
      </c>
      <c r="F7" s="3">
        <v>6209713</v>
      </c>
      <c r="G7" s="3">
        <f t="shared" si="1"/>
        <v>2824303.9</v>
      </c>
      <c r="H7" s="13">
        <f t="shared" si="2"/>
        <v>1.8342577858610942</v>
      </c>
      <c r="I7" s="6">
        <f t="shared" si="3"/>
        <v>904848</v>
      </c>
      <c r="J7" s="28">
        <f t="shared" si="4"/>
        <v>1.1705694678375416</v>
      </c>
      <c r="K7" s="22">
        <v>6209713</v>
      </c>
      <c r="L7" s="22">
        <v>6209713</v>
      </c>
      <c r="M7" s="2"/>
    </row>
    <row r="8" spans="1:13" ht="60.75" customHeight="1" x14ac:dyDescent="0.25">
      <c r="A8" s="19" t="s">
        <v>53</v>
      </c>
      <c r="B8" s="20" t="s">
        <v>4</v>
      </c>
      <c r="C8" s="3">
        <v>63977432.539999999</v>
      </c>
      <c r="D8" s="3">
        <v>66025989</v>
      </c>
      <c r="E8" s="3">
        <v>78255260</v>
      </c>
      <c r="F8" s="3">
        <v>96231101</v>
      </c>
      <c r="G8" s="3">
        <f t="shared" si="1"/>
        <v>32253668.460000001</v>
      </c>
      <c r="H8" s="13">
        <f t="shared" si="2"/>
        <v>1.5041413382732161</v>
      </c>
      <c r="I8" s="6">
        <f t="shared" si="3"/>
        <v>17975841</v>
      </c>
      <c r="J8" s="28">
        <f t="shared" si="4"/>
        <v>1.2297077666089156</v>
      </c>
      <c r="K8" s="22">
        <v>96231101</v>
      </c>
      <c r="L8" s="22">
        <v>96231101</v>
      </c>
    </row>
    <row r="9" spans="1:13" ht="21" customHeight="1" x14ac:dyDescent="0.25">
      <c r="A9" s="19" t="s">
        <v>54</v>
      </c>
      <c r="B9" s="20" t="s">
        <v>5</v>
      </c>
      <c r="C9" s="3">
        <v>26064</v>
      </c>
      <c r="D9" s="3">
        <v>30133</v>
      </c>
      <c r="E9" s="3">
        <v>30133</v>
      </c>
      <c r="F9" s="3">
        <v>171252</v>
      </c>
      <c r="G9" s="3">
        <f t="shared" si="1"/>
        <v>145188</v>
      </c>
      <c r="H9" s="13">
        <f t="shared" si="2"/>
        <v>6.5704419889502761</v>
      </c>
      <c r="I9" s="6">
        <f t="shared" si="3"/>
        <v>141119</v>
      </c>
      <c r="J9" s="28">
        <f t="shared" si="4"/>
        <v>5.6832044602263299</v>
      </c>
      <c r="K9" s="22">
        <v>26544</v>
      </c>
      <c r="L9" s="22">
        <v>28720</v>
      </c>
    </row>
    <row r="10" spans="1:13" ht="46.5" customHeight="1" x14ac:dyDescent="0.25">
      <c r="A10" s="19" t="s">
        <v>55</v>
      </c>
      <c r="B10" s="20" t="s">
        <v>6</v>
      </c>
      <c r="C10" s="3">
        <v>27052971.420000002</v>
      </c>
      <c r="D10" s="3">
        <v>27707742</v>
      </c>
      <c r="E10" s="3">
        <v>30287611</v>
      </c>
      <c r="F10" s="3">
        <v>37614967</v>
      </c>
      <c r="G10" s="3">
        <f t="shared" si="1"/>
        <v>10561995.579999998</v>
      </c>
      <c r="H10" s="13">
        <f t="shared" si="2"/>
        <v>1.3904190565991437</v>
      </c>
      <c r="I10" s="6">
        <f t="shared" si="3"/>
        <v>7327356</v>
      </c>
      <c r="J10" s="28">
        <f t="shared" si="4"/>
        <v>1.2419258488231377</v>
      </c>
      <c r="K10" s="22">
        <v>37614967</v>
      </c>
      <c r="L10" s="22">
        <v>37614967</v>
      </c>
    </row>
    <row r="11" spans="1:13" ht="31.5" customHeight="1" x14ac:dyDescent="0.25">
      <c r="A11" s="19" t="s">
        <v>56</v>
      </c>
      <c r="B11" s="20" t="s">
        <v>46</v>
      </c>
      <c r="C11" s="3">
        <v>0</v>
      </c>
      <c r="D11" s="3">
        <v>0</v>
      </c>
      <c r="E11" s="3">
        <v>0</v>
      </c>
      <c r="F11" s="3">
        <v>0</v>
      </c>
      <c r="G11" s="3">
        <f t="shared" si="1"/>
        <v>0</v>
      </c>
      <c r="H11" s="13" t="str">
        <f t="shared" si="2"/>
        <v>-</v>
      </c>
      <c r="I11" s="6">
        <f t="shared" si="3"/>
        <v>0</v>
      </c>
      <c r="J11" s="28" t="str">
        <f t="shared" si="4"/>
        <v>-</v>
      </c>
      <c r="K11" s="22">
        <v>0</v>
      </c>
      <c r="L11" s="22">
        <v>0</v>
      </c>
    </row>
    <row r="12" spans="1:13" ht="21.75" customHeight="1" x14ac:dyDescent="0.25">
      <c r="A12" s="19" t="s">
        <v>57</v>
      </c>
      <c r="B12" s="20" t="s">
        <v>7</v>
      </c>
      <c r="C12" s="3">
        <v>0</v>
      </c>
      <c r="D12" s="3">
        <v>11580460.210000001</v>
      </c>
      <c r="E12" s="3">
        <v>11580460.210000001</v>
      </c>
      <c r="F12" s="3">
        <v>5000000</v>
      </c>
      <c r="G12" s="3">
        <f t="shared" si="1"/>
        <v>5000000</v>
      </c>
      <c r="H12" s="13" t="str">
        <f t="shared" si="2"/>
        <v>-</v>
      </c>
      <c r="I12" s="6">
        <f t="shared" si="3"/>
        <v>-6580460.2100000009</v>
      </c>
      <c r="J12" s="28">
        <f t="shared" si="4"/>
        <v>0.43176177019997719</v>
      </c>
      <c r="K12" s="22">
        <v>5000000</v>
      </c>
      <c r="L12" s="22">
        <v>5000000</v>
      </c>
    </row>
    <row r="13" spans="1:13" ht="22.5" customHeight="1" x14ac:dyDescent="0.25">
      <c r="A13" s="19" t="s">
        <v>58</v>
      </c>
      <c r="B13" s="20" t="s">
        <v>8</v>
      </c>
      <c r="C13" s="3">
        <v>80222962.980000004</v>
      </c>
      <c r="D13" s="3">
        <v>77664288.400000006</v>
      </c>
      <c r="E13" s="3">
        <v>82170217.459999993</v>
      </c>
      <c r="F13" s="3">
        <v>92294075</v>
      </c>
      <c r="G13" s="3">
        <f t="shared" si="1"/>
        <v>12071112.019999996</v>
      </c>
      <c r="H13" s="13">
        <f t="shared" si="2"/>
        <v>1.1504695360480439</v>
      </c>
      <c r="I13" s="6">
        <f t="shared" si="3"/>
        <v>10123857.540000007</v>
      </c>
      <c r="J13" s="28">
        <f t="shared" si="4"/>
        <v>1.1232059236660563</v>
      </c>
      <c r="K13" s="22">
        <v>114466845.25</v>
      </c>
      <c r="L13" s="22">
        <v>139114285.5</v>
      </c>
    </row>
    <row r="14" spans="1:13" ht="29.25" customHeight="1" x14ac:dyDescent="0.25">
      <c r="A14" s="17" t="s">
        <v>88</v>
      </c>
      <c r="B14" s="18" t="s">
        <v>9</v>
      </c>
      <c r="C14" s="11">
        <f>SUM(C15:C15)</f>
        <v>0</v>
      </c>
      <c r="D14" s="11">
        <f>SUM(D15:D15)</f>
        <v>0</v>
      </c>
      <c r="E14" s="11">
        <f>SUM(E15:E15)</f>
        <v>0</v>
      </c>
      <c r="F14" s="11">
        <f>SUM(F15:F15)</f>
        <v>0</v>
      </c>
      <c r="G14" s="11">
        <f t="shared" si="1"/>
        <v>0</v>
      </c>
      <c r="H14" s="12" t="str">
        <f t="shared" si="2"/>
        <v>-</v>
      </c>
      <c r="I14" s="5">
        <f t="shared" si="3"/>
        <v>0</v>
      </c>
      <c r="J14" s="27" t="str">
        <f t="shared" si="4"/>
        <v>-</v>
      </c>
      <c r="K14" s="21">
        <f>SUM(K15:K15)</f>
        <v>0</v>
      </c>
      <c r="L14" s="21">
        <f>SUM(L15:L15)</f>
        <v>0</v>
      </c>
    </row>
    <row r="15" spans="1:13" s="4" customFormat="1" ht="31.5" customHeight="1" x14ac:dyDescent="0.25">
      <c r="A15" s="19" t="s">
        <v>59</v>
      </c>
      <c r="B15" s="20" t="s">
        <v>10</v>
      </c>
      <c r="C15" s="8">
        <v>0</v>
      </c>
      <c r="D15" s="8">
        <v>0</v>
      </c>
      <c r="E15" s="3">
        <v>0</v>
      </c>
      <c r="F15" s="3">
        <v>0</v>
      </c>
      <c r="G15" s="3">
        <f t="shared" si="1"/>
        <v>0</v>
      </c>
      <c r="H15" s="13" t="str">
        <f t="shared" si="2"/>
        <v>-</v>
      </c>
      <c r="I15" s="6">
        <f t="shared" si="3"/>
        <v>0</v>
      </c>
      <c r="J15" s="28" t="str">
        <f t="shared" si="4"/>
        <v>-</v>
      </c>
      <c r="K15" s="22">
        <v>0</v>
      </c>
      <c r="L15" s="22">
        <v>0</v>
      </c>
    </row>
    <row r="16" spans="1:13" s="4" customFormat="1" ht="47.25" x14ac:dyDescent="0.25">
      <c r="A16" s="17" t="s">
        <v>89</v>
      </c>
      <c r="B16" s="18" t="s">
        <v>11</v>
      </c>
      <c r="C16" s="7">
        <f>C17+C18</f>
        <v>7544093.9800000004</v>
      </c>
      <c r="D16" s="7">
        <f>D17+D18</f>
        <v>9301778</v>
      </c>
      <c r="E16" s="7">
        <f t="shared" ref="E16" si="5">E17+E18</f>
        <v>9928997</v>
      </c>
      <c r="F16" s="7">
        <f t="shared" ref="F16" si="6">F17+F18</f>
        <v>12063109</v>
      </c>
      <c r="G16" s="11">
        <f t="shared" si="1"/>
        <v>4519015.0199999996</v>
      </c>
      <c r="H16" s="12">
        <f t="shared" si="2"/>
        <v>1.599013616741821</v>
      </c>
      <c r="I16" s="5">
        <f t="shared" si="3"/>
        <v>2134112</v>
      </c>
      <c r="J16" s="27">
        <f t="shared" si="4"/>
        <v>1.2149373194492858</v>
      </c>
      <c r="K16" s="21">
        <f>K17+K18</f>
        <v>11683109</v>
      </c>
      <c r="L16" s="21">
        <f t="shared" ref="L16" si="7">L17+L18</f>
        <v>11683109</v>
      </c>
    </row>
    <row r="17" spans="1:12" ht="24" customHeight="1" x14ac:dyDescent="0.25">
      <c r="A17" s="19" t="s">
        <v>90</v>
      </c>
      <c r="B17" s="20" t="s">
        <v>12</v>
      </c>
      <c r="C17" s="3">
        <v>228010</v>
      </c>
      <c r="D17" s="3">
        <v>1802400</v>
      </c>
      <c r="E17" s="3">
        <v>1497672</v>
      </c>
      <c r="F17" s="3">
        <v>2666308</v>
      </c>
      <c r="G17" s="3">
        <f t="shared" si="1"/>
        <v>2438298</v>
      </c>
      <c r="H17" s="13">
        <f t="shared" si="2"/>
        <v>11.693820446471646</v>
      </c>
      <c r="I17" s="6">
        <f t="shared" si="3"/>
        <v>1168636</v>
      </c>
      <c r="J17" s="28">
        <f t="shared" si="4"/>
        <v>1.7803016948971471</v>
      </c>
      <c r="K17" s="22">
        <v>2286308</v>
      </c>
      <c r="L17" s="22">
        <v>2286308</v>
      </c>
    </row>
    <row r="18" spans="1:12" ht="45.75" customHeight="1" x14ac:dyDescent="0.25">
      <c r="A18" s="19" t="s">
        <v>60</v>
      </c>
      <c r="B18" s="20" t="s">
        <v>13</v>
      </c>
      <c r="C18" s="3">
        <v>7316083.9800000004</v>
      </c>
      <c r="D18" s="3">
        <v>7499378</v>
      </c>
      <c r="E18" s="3">
        <v>8431325</v>
      </c>
      <c r="F18" s="3">
        <v>9396801</v>
      </c>
      <c r="G18" s="3">
        <f t="shared" si="1"/>
        <v>2080717.0199999996</v>
      </c>
      <c r="H18" s="13">
        <f t="shared" si="2"/>
        <v>1.284403107685486</v>
      </c>
      <c r="I18" s="6">
        <f t="shared" si="3"/>
        <v>965476</v>
      </c>
      <c r="J18" s="28">
        <f t="shared" si="4"/>
        <v>1.1145105899725132</v>
      </c>
      <c r="K18" s="22">
        <v>9396801</v>
      </c>
      <c r="L18" s="22">
        <v>9396801</v>
      </c>
    </row>
    <row r="19" spans="1:12" ht="18.75" customHeight="1" x14ac:dyDescent="0.25">
      <c r="A19" s="17" t="s">
        <v>91</v>
      </c>
      <c r="B19" s="18" t="s">
        <v>14</v>
      </c>
      <c r="C19" s="11">
        <f>C20+C21+C22+C23+C24</f>
        <v>451596688.44999993</v>
      </c>
      <c r="D19" s="11">
        <f t="shared" ref="D19:L19" si="8">D20+D21+D22+D23+D24</f>
        <v>747066459.67999995</v>
      </c>
      <c r="E19" s="11">
        <f t="shared" ref="E19" si="9">E20+E21+E22+E23+E24</f>
        <v>607076947.67000008</v>
      </c>
      <c r="F19" s="11">
        <f t="shared" si="8"/>
        <v>140704220.74000001</v>
      </c>
      <c r="G19" s="11">
        <f t="shared" si="8"/>
        <v>-310892467.70999998</v>
      </c>
      <c r="H19" s="11">
        <f t="shared" si="8"/>
        <v>3.9208176331176428</v>
      </c>
      <c r="I19" s="11">
        <f t="shared" si="8"/>
        <v>-466372726.93000001</v>
      </c>
      <c r="J19" s="11" t="e">
        <f t="shared" si="8"/>
        <v>#VALUE!</v>
      </c>
      <c r="K19" s="11">
        <f t="shared" si="8"/>
        <v>72273655</v>
      </c>
      <c r="L19" s="11">
        <f t="shared" si="8"/>
        <v>72823055</v>
      </c>
    </row>
    <row r="20" spans="1:12" x14ac:dyDescent="0.25">
      <c r="A20" s="19" t="s">
        <v>61</v>
      </c>
      <c r="B20" s="20" t="s">
        <v>15</v>
      </c>
      <c r="C20" s="3">
        <v>356810758.10000002</v>
      </c>
      <c r="D20" s="3">
        <v>408652787.87</v>
      </c>
      <c r="E20" s="3">
        <v>457652787.87</v>
      </c>
      <c r="F20" s="3">
        <v>1416414</v>
      </c>
      <c r="G20" s="3">
        <f t="shared" si="1"/>
        <v>-355394344.10000002</v>
      </c>
      <c r="H20" s="13">
        <f t="shared" si="2"/>
        <v>3.9696504879570783E-3</v>
      </c>
      <c r="I20" s="6">
        <f t="shared" si="3"/>
        <v>-456236373.87</v>
      </c>
      <c r="J20" s="28">
        <f t="shared" si="4"/>
        <v>3.0949532867313024E-3</v>
      </c>
      <c r="K20" s="22">
        <v>1416414</v>
      </c>
      <c r="L20" s="22">
        <v>1416414</v>
      </c>
    </row>
    <row r="21" spans="1:12" x14ac:dyDescent="0.25">
      <c r="A21" s="19" t="s">
        <v>107</v>
      </c>
      <c r="B21" s="32" t="s">
        <v>106</v>
      </c>
      <c r="C21" s="3">
        <v>401190.77</v>
      </c>
      <c r="D21" s="3">
        <v>585000</v>
      </c>
      <c r="E21" s="3">
        <v>0</v>
      </c>
      <c r="F21" s="3">
        <v>0</v>
      </c>
      <c r="G21" s="3">
        <f t="shared" si="1"/>
        <v>-401190.77</v>
      </c>
      <c r="H21" s="13">
        <f t="shared" si="2"/>
        <v>0</v>
      </c>
      <c r="I21" s="6">
        <f t="shared" si="3"/>
        <v>0</v>
      </c>
      <c r="J21" s="28" t="str">
        <f t="shared" si="4"/>
        <v>-</v>
      </c>
      <c r="K21" s="22">
        <v>0</v>
      </c>
      <c r="L21" s="22">
        <v>0</v>
      </c>
    </row>
    <row r="22" spans="1:12" s="4" customFormat="1" x14ac:dyDescent="0.25">
      <c r="A22" s="19" t="s">
        <v>62</v>
      </c>
      <c r="B22" s="20" t="s">
        <v>16</v>
      </c>
      <c r="C22" s="8">
        <v>1262958.96</v>
      </c>
      <c r="D22" s="8">
        <v>1521122</v>
      </c>
      <c r="E22" s="3">
        <v>1521122</v>
      </c>
      <c r="F22" s="3">
        <v>1966159</v>
      </c>
      <c r="G22" s="3">
        <f t="shared" si="1"/>
        <v>703200.04</v>
      </c>
      <c r="H22" s="13">
        <f t="shared" si="2"/>
        <v>1.5567877201647156</v>
      </c>
      <c r="I22" s="6">
        <f t="shared" si="3"/>
        <v>445037</v>
      </c>
      <c r="J22" s="28">
        <f t="shared" si="4"/>
        <v>1.2925715360109182</v>
      </c>
      <c r="K22" s="22">
        <v>1966159</v>
      </c>
      <c r="L22" s="22">
        <v>1966159</v>
      </c>
    </row>
    <row r="23" spans="1:12" x14ac:dyDescent="0.25">
      <c r="A23" s="19" t="s">
        <v>63</v>
      </c>
      <c r="B23" s="20" t="s">
        <v>17</v>
      </c>
      <c r="C23" s="3">
        <v>87239573.219999999</v>
      </c>
      <c r="D23" s="3">
        <v>332295346.00999999</v>
      </c>
      <c r="E23" s="3">
        <v>143589693.11000001</v>
      </c>
      <c r="F23" s="3">
        <v>132364050</v>
      </c>
      <c r="G23" s="3">
        <f t="shared" si="1"/>
        <v>45124476.780000001</v>
      </c>
      <c r="H23" s="13">
        <f t="shared" si="2"/>
        <v>1.5172477937988702</v>
      </c>
      <c r="I23" s="6">
        <f t="shared" si="3"/>
        <v>-11225643.110000014</v>
      </c>
      <c r="J23" s="28">
        <f t="shared" si="4"/>
        <v>0.92182138657124668</v>
      </c>
      <c r="K23" s="22">
        <v>65886358</v>
      </c>
      <c r="L23" s="22">
        <v>66435758</v>
      </c>
    </row>
    <row r="24" spans="1:12" ht="15" customHeight="1" x14ac:dyDescent="0.25">
      <c r="A24" s="19" t="s">
        <v>64</v>
      </c>
      <c r="B24" s="20" t="s">
        <v>18</v>
      </c>
      <c r="C24" s="3">
        <v>5882207.4000000004</v>
      </c>
      <c r="D24" s="3">
        <v>4012203.8</v>
      </c>
      <c r="E24" s="3">
        <v>4313344.6900000004</v>
      </c>
      <c r="F24" s="3">
        <v>4957597.74</v>
      </c>
      <c r="G24" s="3">
        <f t="shared" si="1"/>
        <v>-924609.66000000015</v>
      </c>
      <c r="H24" s="13">
        <f t="shared" si="2"/>
        <v>0.84281246866609971</v>
      </c>
      <c r="I24" s="6">
        <f t="shared" si="3"/>
        <v>644253.04999999981</v>
      </c>
      <c r="J24" s="28">
        <f t="shared" si="4"/>
        <v>1.1493627558895601</v>
      </c>
      <c r="K24" s="22">
        <v>3004724</v>
      </c>
      <c r="L24" s="22">
        <v>3004724</v>
      </c>
    </row>
    <row r="25" spans="1:12" ht="31.5" x14ac:dyDescent="0.25">
      <c r="A25" s="17" t="s">
        <v>92</v>
      </c>
      <c r="B25" s="18" t="s">
        <v>19</v>
      </c>
      <c r="C25" s="11">
        <f>C26+C27+C28+C29</f>
        <v>117260793.90000001</v>
      </c>
      <c r="D25" s="11">
        <f t="shared" ref="D25:L25" si="10">D26+D27+D28+D29</f>
        <v>68856029.370000005</v>
      </c>
      <c r="E25" s="11">
        <f t="shared" ref="E25" si="11">E26+E27+E28+E29</f>
        <v>100007776.71000001</v>
      </c>
      <c r="F25" s="11">
        <f t="shared" si="10"/>
        <v>57316603.009999998</v>
      </c>
      <c r="G25" s="11">
        <f t="shared" si="10"/>
        <v>-59944190.890000001</v>
      </c>
      <c r="H25" s="11">
        <f t="shared" si="10"/>
        <v>4.5103537716337909</v>
      </c>
      <c r="I25" s="11">
        <f t="shared" si="10"/>
        <v>-42691173.700000003</v>
      </c>
      <c r="J25" s="11">
        <f t="shared" si="10"/>
        <v>2.5318490538046099</v>
      </c>
      <c r="K25" s="11">
        <f t="shared" si="10"/>
        <v>37560901.869999997</v>
      </c>
      <c r="L25" s="11">
        <f t="shared" si="10"/>
        <v>34525414.869999997</v>
      </c>
    </row>
    <row r="26" spans="1:12" s="4" customFormat="1" ht="18" customHeight="1" x14ac:dyDescent="0.25">
      <c r="A26" s="19" t="s">
        <v>65</v>
      </c>
      <c r="B26" s="20" t="s">
        <v>20</v>
      </c>
      <c r="C26" s="8">
        <v>3069884.41</v>
      </c>
      <c r="D26" s="8">
        <v>5725779.4699999997</v>
      </c>
      <c r="E26" s="3">
        <v>8109366.54</v>
      </c>
      <c r="F26" s="3">
        <v>6152549.9199999999</v>
      </c>
      <c r="G26" s="3">
        <f t="shared" si="1"/>
        <v>3082665.51</v>
      </c>
      <c r="H26" s="13">
        <f t="shared" si="2"/>
        <v>2.0041633815131168</v>
      </c>
      <c r="I26" s="6">
        <f t="shared" si="3"/>
        <v>-1956816.62</v>
      </c>
      <c r="J26" s="28">
        <f t="shared" si="4"/>
        <v>0.75869673539260196</v>
      </c>
      <c r="K26" s="22">
        <v>6152549.9199999999</v>
      </c>
      <c r="L26" s="22">
        <v>6152549.9199999999</v>
      </c>
    </row>
    <row r="27" spans="1:12" s="4" customFormat="1" ht="18" customHeight="1" x14ac:dyDescent="0.25">
      <c r="A27" s="19" t="s">
        <v>66</v>
      </c>
      <c r="B27" s="20" t="s">
        <v>21</v>
      </c>
      <c r="C27" s="8">
        <v>81655290.310000002</v>
      </c>
      <c r="D27" s="8">
        <v>49751658.899999999</v>
      </c>
      <c r="E27" s="3">
        <v>51957403.060000002</v>
      </c>
      <c r="F27" s="3">
        <v>23640231.09</v>
      </c>
      <c r="G27" s="3">
        <f t="shared" si="1"/>
        <v>-58015059.219999999</v>
      </c>
      <c r="H27" s="13">
        <f t="shared" si="2"/>
        <v>0.28951254719995617</v>
      </c>
      <c r="I27" s="6">
        <f t="shared" si="3"/>
        <v>-28317171.970000003</v>
      </c>
      <c r="J27" s="28">
        <f t="shared" si="4"/>
        <v>0.45499254577255227</v>
      </c>
      <c r="K27" s="22">
        <v>14893529.949999999</v>
      </c>
      <c r="L27" s="22">
        <v>11858042.949999999</v>
      </c>
    </row>
    <row r="28" spans="1:12" s="4" customFormat="1" ht="18" customHeight="1" x14ac:dyDescent="0.25">
      <c r="A28" s="19" t="s">
        <v>109</v>
      </c>
      <c r="B28" s="32" t="s">
        <v>108</v>
      </c>
      <c r="C28" s="8">
        <v>478000</v>
      </c>
      <c r="D28" s="8">
        <v>375700</v>
      </c>
      <c r="E28" s="3">
        <v>1050399.07</v>
      </c>
      <c r="F28" s="3">
        <v>659000</v>
      </c>
      <c r="G28" s="3">
        <f t="shared" si="1"/>
        <v>181000</v>
      </c>
      <c r="H28" s="13">
        <f t="shared" si="2"/>
        <v>1.3786610878661087</v>
      </c>
      <c r="I28" s="6">
        <f t="shared" si="3"/>
        <v>-391399.07000000007</v>
      </c>
      <c r="J28" s="28">
        <f t="shared" si="4"/>
        <v>0.62738060116523142</v>
      </c>
      <c r="K28" s="22">
        <v>659000</v>
      </c>
      <c r="L28" s="22">
        <v>659000</v>
      </c>
    </row>
    <row r="29" spans="1:12" s="4" customFormat="1" ht="29.25" customHeight="1" x14ac:dyDescent="0.25">
      <c r="A29" s="19" t="s">
        <v>67</v>
      </c>
      <c r="B29" s="20" t="s">
        <v>22</v>
      </c>
      <c r="C29" s="8">
        <v>32057619.18</v>
      </c>
      <c r="D29" s="8">
        <v>13002891</v>
      </c>
      <c r="E29" s="3">
        <v>38890608.039999999</v>
      </c>
      <c r="F29" s="3">
        <v>26864822</v>
      </c>
      <c r="G29" s="3">
        <f t="shared" si="1"/>
        <v>-5192797.18</v>
      </c>
      <c r="H29" s="13">
        <f t="shared" si="2"/>
        <v>0.83801675505460915</v>
      </c>
      <c r="I29" s="6">
        <f t="shared" si="3"/>
        <v>-12025786.039999999</v>
      </c>
      <c r="J29" s="28">
        <f t="shared" si="4"/>
        <v>0.69077917147422419</v>
      </c>
      <c r="K29" s="22">
        <v>15855822</v>
      </c>
      <c r="L29" s="22">
        <v>15855822</v>
      </c>
    </row>
    <row r="30" spans="1:12" s="4" customFormat="1" ht="19.5" customHeight="1" x14ac:dyDescent="0.25">
      <c r="A30" s="17" t="s">
        <v>45</v>
      </c>
      <c r="B30" s="18" t="s">
        <v>44</v>
      </c>
      <c r="C30" s="7">
        <f>C31+C32</f>
        <v>565500</v>
      </c>
      <c r="D30" s="7">
        <f>D31+D32</f>
        <v>700000</v>
      </c>
      <c r="E30" s="7">
        <f t="shared" ref="E30" si="12">E31+E32</f>
        <v>3218442.2800000003</v>
      </c>
      <c r="F30" s="7">
        <f t="shared" ref="F30" si="13">F31+F32</f>
        <v>1331390</v>
      </c>
      <c r="G30" s="11">
        <f t="shared" si="1"/>
        <v>765890</v>
      </c>
      <c r="H30" s="12">
        <f t="shared" si="2"/>
        <v>2.3543589743589743</v>
      </c>
      <c r="I30" s="5">
        <f t="shared" si="3"/>
        <v>-1887052.2800000003</v>
      </c>
      <c r="J30" s="27">
        <f t="shared" si="4"/>
        <v>0.41367527647567442</v>
      </c>
      <c r="K30" s="21">
        <f>K31+K32</f>
        <v>1331390</v>
      </c>
      <c r="L30" s="21">
        <f t="shared" ref="L30" si="14">L31+L32</f>
        <v>1331390</v>
      </c>
    </row>
    <row r="31" spans="1:12" ht="19.5" customHeight="1" x14ac:dyDescent="0.25">
      <c r="A31" s="19" t="s">
        <v>68</v>
      </c>
      <c r="B31" s="20" t="s">
        <v>47</v>
      </c>
      <c r="C31" s="3">
        <v>0</v>
      </c>
      <c r="D31" s="3">
        <v>0</v>
      </c>
      <c r="E31" s="3">
        <v>35028.93</v>
      </c>
      <c r="F31" s="3">
        <v>40000</v>
      </c>
      <c r="G31" s="3">
        <f t="shared" si="1"/>
        <v>40000</v>
      </c>
      <c r="H31" s="13" t="str">
        <f t="shared" si="2"/>
        <v>-</v>
      </c>
      <c r="I31" s="6">
        <f t="shared" si="3"/>
        <v>4971.07</v>
      </c>
      <c r="J31" s="28">
        <f t="shared" si="4"/>
        <v>1.1419132699742756</v>
      </c>
      <c r="K31" s="22">
        <v>40000</v>
      </c>
      <c r="L31" s="22">
        <v>40000</v>
      </c>
    </row>
    <row r="32" spans="1:12" ht="27" customHeight="1" x14ac:dyDescent="0.25">
      <c r="A32" s="19" t="s">
        <v>69</v>
      </c>
      <c r="B32" s="20" t="s">
        <v>48</v>
      </c>
      <c r="C32" s="3">
        <v>565500</v>
      </c>
      <c r="D32" s="3">
        <v>700000</v>
      </c>
      <c r="E32" s="3">
        <v>3183413.35</v>
      </c>
      <c r="F32" s="3">
        <v>1291390</v>
      </c>
      <c r="G32" s="3">
        <f t="shared" si="1"/>
        <v>725890</v>
      </c>
      <c r="H32" s="13">
        <f t="shared" si="2"/>
        <v>2.2836251105216623</v>
      </c>
      <c r="I32" s="6">
        <f t="shared" si="3"/>
        <v>-1892023.35</v>
      </c>
      <c r="J32" s="28">
        <f t="shared" si="4"/>
        <v>0.40566205453652443</v>
      </c>
      <c r="K32" s="22">
        <v>1291390</v>
      </c>
      <c r="L32" s="22">
        <v>1291390</v>
      </c>
    </row>
    <row r="33" spans="1:12" x14ac:dyDescent="0.25">
      <c r="A33" s="17" t="s">
        <v>93</v>
      </c>
      <c r="B33" s="18" t="s">
        <v>23</v>
      </c>
      <c r="C33" s="11">
        <f>C34+C35+C36+C37+C38</f>
        <v>1444288793.5899999</v>
      </c>
      <c r="D33" s="11">
        <f>D34+D35+D36+D37+D38</f>
        <v>1468284205.0700002</v>
      </c>
      <c r="E33" s="11">
        <f t="shared" ref="E33" si="15">E34+E35+E36+E37+E38</f>
        <v>1970230857.95</v>
      </c>
      <c r="F33" s="11">
        <f t="shared" ref="F33" si="16">F34+F35+F36+F37+F38</f>
        <v>1810192900.27</v>
      </c>
      <c r="G33" s="11">
        <f t="shared" si="1"/>
        <v>365904106.68000007</v>
      </c>
      <c r="H33" s="12">
        <f t="shared" si="2"/>
        <v>1.2533455277808323</v>
      </c>
      <c r="I33" s="5">
        <f t="shared" si="3"/>
        <v>-160037957.68000007</v>
      </c>
      <c r="J33" s="27">
        <f t="shared" si="4"/>
        <v>0.91877197688065981</v>
      </c>
      <c r="K33" s="21">
        <f>K34+K35+K36+K37+K38</f>
        <v>1801100225.3199999</v>
      </c>
      <c r="L33" s="21">
        <f t="shared" ref="L33" si="17">L34+L35+L36+L37+L38</f>
        <v>1810248021.46</v>
      </c>
    </row>
    <row r="34" spans="1:12" x14ac:dyDescent="0.25">
      <c r="A34" s="19" t="s">
        <v>70</v>
      </c>
      <c r="B34" s="20" t="s">
        <v>24</v>
      </c>
      <c r="C34" s="3">
        <v>305614497.66000003</v>
      </c>
      <c r="D34" s="3">
        <v>410646664.10000002</v>
      </c>
      <c r="E34" s="3">
        <v>517368733.20999998</v>
      </c>
      <c r="F34" s="3">
        <v>535544710.76999998</v>
      </c>
      <c r="G34" s="3">
        <f t="shared" si="1"/>
        <v>229930213.10999995</v>
      </c>
      <c r="H34" s="13">
        <f t="shared" si="2"/>
        <v>1.7523537491529613</v>
      </c>
      <c r="I34" s="6">
        <f t="shared" si="3"/>
        <v>18175977.560000002</v>
      </c>
      <c r="J34" s="28">
        <f t="shared" si="4"/>
        <v>1.0351315732731425</v>
      </c>
      <c r="K34" s="22">
        <v>484086677</v>
      </c>
      <c r="L34" s="22">
        <v>484086677</v>
      </c>
    </row>
    <row r="35" spans="1:12" x14ac:dyDescent="0.25">
      <c r="A35" s="19" t="s">
        <v>71</v>
      </c>
      <c r="B35" s="20" t="s">
        <v>25</v>
      </c>
      <c r="C35" s="3">
        <v>1045892859.42</v>
      </c>
      <c r="D35" s="3">
        <v>959940893.97000003</v>
      </c>
      <c r="E35" s="3">
        <v>1360679292.02</v>
      </c>
      <c r="F35" s="3">
        <v>1172104806.5</v>
      </c>
      <c r="G35" s="3">
        <f t="shared" si="1"/>
        <v>126211947.08000004</v>
      </c>
      <c r="H35" s="13">
        <f t="shared" si="2"/>
        <v>1.1206738777717546</v>
      </c>
      <c r="I35" s="6">
        <f t="shared" si="3"/>
        <v>-188574485.51999998</v>
      </c>
      <c r="J35" s="28">
        <f t="shared" si="4"/>
        <v>0.86141151215724665</v>
      </c>
      <c r="K35" s="22">
        <v>1210051594.6099999</v>
      </c>
      <c r="L35" s="22">
        <v>1223617961.46</v>
      </c>
    </row>
    <row r="36" spans="1:12" s="4" customFormat="1" x14ac:dyDescent="0.25">
      <c r="A36" s="19" t="s">
        <v>72</v>
      </c>
      <c r="B36" s="20" t="s">
        <v>26</v>
      </c>
      <c r="C36" s="8">
        <v>51849285.549999997</v>
      </c>
      <c r="D36" s="8">
        <v>55673393</v>
      </c>
      <c r="E36" s="3">
        <v>60409209.890000001</v>
      </c>
      <c r="F36" s="3">
        <v>61698747</v>
      </c>
      <c r="G36" s="3">
        <f t="shared" si="1"/>
        <v>9849461.450000003</v>
      </c>
      <c r="H36" s="13">
        <f t="shared" si="2"/>
        <v>1.189963301239741</v>
      </c>
      <c r="I36" s="6">
        <f t="shared" si="3"/>
        <v>1289537.1099999994</v>
      </c>
      <c r="J36" s="28">
        <f t="shared" si="4"/>
        <v>1.0213466971732976</v>
      </c>
      <c r="K36" s="22">
        <v>66117317.710000001</v>
      </c>
      <c r="L36" s="22">
        <v>61698747</v>
      </c>
    </row>
    <row r="37" spans="1:12" x14ac:dyDescent="0.25">
      <c r="A37" s="19" t="s">
        <v>73</v>
      </c>
      <c r="B37" s="20" t="s">
        <v>27</v>
      </c>
      <c r="C37" s="3">
        <v>119649</v>
      </c>
      <c r="D37" s="3">
        <v>119650</v>
      </c>
      <c r="E37" s="3">
        <v>119650</v>
      </c>
      <c r="F37" s="3">
        <v>131650</v>
      </c>
      <c r="G37" s="3">
        <f t="shared" si="1"/>
        <v>12001</v>
      </c>
      <c r="H37" s="13">
        <f t="shared" si="2"/>
        <v>1.100301715852201</v>
      </c>
      <c r="I37" s="6">
        <f t="shared" si="3"/>
        <v>12000</v>
      </c>
      <c r="J37" s="28">
        <f t="shared" si="4"/>
        <v>1.1002925198495612</v>
      </c>
      <c r="K37" s="22">
        <v>131650</v>
      </c>
      <c r="L37" s="22">
        <v>131650</v>
      </c>
    </row>
    <row r="38" spans="1:12" x14ac:dyDescent="0.25">
      <c r="A38" s="19" t="s">
        <v>74</v>
      </c>
      <c r="B38" s="20" t="s">
        <v>28</v>
      </c>
      <c r="C38" s="3">
        <v>40812501.960000001</v>
      </c>
      <c r="D38" s="3">
        <v>41903604</v>
      </c>
      <c r="E38" s="3">
        <v>31653972.829999998</v>
      </c>
      <c r="F38" s="3">
        <v>40712986</v>
      </c>
      <c r="G38" s="3">
        <f t="shared" si="1"/>
        <v>-99515.960000000894</v>
      </c>
      <c r="H38" s="13">
        <f t="shared" si="2"/>
        <v>0.99756163049994984</v>
      </c>
      <c r="I38" s="6">
        <f t="shared" si="3"/>
        <v>9059013.1700000018</v>
      </c>
      <c r="J38" s="28">
        <f t="shared" si="4"/>
        <v>1.2861888211837453</v>
      </c>
      <c r="K38" s="22">
        <v>40712986</v>
      </c>
      <c r="L38" s="22">
        <v>40712986</v>
      </c>
    </row>
    <row r="39" spans="1:12" s="4" customFormat="1" x14ac:dyDescent="0.25">
      <c r="A39" s="17" t="s">
        <v>94</v>
      </c>
      <c r="B39" s="18" t="s">
        <v>29</v>
      </c>
      <c r="C39" s="7">
        <f>C40+C41</f>
        <v>108122838.93000001</v>
      </c>
      <c r="D39" s="7">
        <f>D40+D41</f>
        <v>125987102.09999999</v>
      </c>
      <c r="E39" s="7">
        <f t="shared" ref="E39" si="18">E40+E41</f>
        <v>132880025.7</v>
      </c>
      <c r="F39" s="7">
        <f t="shared" ref="F39" si="19">F40+F41</f>
        <v>139840401</v>
      </c>
      <c r="G39" s="11">
        <f t="shared" si="1"/>
        <v>31717562.069999993</v>
      </c>
      <c r="H39" s="12">
        <f t="shared" si="2"/>
        <v>1.2933474775901355</v>
      </c>
      <c r="I39" s="5">
        <f t="shared" si="3"/>
        <v>6960375.299999997</v>
      </c>
      <c r="J39" s="27">
        <f t="shared" si="4"/>
        <v>1.0523808997126045</v>
      </c>
      <c r="K39" s="21">
        <f>K40+K41</f>
        <v>137859785.84</v>
      </c>
      <c r="L39" s="21">
        <f t="shared" ref="L39" si="20">L40+L41</f>
        <v>142130535.34</v>
      </c>
    </row>
    <row r="40" spans="1:12" ht="18.75" customHeight="1" x14ac:dyDescent="0.25">
      <c r="A40" s="19" t="s">
        <v>75</v>
      </c>
      <c r="B40" s="20" t="s">
        <v>30</v>
      </c>
      <c r="C40" s="3">
        <v>94673590.680000007</v>
      </c>
      <c r="D40" s="3">
        <v>108748746.09999999</v>
      </c>
      <c r="E40" s="3">
        <v>115418973.94</v>
      </c>
      <c r="F40" s="3">
        <v>120469226</v>
      </c>
      <c r="G40" s="3">
        <f t="shared" si="1"/>
        <v>25795635.319999993</v>
      </c>
      <c r="H40" s="13">
        <f t="shared" si="2"/>
        <v>1.2724691768287328</v>
      </c>
      <c r="I40" s="6">
        <f t="shared" si="3"/>
        <v>5050252.0600000024</v>
      </c>
      <c r="J40" s="28">
        <f t="shared" si="4"/>
        <v>1.0437558218341583</v>
      </c>
      <c r="K40" s="22">
        <v>118488610.84</v>
      </c>
      <c r="L40" s="22">
        <v>122759360.34</v>
      </c>
    </row>
    <row r="41" spans="1:12" ht="30" customHeight="1" x14ac:dyDescent="0.25">
      <c r="A41" s="19" t="s">
        <v>76</v>
      </c>
      <c r="B41" s="20" t="s">
        <v>31</v>
      </c>
      <c r="C41" s="3">
        <v>13449248.25</v>
      </c>
      <c r="D41" s="3">
        <v>17238356</v>
      </c>
      <c r="E41" s="3">
        <v>17461051.760000002</v>
      </c>
      <c r="F41" s="3">
        <v>19371175</v>
      </c>
      <c r="G41" s="3">
        <f t="shared" si="1"/>
        <v>5921926.75</v>
      </c>
      <c r="H41" s="13">
        <f t="shared" si="2"/>
        <v>1.4403165619312588</v>
      </c>
      <c r="I41" s="6">
        <f t="shared" si="3"/>
        <v>1910123.2399999984</v>
      </c>
      <c r="J41" s="28">
        <f t="shared" si="4"/>
        <v>1.1093933668059865</v>
      </c>
      <c r="K41" s="22">
        <v>19371175</v>
      </c>
      <c r="L41" s="22">
        <v>19371175</v>
      </c>
    </row>
    <row r="42" spans="1:12" x14ac:dyDescent="0.25">
      <c r="A42" s="17" t="s">
        <v>95</v>
      </c>
      <c r="B42" s="18" t="s">
        <v>32</v>
      </c>
      <c r="C42" s="11">
        <f>C43+C44+C45+C46</f>
        <v>40686083.910000004</v>
      </c>
      <c r="D42" s="11">
        <f>D43+D44+D45+D46</f>
        <v>41884671.480000004</v>
      </c>
      <c r="E42" s="11">
        <f t="shared" ref="E42" si="21">E43+E44+E45+E46</f>
        <v>86079590.659999996</v>
      </c>
      <c r="F42" s="11">
        <f t="shared" ref="F42" si="22">F43+F44+F45+F46</f>
        <v>85707200.579999998</v>
      </c>
      <c r="G42" s="11">
        <f t="shared" si="1"/>
        <v>45021116.669999994</v>
      </c>
      <c r="H42" s="12">
        <f t="shared" si="2"/>
        <v>2.1065482922757899</v>
      </c>
      <c r="I42" s="5">
        <f t="shared" si="3"/>
        <v>-372390.07999999821</v>
      </c>
      <c r="J42" s="27">
        <f t="shared" si="4"/>
        <v>0.99567388649103972</v>
      </c>
      <c r="K42" s="21">
        <f>K43+K44+K45+K46</f>
        <v>92200819.140000001</v>
      </c>
      <c r="L42" s="21">
        <f t="shared" ref="L42" si="23">L43+L44+L45+L46</f>
        <v>95447628.420000002</v>
      </c>
    </row>
    <row r="43" spans="1:12" ht="18.75" customHeight="1" x14ac:dyDescent="0.25">
      <c r="A43" s="19" t="s">
        <v>77</v>
      </c>
      <c r="B43" s="20" t="s">
        <v>33</v>
      </c>
      <c r="C43" s="3">
        <v>9710519.2100000009</v>
      </c>
      <c r="D43" s="3">
        <v>10328365</v>
      </c>
      <c r="E43" s="3">
        <v>10328365</v>
      </c>
      <c r="F43" s="3">
        <v>10523521</v>
      </c>
      <c r="G43" s="3">
        <f t="shared" si="1"/>
        <v>813001.78999999911</v>
      </c>
      <c r="H43" s="13">
        <f t="shared" si="2"/>
        <v>1.0837238228376873</v>
      </c>
      <c r="I43" s="6">
        <f t="shared" si="3"/>
        <v>195156</v>
      </c>
      <c r="J43" s="28">
        <f t="shared" si="4"/>
        <v>1.0188951494258771</v>
      </c>
      <c r="K43" s="22">
        <v>10523521</v>
      </c>
      <c r="L43" s="22">
        <v>10523521</v>
      </c>
    </row>
    <row r="44" spans="1:12" s="4" customFormat="1" ht="18" customHeight="1" x14ac:dyDescent="0.25">
      <c r="A44" s="19" t="s">
        <v>78</v>
      </c>
      <c r="B44" s="20" t="s">
        <v>34</v>
      </c>
      <c r="C44" s="8">
        <v>771484</v>
      </c>
      <c r="D44" s="8">
        <v>812112</v>
      </c>
      <c r="E44" s="3">
        <v>4030912</v>
      </c>
      <c r="F44" s="3">
        <v>3945312</v>
      </c>
      <c r="G44" s="3">
        <f t="shared" si="1"/>
        <v>3173828</v>
      </c>
      <c r="H44" s="13">
        <f t="shared" si="2"/>
        <v>5.1139258882880263</v>
      </c>
      <c r="I44" s="6">
        <f t="shared" si="3"/>
        <v>-85600</v>
      </c>
      <c r="J44" s="28">
        <f t="shared" si="4"/>
        <v>0.97876411095057392</v>
      </c>
      <c r="K44" s="22">
        <v>3945312</v>
      </c>
      <c r="L44" s="22">
        <v>3945312</v>
      </c>
    </row>
    <row r="45" spans="1:12" x14ac:dyDescent="0.25">
      <c r="A45" s="19" t="s">
        <v>79</v>
      </c>
      <c r="B45" s="20" t="s">
        <v>35</v>
      </c>
      <c r="C45" s="3">
        <v>30181081.800000001</v>
      </c>
      <c r="D45" s="3">
        <v>30706194.48</v>
      </c>
      <c r="E45" s="3">
        <v>34387547.880000003</v>
      </c>
      <c r="F45" s="3">
        <v>71200367.579999998</v>
      </c>
      <c r="G45" s="3">
        <f t="shared" si="1"/>
        <v>41019285.780000001</v>
      </c>
      <c r="H45" s="13">
        <f t="shared" si="2"/>
        <v>2.3591058813537953</v>
      </c>
      <c r="I45" s="6">
        <f t="shared" si="3"/>
        <v>36812819.699999996</v>
      </c>
      <c r="J45" s="28">
        <f t="shared" si="4"/>
        <v>2.0705276173940437</v>
      </c>
      <c r="K45" s="22">
        <v>77693986.140000001</v>
      </c>
      <c r="L45" s="22">
        <v>80940795.420000002</v>
      </c>
    </row>
    <row r="46" spans="1:12" s="4" customFormat="1" ht="30" customHeight="1" x14ac:dyDescent="0.25">
      <c r="A46" s="19" t="s">
        <v>80</v>
      </c>
      <c r="B46" s="20" t="s">
        <v>36</v>
      </c>
      <c r="C46" s="8">
        <v>22998.9</v>
      </c>
      <c r="D46" s="8">
        <v>38000</v>
      </c>
      <c r="E46" s="3">
        <v>37332765.780000001</v>
      </c>
      <c r="F46" s="3">
        <v>38000</v>
      </c>
      <c r="G46" s="11">
        <f t="shared" si="1"/>
        <v>15001.099999999999</v>
      </c>
      <c r="H46" s="12">
        <f t="shared" si="2"/>
        <v>1.6522529338359659</v>
      </c>
      <c r="I46" s="5">
        <f t="shared" si="3"/>
        <v>-37294765.780000001</v>
      </c>
      <c r="J46" s="27">
        <f t="shared" si="4"/>
        <v>1.017872616883838E-3</v>
      </c>
      <c r="K46" s="22">
        <v>38000</v>
      </c>
      <c r="L46" s="22">
        <v>38000</v>
      </c>
    </row>
    <row r="47" spans="1:12" x14ac:dyDescent="0.25">
      <c r="A47" s="17" t="s">
        <v>96</v>
      </c>
      <c r="B47" s="18" t="s">
        <v>37</v>
      </c>
      <c r="C47" s="11">
        <f>C48+C49+C50</f>
        <v>325838972.99999994</v>
      </c>
      <c r="D47" s="11">
        <f>D48+D49+D50</f>
        <v>554594531.32999992</v>
      </c>
      <c r="E47" s="11">
        <f t="shared" ref="E47" si="24">E48+E49+E50</f>
        <v>499063455.79000002</v>
      </c>
      <c r="F47" s="11">
        <f t="shared" ref="F47" si="25">F48+F49+F50</f>
        <v>189294444.68000001</v>
      </c>
      <c r="G47" s="11">
        <f t="shared" si="1"/>
        <v>-136544528.31999993</v>
      </c>
      <c r="H47" s="12">
        <f t="shared" si="2"/>
        <v>0.58094476218472502</v>
      </c>
      <c r="I47" s="5">
        <f t="shared" si="3"/>
        <v>-309769011.11000001</v>
      </c>
      <c r="J47" s="27">
        <f t="shared" si="4"/>
        <v>0.37929935058128733</v>
      </c>
      <c r="K47" s="21">
        <f>K48+K49+K50</f>
        <v>90425011</v>
      </c>
      <c r="L47" s="21">
        <f t="shared" ref="L47" si="26">L48+L49+L50</f>
        <v>90425011</v>
      </c>
    </row>
    <row r="48" spans="1:12" s="4" customFormat="1" x14ac:dyDescent="0.25">
      <c r="A48" s="19" t="s">
        <v>81</v>
      </c>
      <c r="B48" s="20" t="s">
        <v>38</v>
      </c>
      <c r="C48" s="14">
        <v>32458437.129999999</v>
      </c>
      <c r="D48" s="14">
        <v>31879608</v>
      </c>
      <c r="E48" s="15">
        <v>48413008.380000003</v>
      </c>
      <c r="F48" s="15">
        <v>67693587</v>
      </c>
      <c r="G48" s="3">
        <f t="shared" si="1"/>
        <v>35235149.870000005</v>
      </c>
      <c r="H48" s="13">
        <f t="shared" si="2"/>
        <v>2.0855467171410296</v>
      </c>
      <c r="I48" s="6">
        <f t="shared" si="3"/>
        <v>19280578.619999997</v>
      </c>
      <c r="J48" s="28">
        <f t="shared" si="4"/>
        <v>1.39825202492405</v>
      </c>
      <c r="K48" s="23">
        <v>67663587</v>
      </c>
      <c r="L48" s="23">
        <v>67663587</v>
      </c>
    </row>
    <row r="49" spans="1:12" s="4" customFormat="1" x14ac:dyDescent="0.25">
      <c r="A49" s="19" t="s">
        <v>82</v>
      </c>
      <c r="B49" s="20">
        <v>1102</v>
      </c>
      <c r="C49" s="8">
        <v>276516592.27999997</v>
      </c>
      <c r="D49" s="8">
        <v>504206449.32999998</v>
      </c>
      <c r="E49" s="3">
        <v>429846300</v>
      </c>
      <c r="F49" s="3">
        <v>98833433.680000007</v>
      </c>
      <c r="G49" s="3">
        <f t="shared" si="1"/>
        <v>-177683158.59999996</v>
      </c>
      <c r="H49" s="13">
        <f t="shared" si="2"/>
        <v>0.35742315810084024</v>
      </c>
      <c r="I49" s="6">
        <f t="shared" si="3"/>
        <v>-331012866.31999999</v>
      </c>
      <c r="J49" s="28">
        <f t="shared" si="4"/>
        <v>0.22992738027522863</v>
      </c>
      <c r="K49" s="22">
        <v>0</v>
      </c>
      <c r="L49" s="22">
        <v>0</v>
      </c>
    </row>
    <row r="50" spans="1:12" s="4" customFormat="1" ht="22.5" customHeight="1" x14ac:dyDescent="0.25">
      <c r="A50" s="19" t="s">
        <v>83</v>
      </c>
      <c r="B50" s="20">
        <v>1103</v>
      </c>
      <c r="C50" s="8">
        <v>16863943.59</v>
      </c>
      <c r="D50" s="8">
        <v>18508474</v>
      </c>
      <c r="E50" s="3">
        <v>20804147.41</v>
      </c>
      <c r="F50" s="3">
        <v>22767424</v>
      </c>
      <c r="G50" s="3">
        <f t="shared" si="1"/>
        <v>5903480.4100000001</v>
      </c>
      <c r="H50" s="13">
        <f t="shared" si="2"/>
        <v>1.3500652370244319</v>
      </c>
      <c r="I50" s="6">
        <f t="shared" si="3"/>
        <v>1963276.5899999999</v>
      </c>
      <c r="J50" s="28">
        <f t="shared" si="4"/>
        <v>1.0943694808207476</v>
      </c>
      <c r="K50" s="22">
        <v>22761424</v>
      </c>
      <c r="L50" s="22">
        <v>22761424</v>
      </c>
    </row>
    <row r="51" spans="1:12" ht="31.5" customHeight="1" x14ac:dyDescent="0.25">
      <c r="A51" s="17" t="s">
        <v>97</v>
      </c>
      <c r="B51" s="18" t="s">
        <v>39</v>
      </c>
      <c r="C51" s="16">
        <f>C52</f>
        <v>55000</v>
      </c>
      <c r="D51" s="16">
        <f>D52</f>
        <v>53342.47</v>
      </c>
      <c r="E51" s="11">
        <f t="shared" ref="E51:F51" si="27">E52</f>
        <v>39780.83</v>
      </c>
      <c r="F51" s="11">
        <f t="shared" si="27"/>
        <v>35109.589999999997</v>
      </c>
      <c r="G51" s="11">
        <f t="shared" si="1"/>
        <v>-19890.410000000003</v>
      </c>
      <c r="H51" s="12">
        <f t="shared" si="2"/>
        <v>0.63835618181818177</v>
      </c>
      <c r="I51" s="5">
        <f t="shared" si="3"/>
        <v>-4671.2400000000052</v>
      </c>
      <c r="J51" s="27">
        <f t="shared" si="4"/>
        <v>0.88257560236928179</v>
      </c>
      <c r="K51" s="24">
        <f>K52</f>
        <v>9191.7800000000007</v>
      </c>
      <c r="L51" s="24">
        <f t="shared" ref="L51" si="28">L52</f>
        <v>0</v>
      </c>
    </row>
    <row r="52" spans="1:12" ht="31.5" x14ac:dyDescent="0.25">
      <c r="A52" s="19" t="s">
        <v>98</v>
      </c>
      <c r="B52" s="20" t="s">
        <v>40</v>
      </c>
      <c r="C52" s="3">
        <v>55000</v>
      </c>
      <c r="D52" s="3">
        <v>53342.47</v>
      </c>
      <c r="E52" s="3">
        <v>39780.83</v>
      </c>
      <c r="F52" s="3">
        <v>35109.589999999997</v>
      </c>
      <c r="G52" s="3">
        <f t="shared" si="1"/>
        <v>-19890.410000000003</v>
      </c>
      <c r="H52" s="13">
        <f t="shared" si="2"/>
        <v>0.63835618181818177</v>
      </c>
      <c r="I52" s="6">
        <f t="shared" si="3"/>
        <v>-4671.2400000000052</v>
      </c>
      <c r="J52" s="28">
        <f t="shared" si="4"/>
        <v>0.88257560236928179</v>
      </c>
      <c r="K52" s="22">
        <v>9191.7800000000007</v>
      </c>
      <c r="L52" s="22">
        <v>0</v>
      </c>
    </row>
    <row r="53" spans="1:12" ht="63" x14ac:dyDescent="0.25">
      <c r="A53" s="17" t="s">
        <v>99</v>
      </c>
      <c r="B53" s="18" t="s">
        <v>41</v>
      </c>
      <c r="C53" s="25">
        <f>SUM(C54:C56)</f>
        <v>18281815.960000001</v>
      </c>
      <c r="D53" s="25">
        <f>SUM(D54:D56)</f>
        <v>19674500</v>
      </c>
      <c r="E53" s="25">
        <f t="shared" ref="E53" si="29">SUM(E54:E56)</f>
        <v>19674500</v>
      </c>
      <c r="F53" s="25">
        <f t="shared" ref="F53" si="30">SUM(F54:F56)</f>
        <v>20142200</v>
      </c>
      <c r="G53" s="11">
        <f t="shared" si="1"/>
        <v>1860384.0399999991</v>
      </c>
      <c r="H53" s="12">
        <f t="shared" si="2"/>
        <v>1.1017614466785168</v>
      </c>
      <c r="I53" s="5">
        <f t="shared" si="3"/>
        <v>467700</v>
      </c>
      <c r="J53" s="27">
        <f t="shared" si="4"/>
        <v>1.0237718874685506</v>
      </c>
      <c r="K53" s="25">
        <f>SUM(K54:K56)</f>
        <v>20142200</v>
      </c>
      <c r="L53" s="25">
        <f t="shared" ref="L53" si="31">SUM(L54:L56)</f>
        <v>20142200</v>
      </c>
    </row>
    <row r="54" spans="1:12" ht="47.25" x14ac:dyDescent="0.25">
      <c r="A54" s="19" t="s">
        <v>84</v>
      </c>
      <c r="B54" s="20" t="s">
        <v>42</v>
      </c>
      <c r="C54" s="26">
        <v>7655000</v>
      </c>
      <c r="D54" s="26">
        <v>9674500</v>
      </c>
      <c r="E54" s="26">
        <v>9674500</v>
      </c>
      <c r="F54" s="26">
        <v>10142200</v>
      </c>
      <c r="G54" s="3">
        <f t="shared" si="1"/>
        <v>2487200</v>
      </c>
      <c r="H54" s="13">
        <f t="shared" si="2"/>
        <v>1.3249118223383409</v>
      </c>
      <c r="I54" s="6">
        <f t="shared" si="3"/>
        <v>467700</v>
      </c>
      <c r="J54" s="28">
        <f t="shared" si="4"/>
        <v>1.0483435836477337</v>
      </c>
      <c r="K54" s="26">
        <v>10142200</v>
      </c>
      <c r="L54" s="26">
        <v>10142200</v>
      </c>
    </row>
    <row r="55" spans="1:12" ht="25.5" customHeight="1" x14ac:dyDescent="0.25">
      <c r="A55" s="19" t="s">
        <v>85</v>
      </c>
      <c r="B55" s="20">
        <v>1402</v>
      </c>
      <c r="C55" s="26">
        <v>0</v>
      </c>
      <c r="D55" s="26">
        <v>0</v>
      </c>
      <c r="E55" s="26">
        <v>0</v>
      </c>
      <c r="F55" s="26">
        <v>0</v>
      </c>
      <c r="G55" s="3">
        <v>0</v>
      </c>
      <c r="H55" s="13" t="str">
        <f t="shared" si="2"/>
        <v>-</v>
      </c>
      <c r="I55" s="6">
        <f t="shared" si="3"/>
        <v>0</v>
      </c>
      <c r="J55" s="28" t="str">
        <f t="shared" si="4"/>
        <v>-</v>
      </c>
      <c r="K55" s="26">
        <v>0</v>
      </c>
      <c r="L55" s="26">
        <v>0</v>
      </c>
    </row>
    <row r="56" spans="1:12" ht="34.5" customHeight="1" x14ac:dyDescent="0.25">
      <c r="A56" s="19" t="s">
        <v>100</v>
      </c>
      <c r="B56" s="20">
        <v>1403</v>
      </c>
      <c r="C56" s="22">
        <v>10626815.960000001</v>
      </c>
      <c r="D56" s="22">
        <v>10000000</v>
      </c>
      <c r="E56" s="22">
        <v>10000000</v>
      </c>
      <c r="F56" s="22">
        <v>10000000</v>
      </c>
      <c r="G56" s="3">
        <f t="shared" si="1"/>
        <v>-626815.96000000089</v>
      </c>
      <c r="H56" s="13">
        <f t="shared" si="2"/>
        <v>0.941015637952198</v>
      </c>
      <c r="I56" s="6">
        <f t="shared" si="3"/>
        <v>0</v>
      </c>
      <c r="J56" s="28">
        <f t="shared" si="4"/>
        <v>1</v>
      </c>
      <c r="K56" s="22">
        <v>10000000</v>
      </c>
      <c r="L56" s="22">
        <v>10000000</v>
      </c>
    </row>
    <row r="57" spans="1:12" ht="23.25" customHeight="1" x14ac:dyDescent="0.25">
      <c r="A57" s="34" t="s">
        <v>86</v>
      </c>
      <c r="B57" s="35"/>
      <c r="C57" s="21">
        <f>C5+C14+C16+C19+C25+C30+C33+C39+C42+C47+C51+C53</f>
        <v>2691952659.6399994</v>
      </c>
      <c r="D57" s="21">
        <f t="shared" ref="D57:F57" si="32">D5+D14+D16+D19+D25+D30+D33+D39+D42+D47+D51+D53</f>
        <v>3226822033.1099997</v>
      </c>
      <c r="E57" s="21">
        <f t="shared" ref="E57" si="33">E5+E14+E16+E19+E25+E30+E33+E39+E42+E47+E51+E53</f>
        <v>3639151585.2599998</v>
      </c>
      <c r="F57" s="21">
        <f t="shared" si="32"/>
        <v>2697596740.8699999</v>
      </c>
      <c r="G57" s="11">
        <f t="shared" si="1"/>
        <v>5644081.2300004959</v>
      </c>
      <c r="H57" s="12">
        <f t="shared" si="2"/>
        <v>1.0020966495119403</v>
      </c>
      <c r="I57" s="5">
        <f t="shared" si="3"/>
        <v>-941554844.38999987</v>
      </c>
      <c r="J57" s="27">
        <f t="shared" si="4"/>
        <v>0.7412707818482559</v>
      </c>
      <c r="K57" s="21">
        <f t="shared" ref="K57:L57" si="34">K5+K14+K16+K19+K25+K30+K33+K39+K42+K47+K51+K53</f>
        <v>2527583513.2000003</v>
      </c>
      <c r="L57" s="21">
        <f t="shared" si="34"/>
        <v>2566403205.5900002</v>
      </c>
    </row>
    <row r="59" spans="1:12" x14ac:dyDescent="0.25">
      <c r="K59" s="2"/>
      <c r="L59" s="2"/>
    </row>
    <row r="62" spans="1:12" ht="18.75" x14ac:dyDescent="0.3">
      <c r="A62" s="30" t="s">
        <v>101</v>
      </c>
      <c r="B62" s="30"/>
      <c r="C62" s="30"/>
      <c r="D62" s="30"/>
      <c r="E62" s="30"/>
    </row>
    <row r="63" spans="1:12" ht="18.75" x14ac:dyDescent="0.3">
      <c r="A63" s="30" t="s">
        <v>102</v>
      </c>
      <c r="B63" s="30"/>
      <c r="C63" s="30"/>
      <c r="D63" s="30"/>
      <c r="E63" s="30"/>
    </row>
    <row r="64" spans="1:12" ht="18.75" x14ac:dyDescent="0.3">
      <c r="A64" s="30" t="s">
        <v>103</v>
      </c>
      <c r="B64" s="30"/>
      <c r="C64" s="30"/>
      <c r="D64" s="30"/>
      <c r="E64" s="30"/>
      <c r="K64" s="31" t="s">
        <v>104</v>
      </c>
    </row>
    <row r="65" spans="1:5" ht="18.75" x14ac:dyDescent="0.3">
      <c r="A65" s="30"/>
      <c r="B65" s="30"/>
      <c r="C65" s="30"/>
      <c r="D65" s="30"/>
      <c r="E65" s="30"/>
    </row>
  </sheetData>
  <mergeCells count="3">
    <mergeCell ref="A2:L2"/>
    <mergeCell ref="A57:B57"/>
    <mergeCell ref="A1:L1"/>
  </mergeCells>
  <pageMargins left="0.32" right="0.39370078740157483" top="0.27559055118110237" bottom="0.49" header="0.27559055118110237" footer="0.31496062992125984"/>
  <pageSetup paperSize="9" scale="63" fitToHeight="0" orientation="landscape" errors="blank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data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fiт</cp:lastModifiedBy>
  <cp:lastPrinted>2023-12-15T07:30:57Z</cp:lastPrinted>
  <dcterms:created xsi:type="dcterms:W3CDTF">2017-03-14T06:28:47Z</dcterms:created>
  <dcterms:modified xsi:type="dcterms:W3CDTF">2025-12-05T12:16:31Z</dcterms:modified>
</cp:coreProperties>
</file>