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80" windowWidth="18195" windowHeight="7245"/>
  </bookViews>
  <sheets>
    <sheet name="Лист1" sheetId="1" r:id="rId1"/>
  </sheets>
  <definedNames>
    <definedName name="_xlnm.Print_Titles" localSheetId="0">Лист1!$4:$5</definedName>
    <definedName name="_xlnm.Print_Area" localSheetId="0">Лист1!$A$1:$L$162</definedName>
  </definedNames>
  <calcPr calcId="145621"/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7" i="1"/>
  <c r="L78" i="1"/>
  <c r="L79" i="1"/>
  <c r="L80" i="1"/>
  <c r="L81" i="1"/>
  <c r="L82" i="1"/>
  <c r="L83" i="1"/>
  <c r="L84" i="1"/>
  <c r="L85" i="1"/>
  <c r="L86" i="1"/>
  <c r="L88" i="1"/>
  <c r="L89" i="1"/>
  <c r="L92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5" i="1"/>
  <c r="L126" i="1"/>
  <c r="L128" i="1"/>
  <c r="L129" i="1"/>
  <c r="L130" i="1"/>
  <c r="L131" i="1"/>
  <c r="L132" i="1"/>
  <c r="L133" i="1"/>
  <c r="L134" i="1"/>
  <c r="L135" i="1"/>
  <c r="L137" i="1"/>
  <c r="L138" i="1"/>
  <c r="L139" i="1"/>
  <c r="L140" i="1"/>
  <c r="L141" i="1"/>
  <c r="L142" i="1"/>
  <c r="L143" i="1"/>
  <c r="L146" i="1"/>
  <c r="L147" i="1"/>
  <c r="L148" i="1"/>
  <c r="L149" i="1"/>
  <c r="L150" i="1"/>
  <c r="L151" i="1"/>
  <c r="L152" i="1"/>
  <c r="L153" i="1"/>
  <c r="L154" i="1"/>
  <c r="L155" i="1"/>
  <c r="L19" i="1"/>
  <c r="J78" i="1" l="1"/>
  <c r="I78" i="1"/>
  <c r="H78" i="1"/>
  <c r="K84" i="1"/>
  <c r="H41" i="1" l="1"/>
  <c r="H40" i="1" s="1"/>
  <c r="H142" i="1" l="1"/>
  <c r="H137" i="1"/>
  <c r="I138" i="1"/>
  <c r="J138" i="1"/>
  <c r="H138" i="1"/>
  <c r="I140" i="1"/>
  <c r="J140" i="1"/>
  <c r="H140" i="1"/>
  <c r="K141" i="1"/>
  <c r="K140" i="1" s="1"/>
  <c r="K139" i="1"/>
  <c r="J137" i="1" l="1"/>
  <c r="J142" i="1" s="1"/>
  <c r="I137" i="1"/>
  <c r="I142" i="1" s="1"/>
  <c r="K138" i="1"/>
  <c r="K132" i="1"/>
  <c r="I124" i="1"/>
  <c r="I123" i="1" s="1"/>
  <c r="J124" i="1"/>
  <c r="J123" i="1" s="1"/>
  <c r="H124" i="1"/>
  <c r="H123" i="1" s="1"/>
  <c r="H126" i="1" s="1"/>
  <c r="K125" i="1"/>
  <c r="H129" i="1"/>
  <c r="K129" i="1" s="1"/>
  <c r="I129" i="1"/>
  <c r="J129" i="1"/>
  <c r="I85" i="1"/>
  <c r="J85" i="1"/>
  <c r="H85" i="1"/>
  <c r="K86" i="1"/>
  <c r="K68" i="1"/>
  <c r="K69" i="1"/>
  <c r="K70" i="1"/>
  <c r="I72" i="1"/>
  <c r="K72" i="1" s="1"/>
  <c r="J72" i="1"/>
  <c r="H72" i="1"/>
  <c r="I64" i="1"/>
  <c r="J64" i="1"/>
  <c r="H64" i="1"/>
  <c r="H36" i="1"/>
  <c r="H37" i="1"/>
  <c r="I90" i="1"/>
  <c r="J90" i="1"/>
  <c r="H90" i="1"/>
  <c r="K92" i="1"/>
  <c r="K91" i="1"/>
  <c r="L90" i="1" l="1"/>
  <c r="J63" i="1"/>
  <c r="I63" i="1"/>
  <c r="K137" i="1"/>
  <c r="K142" i="1" s="1"/>
  <c r="K90" i="1"/>
  <c r="K85" i="1"/>
  <c r="H63" i="1"/>
  <c r="K124" i="1"/>
  <c r="K123" i="1"/>
  <c r="J77" i="1"/>
  <c r="I77" i="1"/>
  <c r="H77" i="1"/>
  <c r="K83" i="1"/>
  <c r="K81" i="1" l="1"/>
  <c r="K60" i="1" l="1"/>
  <c r="K61" i="1"/>
  <c r="K62" i="1"/>
  <c r="K80" i="1"/>
  <c r="K63" i="1" l="1"/>
  <c r="K82" i="1"/>
  <c r="H88" i="1" l="1"/>
  <c r="H87" i="1" s="1"/>
  <c r="J88" i="1"/>
  <c r="J87" i="1" s="1"/>
  <c r="L87" i="1" s="1"/>
  <c r="I88" i="1"/>
  <c r="I87" i="1" s="1"/>
  <c r="K89" i="1"/>
  <c r="K87" i="1" l="1"/>
  <c r="K88" i="1"/>
  <c r="H93" i="1"/>
  <c r="J93" i="1"/>
  <c r="L93" i="1" s="1"/>
  <c r="K79" i="1"/>
  <c r="H58" i="1"/>
  <c r="K78" i="1" l="1"/>
  <c r="I93" i="1"/>
  <c r="I118" i="1"/>
  <c r="J118" i="1"/>
  <c r="H118" i="1"/>
  <c r="K77" i="1" l="1"/>
  <c r="K93" i="1"/>
  <c r="J131" i="1"/>
  <c r="J128" i="1" s="1"/>
  <c r="J135" i="1" s="1"/>
  <c r="I131" i="1"/>
  <c r="I128" i="1" s="1"/>
  <c r="I135" i="1" s="1"/>
  <c r="H131" i="1"/>
  <c r="H128" i="1" s="1"/>
  <c r="K130" i="1"/>
  <c r="I68" i="1"/>
  <c r="J68" i="1"/>
  <c r="H68" i="1"/>
  <c r="J61" i="1"/>
  <c r="I61" i="1"/>
  <c r="H61" i="1"/>
  <c r="J49" i="1"/>
  <c r="I49" i="1"/>
  <c r="H49" i="1"/>
  <c r="J46" i="1"/>
  <c r="I46" i="1"/>
  <c r="H46" i="1"/>
  <c r="K128" i="1" l="1"/>
  <c r="K135" i="1" s="1"/>
  <c r="H135" i="1"/>
  <c r="H143" i="1" s="1"/>
  <c r="K131" i="1"/>
  <c r="K114" i="1"/>
  <c r="K67" i="1" l="1"/>
  <c r="J58" i="1"/>
  <c r="J57" i="1" s="1"/>
  <c r="I58" i="1"/>
  <c r="I57" i="1" s="1"/>
  <c r="K59" i="1"/>
  <c r="J20" i="1"/>
  <c r="I20" i="1"/>
  <c r="H20" i="1"/>
  <c r="K35" i="1"/>
  <c r="K34" i="1"/>
  <c r="H57" i="1" l="1"/>
  <c r="K58" i="1"/>
  <c r="I152" i="1"/>
  <c r="I154" i="1" s="1"/>
  <c r="J152" i="1"/>
  <c r="J154" i="1" s="1"/>
  <c r="H152" i="1"/>
  <c r="H154" i="1" s="1"/>
  <c r="K153" i="1"/>
  <c r="K152" i="1" s="1"/>
  <c r="K154" i="1" s="1"/>
  <c r="I133" i="1"/>
  <c r="J133" i="1"/>
  <c r="H133" i="1"/>
  <c r="K134" i="1"/>
  <c r="K133" i="1" s="1"/>
  <c r="J71" i="1"/>
  <c r="I71" i="1"/>
  <c r="H71" i="1"/>
  <c r="K73" i="1"/>
  <c r="K71" i="1" l="1"/>
  <c r="K57" i="1"/>
  <c r="I111" i="1"/>
  <c r="J111" i="1"/>
  <c r="I112" i="1"/>
  <c r="J112" i="1"/>
  <c r="H111" i="1"/>
  <c r="I75" i="1"/>
  <c r="J75" i="1"/>
  <c r="I52" i="1"/>
  <c r="I45" i="1" s="1"/>
  <c r="J52" i="1"/>
  <c r="J45" i="1" s="1"/>
  <c r="H52" i="1"/>
  <c r="H45" i="1" s="1"/>
  <c r="K54" i="1"/>
  <c r="K33" i="1"/>
  <c r="K32" i="1"/>
  <c r="H75" i="1" l="1"/>
  <c r="I115" i="1"/>
  <c r="J115" i="1"/>
  <c r="H115" i="1"/>
  <c r="J147" i="1" l="1"/>
  <c r="J151" i="1" s="1"/>
  <c r="J155" i="1" s="1"/>
  <c r="I147" i="1" l="1"/>
  <c r="I151" i="1" s="1"/>
  <c r="I155" i="1" s="1"/>
  <c r="K121" i="1" l="1"/>
  <c r="K122" i="1"/>
  <c r="H147" i="1" l="1"/>
  <c r="H151" i="1" s="1"/>
  <c r="H155" i="1" s="1"/>
  <c r="K149" i="1"/>
  <c r="K150" i="1"/>
  <c r="K148" i="1"/>
  <c r="J146" i="1"/>
  <c r="I146" i="1"/>
  <c r="K10" i="1"/>
  <c r="K11" i="1"/>
  <c r="K147" i="1" l="1"/>
  <c r="K151" i="1" s="1"/>
  <c r="K155" i="1" s="1"/>
  <c r="H146" i="1"/>
  <c r="K49" i="1"/>
  <c r="K50" i="1"/>
  <c r="K146" i="1" l="1"/>
  <c r="K46" i="1"/>
  <c r="K119" i="1"/>
  <c r="J117" i="1"/>
  <c r="J126" i="1" s="1"/>
  <c r="J143" i="1" s="1"/>
  <c r="I117" i="1"/>
  <c r="I126" i="1" s="1"/>
  <c r="I143" i="1" s="1"/>
  <c r="K143" i="1" s="1"/>
  <c r="J19" i="1"/>
  <c r="I19" i="1"/>
  <c r="K24" i="1"/>
  <c r="K22" i="1"/>
  <c r="K118" i="1" l="1"/>
  <c r="H117" i="1"/>
  <c r="K117" i="1" s="1"/>
  <c r="K126" i="1" s="1"/>
  <c r="K66" i="1"/>
  <c r="K65" i="1"/>
  <c r="K31" i="1"/>
  <c r="K25" i="1"/>
  <c r="I8" i="1"/>
  <c r="J8" i="1"/>
  <c r="K64" i="1" l="1"/>
  <c r="K113" i="1"/>
  <c r="J98" i="1"/>
  <c r="I98" i="1"/>
  <c r="K99" i="1"/>
  <c r="J55" i="1"/>
  <c r="K53" i="1"/>
  <c r="K52" i="1" s="1"/>
  <c r="K47" i="1"/>
  <c r="K23" i="1"/>
  <c r="K14" i="1"/>
  <c r="I13" i="1"/>
  <c r="K115" i="1" l="1"/>
  <c r="K112" i="1"/>
  <c r="K111" i="1"/>
  <c r="I55" i="1"/>
  <c r="K45" i="1" l="1"/>
  <c r="H55" i="1"/>
  <c r="K55" i="1" s="1"/>
  <c r="I107" i="1"/>
  <c r="J107" i="1"/>
  <c r="H107" i="1"/>
  <c r="I105" i="1"/>
  <c r="J105" i="1"/>
  <c r="H105" i="1"/>
  <c r="I103" i="1"/>
  <c r="J103" i="1"/>
  <c r="H103" i="1"/>
  <c r="K104" i="1"/>
  <c r="K106" i="1"/>
  <c r="K108" i="1"/>
  <c r="K105" i="1" l="1"/>
  <c r="K103" i="1"/>
  <c r="K107" i="1"/>
  <c r="J102" i="1"/>
  <c r="H102" i="1"/>
  <c r="I102" i="1"/>
  <c r="I41" i="1"/>
  <c r="J41" i="1"/>
  <c r="J40" i="1" s="1"/>
  <c r="J37" i="1"/>
  <c r="J36" i="1" s="1"/>
  <c r="K21" i="1"/>
  <c r="J43" i="1" l="1"/>
  <c r="K41" i="1"/>
  <c r="I40" i="1"/>
  <c r="K39" i="1"/>
  <c r="I37" i="1"/>
  <c r="I36" i="1" s="1"/>
  <c r="I43" i="1" s="1"/>
  <c r="K102" i="1"/>
  <c r="K38" i="1"/>
  <c r="K40" i="1"/>
  <c r="K42" i="1"/>
  <c r="K48" i="1"/>
  <c r="K37" i="1" l="1"/>
  <c r="K36" i="1"/>
  <c r="K30" i="1"/>
  <c r="K29" i="1"/>
  <c r="K28" i="1"/>
  <c r="K27" i="1"/>
  <c r="K26" i="1"/>
  <c r="K20" i="1" l="1"/>
  <c r="K19" i="1" s="1"/>
  <c r="K43" i="1" s="1"/>
  <c r="H112" i="1"/>
  <c r="H98" i="1"/>
  <c r="K98" i="1" s="1"/>
  <c r="I100" i="1"/>
  <c r="J100" i="1"/>
  <c r="J97" i="1" s="1"/>
  <c r="J109" i="1" s="1"/>
  <c r="H100" i="1"/>
  <c r="I15" i="1"/>
  <c r="I12" i="1" s="1"/>
  <c r="I17" i="1" s="1"/>
  <c r="I94" i="1" s="1"/>
  <c r="J15" i="1"/>
  <c r="H15" i="1"/>
  <c r="H13" i="1"/>
  <c r="H8" i="1" l="1"/>
  <c r="K9" i="1"/>
  <c r="K100" i="1"/>
  <c r="I97" i="1"/>
  <c r="K75" i="1"/>
  <c r="H12" i="1"/>
  <c r="K12" i="1" s="1"/>
  <c r="K13" i="1"/>
  <c r="J12" i="1"/>
  <c r="J17" i="1" s="1"/>
  <c r="K15" i="1"/>
  <c r="H97" i="1"/>
  <c r="H109" i="1" s="1"/>
  <c r="J94" i="1" l="1"/>
  <c r="K8" i="1"/>
  <c r="H17" i="1"/>
  <c r="K97" i="1"/>
  <c r="I109" i="1"/>
  <c r="J156" i="1" l="1"/>
  <c r="K109" i="1"/>
  <c r="K17" i="1"/>
  <c r="H19" i="1"/>
  <c r="H43" i="1" s="1"/>
  <c r="H94" i="1" s="1"/>
  <c r="L94" i="1" s="1"/>
  <c r="K94" i="1" l="1"/>
  <c r="K156" i="1" s="1"/>
  <c r="I156" i="1"/>
  <c r="H156" i="1" l="1"/>
  <c r="L156" i="1" s="1"/>
  <c r="K101" i="1"/>
  <c r="K16" i="1" l="1"/>
</calcChain>
</file>

<file path=xl/sharedStrings.xml><?xml version="1.0" encoding="utf-8"?>
<sst xmlns="http://schemas.openxmlformats.org/spreadsheetml/2006/main" count="544" uniqueCount="174">
  <si>
    <t>рублей</t>
  </si>
  <si>
    <t>№ п/п</t>
  </si>
  <si>
    <t>Наименование программ и мероприятий</t>
  </si>
  <si>
    <t>Код целевой статьи</t>
  </si>
  <si>
    <t>Вид расхода</t>
  </si>
  <si>
    <t>I.</t>
  </si>
  <si>
    <t>СРЕДСТВА МЕСТНЫХ БЮДЖЕТОВ</t>
  </si>
  <si>
    <t>0502</t>
  </si>
  <si>
    <t>II.</t>
  </si>
  <si>
    <t>СРЕДСТВА ОБЛАСТНОГО БЮДЖЕТА</t>
  </si>
  <si>
    <t xml:space="preserve"> </t>
  </si>
  <si>
    <t xml:space="preserve">0502 </t>
  </si>
  <si>
    <t>1.1.</t>
  </si>
  <si>
    <t>2.1.</t>
  </si>
  <si>
    <t>РегКласс</t>
  </si>
  <si>
    <t>414</t>
  </si>
  <si>
    <t>3.1.</t>
  </si>
  <si>
    <t>4.1.</t>
  </si>
  <si>
    <t>0409</t>
  </si>
  <si>
    <t>ИТОГО: Средства областного бюджета</t>
  </si>
  <si>
    <t>Строительство систем газоснабжения для населенных пунктов Брянского района</t>
  </si>
  <si>
    <t>Остаток лимитов</t>
  </si>
  <si>
    <t>Уточненная роспись/план</t>
  </si>
  <si>
    <t xml:space="preserve">Строительство систем водоснабжения, водоотведения, очистки сточных вод для населенных пунктов Брянского района Брянской области </t>
  </si>
  <si>
    <t>Строительство автомобильных дорог для населенных пунктов Брянского района</t>
  </si>
  <si>
    <t>ВСЕГО расходов по капитальным вложениям</t>
  </si>
  <si>
    <t>ИТОГО: Средства местного бюджета</t>
  </si>
  <si>
    <t>III.</t>
  </si>
  <si>
    <t>СРЕДСТВА ФЕДЕРАЛЬНОГО БЮДЖЕТА</t>
  </si>
  <si>
    <t>ИТОГО: Средства федерального бюджета</t>
  </si>
  <si>
    <t>ИТОГО по программе:</t>
  </si>
  <si>
    <t>0700181680</t>
  </si>
  <si>
    <t>0800181600</t>
  </si>
  <si>
    <t>0500181680</t>
  </si>
  <si>
    <t>0301581680</t>
  </si>
  <si>
    <t>ДопКласс</t>
  </si>
  <si>
    <t>08001S6160</t>
  </si>
  <si>
    <t>0000000000</t>
  </si>
  <si>
    <t>228</t>
  </si>
  <si>
    <t>РЗПР</t>
  </si>
  <si>
    <t>000</t>
  </si>
  <si>
    <t>Строительство системы водоснабжения в н.п.Глаженка</t>
  </si>
  <si>
    <t>0702</t>
  </si>
  <si>
    <t>Строительство системы водоснабжения микрорайона "Новый" в н.п.Глинищево</t>
  </si>
  <si>
    <t>07001S1270</t>
  </si>
  <si>
    <t>Газификация ул. Лесной в н.п. Козелкино (2 очередь)</t>
  </si>
  <si>
    <t>19.GS.021</t>
  </si>
  <si>
    <t>8821</t>
  </si>
  <si>
    <t>Строительство школы-сада филиала МБОУ "Малополпинская СОШ" в с. Журиничи Брянского района Брянской области</t>
  </si>
  <si>
    <t>000000000</t>
  </si>
  <si>
    <t>Финансирование объектов капитальных вложений муниципальной собственности (средства местного бюджета) софинансирование которых осуществляется за счет средств вышестоящих бюджетов</t>
  </si>
  <si>
    <t xml:space="preserve">1. Муниципальная программа "Газификация населенных пунктов  Брянского района" </t>
  </si>
  <si>
    <t xml:space="preserve">1. ПП "Развитие социальной и инженерной инфраструктуры Брянской области" </t>
  </si>
  <si>
    <t>ИТОГО по программе Брянского района "Формирование современной модели образования в Брянском муниципальном районе"</t>
  </si>
  <si>
    <t xml:space="preserve">ИТОГО по пророграмме "Газификация населенных пунктов  Брянского района" </t>
  </si>
  <si>
    <t>1.2.</t>
  </si>
  <si>
    <t>Финансирование объектов капитальных вложений муниципальной собственности (средства местного бюджета), софинансирование которых осуществляется за счет средств вышестоящих бюджетов</t>
  </si>
  <si>
    <t xml:space="preserve">ИТОГО по программе "Чистая вода" </t>
  </si>
  <si>
    <t>ИТОГО по программе Брянского района "Автомобильные дороги Брянского района"</t>
  </si>
  <si>
    <t>Строительство учреждений образования Брянского района</t>
  </si>
  <si>
    <t>Обл19.GS.21</t>
  </si>
  <si>
    <t>Строительство системы водоснабжения в н.п. Глаженка</t>
  </si>
  <si>
    <t>0505</t>
  </si>
  <si>
    <t>050G5S1270</t>
  </si>
  <si>
    <t>Строительство системы водоснабжения, водоотведения, очистки сточных вод для населенных пунктов Брянского района Брянской области</t>
  </si>
  <si>
    <t>Реконструкция водоснабжения н.п. Антоновка</t>
  </si>
  <si>
    <t>Обл12.WS.264</t>
  </si>
  <si>
    <t>Обл12.WS.198</t>
  </si>
  <si>
    <t xml:space="preserve">ИТОГО по программе: </t>
  </si>
  <si>
    <t>Реконструкция системы водоснабжения п. Батагово</t>
  </si>
  <si>
    <t>Строительство системы водоснабжения в н.п. Кабаличи (фруктовый сад)</t>
  </si>
  <si>
    <t>Реконструкция системы водоснабжения в с. Теменичи</t>
  </si>
  <si>
    <t>Финансирование объектов капитальных вложений муниципальной собственности (средства местного бюджета), софинансирование которых осуществляется за счет средств вышестоящих бюджетов (строительство и реконструкция (модернизация) объектов питьевого водоснабжения)</t>
  </si>
  <si>
    <t>050F552430</t>
  </si>
  <si>
    <t>21315608463106200001</t>
  </si>
  <si>
    <t>19.RS.040</t>
  </si>
  <si>
    <t>Обл.19.RS.040</t>
  </si>
  <si>
    <t>Фед12.WS.264</t>
  </si>
  <si>
    <t>Строительство системы водоснабженияквартала застройки для многодетных семей  в с.Глинищево</t>
  </si>
  <si>
    <t>Строительство системы водоснабжения в н.п. Стеклянная Радица</t>
  </si>
  <si>
    <t>Строительство автомобильных дорог в ГУП ОНО ОПХ "Черемушки" д.Дубровка Брянского района Брянской области (5 этап)</t>
  </si>
  <si>
    <t>Обл07.ED.002</t>
  </si>
  <si>
    <t>Фед07.ED.002</t>
  </si>
  <si>
    <t>4.2.</t>
  </si>
  <si>
    <t>0701</t>
  </si>
  <si>
    <t>Пристройка универсального спортивного зала к МБОУ "Супоневская СОШ №1 им. Героя Советского  Союза Н. И. Чувина"</t>
  </si>
  <si>
    <t>310</t>
  </si>
  <si>
    <t>Реконструкция очистных сооружений ул. Заречная в н.п. Глинищево</t>
  </si>
  <si>
    <t>22315608412121210001</t>
  </si>
  <si>
    <t>Строительство автомобильных дорог подъезд к с. Лесное</t>
  </si>
  <si>
    <t>Строительство автомобильных дорог в ГУП ОНО ОПХ "Черемушки" д.Дубровка Брянского района Брянской области (6этап)</t>
  </si>
  <si>
    <t>464</t>
  </si>
  <si>
    <t>19.RS.051</t>
  </si>
  <si>
    <t>Детский сад на 75 мест по адресу: ул. Соборная п. Свень Брянского района</t>
  </si>
  <si>
    <t>03015S0182</t>
  </si>
  <si>
    <t>16.ЕD.045</t>
  </si>
  <si>
    <t>03015S1270</t>
  </si>
  <si>
    <t>16.ED.036</t>
  </si>
  <si>
    <t>03015L5760</t>
  </si>
  <si>
    <t>22315608424101210002</t>
  </si>
  <si>
    <t>Строительство автомобильных дорог в ГУП ОНО ОПХ "Черемушки" в д.Дубровка Брянского района, Брянской области (5 этап)</t>
  </si>
  <si>
    <t>Реконструкция системы водоснабжения в с. Октябрьское</t>
  </si>
  <si>
    <t>Обл12.WS.385</t>
  </si>
  <si>
    <t>Обл16.ЕD.045</t>
  </si>
  <si>
    <t>Обл16.ED.036</t>
  </si>
  <si>
    <t>Фед12.WS.385</t>
  </si>
  <si>
    <t>0840181600</t>
  </si>
  <si>
    <t>08401S6160</t>
  </si>
  <si>
    <t>0540181680</t>
  </si>
  <si>
    <t>Строительство системы водоснабжения квартала застройки для многодетных семей в н.п. Глинищево</t>
  </si>
  <si>
    <t>Строительство системы водоснабжения квартала застройки н.п. Кабаличи (фруктовый сад)</t>
  </si>
  <si>
    <t>05401S1270</t>
  </si>
  <si>
    <t>12.EN.011</t>
  </si>
  <si>
    <t>Газификация квартала застройки для многодетных в с.Глинищево (23га)</t>
  </si>
  <si>
    <t>07401S1270</t>
  </si>
  <si>
    <t>19.GS.122</t>
  </si>
  <si>
    <t>0341581680</t>
  </si>
  <si>
    <t>Детский сад на 60 мест по адресу: ул. Соборная п. Свень Брянского района</t>
  </si>
  <si>
    <t>Детский сад на 240 мест в  п. Мичуринский Брянского района</t>
  </si>
  <si>
    <t>Пристройка универсального спортивного зала к МБОУ "Супоневская СОШ №1 им. Героя Советского  Союза Н. И. Чувина" в н.п. Супонево Брянского района Брянской области</t>
  </si>
  <si>
    <t>Обл19.RS.051</t>
  </si>
  <si>
    <t>Обл12.EN.011</t>
  </si>
  <si>
    <t>Обл19.GS.122</t>
  </si>
  <si>
    <t>Строитльство очистных сооружений ул. Заречная в н.п. Глинищево</t>
  </si>
  <si>
    <t>Реконструкция водозаборного сооружения в с.Журиничи</t>
  </si>
  <si>
    <t>Бюджетные инвестиции в объекты капитального строительства муниципальной собственности</t>
  </si>
  <si>
    <t>1102</t>
  </si>
  <si>
    <t>Ледовый каток с системой искуственного охлаждения в с.Журиничи</t>
  </si>
  <si>
    <t>1240581680</t>
  </si>
  <si>
    <t>ИТОГО Бюджетные инвестиции в объекты капитального строительства муниципальной собственности</t>
  </si>
  <si>
    <t>0740181680</t>
  </si>
  <si>
    <t>1440181680</t>
  </si>
  <si>
    <t>Малоэтажный жилой комплекс в н.п. Журиничи Брянского района</t>
  </si>
  <si>
    <t>Спортивный комплекс с универсальной спортивной  площадкой в н.п. Журиничи</t>
  </si>
  <si>
    <t>17.IN.004</t>
  </si>
  <si>
    <t>Строительство системы водоснабжения в п. Свень - Транспортная Брянского района (2 очередь)</t>
  </si>
  <si>
    <t>051F5Д2430</t>
  </si>
  <si>
    <t>19.WS.160</t>
  </si>
  <si>
    <t>19.WS.159</t>
  </si>
  <si>
    <t xml:space="preserve">1. Муниципальная программа Брянского района "Чистая вода"  </t>
  </si>
  <si>
    <t xml:space="preserve">2. Муниципальная программа Брянского района "Автомобильные дороги Брянского района " </t>
  </si>
  <si>
    <t>3. Муниципальная программа "Формирование современной модели образования в Брянском муниципальном районе "</t>
  </si>
  <si>
    <t>031Е1Д2390</t>
  </si>
  <si>
    <t>4. Бюджетные инвестиции в объекты капитального строительства муниципальной собственности</t>
  </si>
  <si>
    <t>121Р5Д1390</t>
  </si>
  <si>
    <t>25.SP.051</t>
  </si>
  <si>
    <t xml:space="preserve">1. ПП "Автомобильные дороги" в рамках реализации государственных полномочий в области строительства, архитектуры и развитие дорожного хозяйства Брянской области </t>
  </si>
  <si>
    <t>3.2.</t>
  </si>
  <si>
    <t>1. Бюджетные инвестиции в объекты капитального строительства муниципальной собственности</t>
  </si>
  <si>
    <t>Обл17.IN.004</t>
  </si>
  <si>
    <t>2. Муниципальная программа "Формирование современной модели образования в Брянском муниципальном районе "</t>
  </si>
  <si>
    <t>Обл25.SP.051</t>
  </si>
  <si>
    <t xml:space="preserve">3. Муниципальная программа Брянского района "Чистая вода"  </t>
  </si>
  <si>
    <t>Обл19.WS.160</t>
  </si>
  <si>
    <t>Обл19.WS.159</t>
  </si>
  <si>
    <t>24000000001120961040</t>
  </si>
  <si>
    <t>Фед17.IN.004</t>
  </si>
  <si>
    <t>Строительство системы водоснабжения квартала застройки для многодетных семей в н.п. Глинищево (23 га)</t>
  </si>
  <si>
    <t>Строительство сети водоснабжения в н.п. Стеклянная Радица</t>
  </si>
  <si>
    <t>Дворец зимних видов спорта в с. Глинищево</t>
  </si>
  <si>
    <t>0405</t>
  </si>
  <si>
    <t>14202L5762</t>
  </si>
  <si>
    <t>1.3.</t>
  </si>
  <si>
    <t>Комплнксное развитие систем коммунальной инфраструктуры Брянского муниципального района</t>
  </si>
  <si>
    <t>Реконструкция водонапорной башни  в д. Добрунь Брянского района Брянской области</t>
  </si>
  <si>
    <t>347</t>
  </si>
  <si>
    <t>Строительство очистных сооружений в с.Журиничи</t>
  </si>
  <si>
    <t>0940381680</t>
  </si>
  <si>
    <t>Физкультурно - оздоровительный комплекс с лыжероллерной трассой в с.Журиничи Брянского района</t>
  </si>
  <si>
    <r>
      <t xml:space="preserve">РАСШИФРОВКА РАСХОДОВ НА КАПИТАЛЬНЫЕ ВЛОЖЕНИЯ на </t>
    </r>
    <r>
      <rPr>
        <b/>
        <u/>
        <sz val="14"/>
        <rFont val="Times New Roman"/>
        <family val="1"/>
        <charset val="204"/>
      </rPr>
      <t>01.01.2025 г.</t>
    </r>
  </si>
  <si>
    <t>Профинансировано на 01.01.2025 г.</t>
  </si>
  <si>
    <t>Касс.исполн. на 01.01.2025 г.</t>
  </si>
  <si>
    <t>Процент исполнения</t>
  </si>
  <si>
    <t>Брянский муниципальный район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</si>
</sst>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"/>
    <numFmt numFmtId="165" formatCode="#,##0.00;[Red]#,##0.0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">
    <xf numFmtId="0" fontId="0" fillId="0" borderId="0"/>
    <xf numFmtId="0" fontId="2" fillId="0" borderId="0"/>
    <xf numFmtId="0" fontId="13" fillId="0" borderId="0"/>
    <xf numFmtId="0" fontId="14" fillId="0" borderId="0">
      <alignment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10">
      <alignment horizontal="center" vertical="center" wrapText="1"/>
    </xf>
    <xf numFmtId="49" fontId="14" fillId="0" borderId="10">
      <alignment horizontal="center" vertical="top" shrinkToFit="1"/>
    </xf>
    <xf numFmtId="0" fontId="16" fillId="0" borderId="10">
      <alignment horizontal="left"/>
    </xf>
    <xf numFmtId="4" fontId="16" fillId="3" borderId="10">
      <alignment horizontal="right" vertical="top" shrinkToFit="1"/>
    </xf>
    <xf numFmtId="10" fontId="16" fillId="3" borderId="10">
      <alignment horizontal="right" vertical="top" shrinkToFit="1"/>
    </xf>
    <xf numFmtId="0" fontId="14" fillId="0" borderId="0">
      <alignment horizontal="left" wrapText="1"/>
    </xf>
    <xf numFmtId="0" fontId="16" fillId="0" borderId="10">
      <alignment vertical="top" wrapText="1"/>
    </xf>
    <xf numFmtId="4" fontId="16" fillId="4" borderId="10">
      <alignment horizontal="right" vertical="top" shrinkToFit="1"/>
    </xf>
    <xf numFmtId="10" fontId="16" fillId="4" borderId="10">
      <alignment horizontal="right" vertical="top" shrinkToFit="1"/>
    </xf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14" fillId="5" borderId="0"/>
    <xf numFmtId="0" fontId="14" fillId="5" borderId="11"/>
    <xf numFmtId="0" fontId="14" fillId="5" borderId="12"/>
    <xf numFmtId="49" fontId="14" fillId="0" borderId="10">
      <alignment horizontal="left" vertical="top" wrapText="1" indent="2"/>
    </xf>
    <xf numFmtId="4" fontId="14" fillId="0" borderId="10">
      <alignment horizontal="right" vertical="top" shrinkToFit="1"/>
    </xf>
    <xf numFmtId="10" fontId="14" fillId="0" borderId="10">
      <alignment horizontal="right" vertical="top" shrinkToFit="1"/>
    </xf>
    <xf numFmtId="0" fontId="14" fillId="5" borderId="12">
      <alignment shrinkToFit="1"/>
    </xf>
    <xf numFmtId="0" fontId="14" fillId="5" borderId="13"/>
    <xf numFmtId="0" fontId="14" fillId="5" borderId="12">
      <alignment horizontal="center"/>
    </xf>
    <xf numFmtId="0" fontId="14" fillId="5" borderId="12">
      <alignment horizontal="left"/>
    </xf>
    <xf numFmtId="0" fontId="14" fillId="5" borderId="13">
      <alignment horizontal="center"/>
    </xf>
    <xf numFmtId="0" fontId="14" fillId="5" borderId="13">
      <alignment horizontal="left"/>
    </xf>
    <xf numFmtId="43" fontId="24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1"/>
    <xf numFmtId="0" fontId="3" fillId="0" borderId="0" xfId="1" applyFont="1" applyAlignment="1">
      <alignment wrapText="1"/>
    </xf>
    <xf numFmtId="4" fontId="3" fillId="0" borderId="0" xfId="1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/>
    <xf numFmtId="4" fontId="6" fillId="0" borderId="0" xfId="1" applyNumberFormat="1" applyFo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4" fontId="0" fillId="0" borderId="0" xfId="0" applyNumberFormat="1"/>
    <xf numFmtId="0" fontId="3" fillId="0" borderId="0" xfId="1" applyFont="1" applyBorder="1" applyAlignment="1">
      <alignment wrapText="1"/>
    </xf>
    <xf numFmtId="0" fontId="12" fillId="0" borderId="1" xfId="0" applyFont="1" applyBorder="1" applyAlignment="1">
      <alignment wrapText="1"/>
    </xf>
    <xf numFmtId="49" fontId="9" fillId="2" borderId="1" xfId="1" quotePrefix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6" borderId="1" xfId="0" applyFill="1" applyBorder="1" applyAlignment="1">
      <alignment vertical="top" wrapText="1"/>
    </xf>
    <xf numFmtId="49" fontId="9" fillId="6" borderId="1" xfId="1" applyNumberFormat="1" applyFont="1" applyFill="1" applyBorder="1" applyAlignment="1">
      <alignment horizontal="center"/>
    </xf>
    <xf numFmtId="0" fontId="9" fillId="6" borderId="1" xfId="1" quotePrefix="1" applyFont="1" applyFill="1" applyBorder="1" applyAlignment="1">
      <alignment horizontal="center"/>
    </xf>
    <xf numFmtId="4" fontId="9" fillId="6" borderId="1" xfId="1" applyNumberFormat="1" applyFont="1" applyFill="1" applyBorder="1"/>
    <xf numFmtId="0" fontId="0" fillId="0" borderId="0" xfId="0" applyBorder="1"/>
    <xf numFmtId="0" fontId="4" fillId="0" borderId="0" xfId="1" applyFont="1" applyBorder="1"/>
    <xf numFmtId="0" fontId="0" fillId="0" borderId="0" xfId="0" applyFont="1" applyBorder="1"/>
    <xf numFmtId="0" fontId="2" fillId="0" borderId="0" xfId="1" applyFill="1" applyBorder="1"/>
    <xf numFmtId="4" fontId="3" fillId="0" borderId="0" xfId="1" applyNumberFormat="1" applyFont="1" applyFill="1" applyBorder="1"/>
    <xf numFmtId="4" fontId="18" fillId="0" borderId="0" xfId="1" applyNumberFormat="1" applyFont="1" applyFill="1" applyBorder="1"/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 vertical="top"/>
    </xf>
    <xf numFmtId="0" fontId="4" fillId="0" borderId="2" xfId="1" quotePrefix="1" applyFont="1" applyBorder="1" applyAlignment="1">
      <alignment horizontal="center" vertical="top"/>
    </xf>
    <xf numFmtId="0" fontId="4" fillId="0" borderId="2" xfId="1" quotePrefix="1" applyFont="1" applyBorder="1" applyAlignment="1">
      <alignment vertical="top" wrapText="1"/>
    </xf>
    <xf numFmtId="0" fontId="4" fillId="7" borderId="2" xfId="1" applyFont="1" applyFill="1" applyBorder="1" applyAlignment="1">
      <alignment horizontal="center" vertical="top"/>
    </xf>
    <xf numFmtId="49" fontId="11" fillId="7" borderId="1" xfId="1" applyNumberFormat="1" applyFont="1" applyFill="1" applyBorder="1" applyAlignment="1">
      <alignment horizontal="center"/>
    </xf>
    <xf numFmtId="4" fontId="11" fillId="7" borderId="1" xfId="1" applyNumberFormat="1" applyFont="1" applyFill="1" applyBorder="1" applyAlignment="1">
      <alignment horizontal="right"/>
    </xf>
    <xf numFmtId="4" fontId="18" fillId="6" borderId="1" xfId="1" applyNumberFormat="1" applyFont="1" applyFill="1" applyBorder="1"/>
    <xf numFmtId="0" fontId="4" fillId="6" borderId="2" xfId="1" quotePrefix="1" applyFont="1" applyFill="1" applyBorder="1" applyAlignment="1">
      <alignment horizontal="center" vertical="top"/>
    </xf>
    <xf numFmtId="0" fontId="4" fillId="6" borderId="2" xfId="1" applyFont="1" applyFill="1" applyBorder="1" applyAlignment="1">
      <alignment horizontal="center" vertical="top"/>
    </xf>
    <xf numFmtId="0" fontId="11" fillId="7" borderId="1" xfId="1" quotePrefix="1" applyFont="1" applyFill="1" applyBorder="1" applyAlignment="1">
      <alignment horizontal="center"/>
    </xf>
    <xf numFmtId="4" fontId="23" fillId="0" borderId="0" xfId="0" applyNumberFormat="1" applyFont="1"/>
    <xf numFmtId="0" fontId="2" fillId="0" borderId="0" xfId="1" applyBorder="1"/>
    <xf numFmtId="0" fontId="4" fillId="2" borderId="2" xfId="1" applyFont="1" applyFill="1" applyBorder="1" applyAlignment="1">
      <alignment horizontal="center" vertical="top"/>
    </xf>
    <xf numFmtId="0" fontId="4" fillId="7" borderId="2" xfId="1" quotePrefix="1" applyFont="1" applyFill="1" applyBorder="1" applyAlignment="1">
      <alignment horizontal="center" vertical="top"/>
    </xf>
    <xf numFmtId="0" fontId="4" fillId="2" borderId="2" xfId="1" quotePrefix="1" applyNumberFormat="1" applyFont="1" applyFill="1" applyBorder="1" applyAlignment="1">
      <alignment vertical="top" wrapText="1"/>
    </xf>
    <xf numFmtId="49" fontId="21" fillId="2" borderId="1" xfId="0" applyNumberFormat="1" applyFont="1" applyFill="1" applyBorder="1" applyAlignment="1">
      <alignment horizontal="center" wrapText="1"/>
    </xf>
    <xf numFmtId="49" fontId="21" fillId="2" borderId="1" xfId="0" applyNumberFormat="1" applyFont="1" applyFill="1" applyBorder="1" applyAlignment="1">
      <alignment horizontal="right" wrapText="1"/>
    </xf>
    <xf numFmtId="0" fontId="4" fillId="6" borderId="18" xfId="1" applyFont="1" applyFill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49" fontId="11" fillId="7" borderId="20" xfId="1" quotePrefix="1" applyNumberFormat="1" applyFont="1" applyFill="1" applyBorder="1" applyAlignment="1">
      <alignment horizontal="center"/>
    </xf>
    <xf numFmtId="0" fontId="11" fillId="7" borderId="20" xfId="1" quotePrefix="1" applyFont="1" applyFill="1" applyBorder="1" applyAlignment="1">
      <alignment horizontal="center"/>
    </xf>
    <xf numFmtId="4" fontId="11" fillId="7" borderId="20" xfId="1" applyNumberFormat="1" applyFont="1" applyFill="1" applyBorder="1" applyAlignment="1">
      <alignment horizontal="right"/>
    </xf>
    <xf numFmtId="0" fontId="4" fillId="0" borderId="2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4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49" fontId="9" fillId="2" borderId="1" xfId="1" applyNumberFormat="1" applyFont="1" applyFill="1" applyBorder="1" applyAlignment="1">
      <alignment horizontal="center"/>
    </xf>
    <xf numFmtId="0" fontId="9" fillId="2" borderId="1" xfId="1" quotePrefix="1" applyFont="1" applyFill="1" applyBorder="1" applyAlignment="1">
      <alignment horizontal="center"/>
    </xf>
    <xf numFmtId="4" fontId="9" fillId="2" borderId="1" xfId="1" applyNumberFormat="1" applyFont="1" applyFill="1" applyBorder="1"/>
    <xf numFmtId="4" fontId="9" fillId="2" borderId="1" xfId="1" applyNumberFormat="1" applyFont="1" applyFill="1" applyBorder="1" applyAlignment="1">
      <alignment horizontal="right"/>
    </xf>
    <xf numFmtId="4" fontId="10" fillId="2" borderId="1" xfId="1" applyNumberFormat="1" applyFont="1" applyFill="1" applyBorder="1"/>
    <xf numFmtId="4" fontId="9" fillId="2" borderId="1" xfId="1" applyNumberFormat="1" applyFont="1" applyFill="1" applyBorder="1" applyAlignment="1">
      <alignment horizontal="right" wrapText="1"/>
    </xf>
    <xf numFmtId="0" fontId="12" fillId="9" borderId="1" xfId="0" applyFont="1" applyFill="1" applyBorder="1" applyAlignment="1">
      <alignment wrapText="1"/>
    </xf>
    <xf numFmtId="4" fontId="12" fillId="9" borderId="1" xfId="0" applyNumberFormat="1" applyFont="1" applyFill="1" applyBorder="1"/>
    <xf numFmtId="49" fontId="21" fillId="2" borderId="1" xfId="0" applyNumberFormat="1" applyFont="1" applyFill="1" applyBorder="1" applyAlignment="1">
      <alignment horizontal="center"/>
    </xf>
    <xf numFmtId="165" fontId="21" fillId="2" borderId="1" xfId="0" applyNumberFormat="1" applyFont="1" applyFill="1" applyBorder="1" applyAlignment="1">
      <alignment horizontal="right" wrapText="1"/>
    </xf>
    <xf numFmtId="4" fontId="3" fillId="6" borderId="1" xfId="1" applyNumberFormat="1" applyFont="1" applyFill="1" applyBorder="1"/>
    <xf numFmtId="0" fontId="4" fillId="6" borderId="1" xfId="1" quotePrefix="1" applyFont="1" applyFill="1" applyBorder="1" applyAlignment="1">
      <alignment wrapText="1"/>
    </xf>
    <xf numFmtId="0" fontId="4" fillId="6" borderId="1" xfId="1" applyFont="1" applyFill="1" applyBorder="1"/>
    <xf numFmtId="164" fontId="4" fillId="6" borderId="1" xfId="1" applyNumberFormat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0" fontId="26" fillId="6" borderId="1" xfId="0" applyFont="1" applyFill="1" applyBorder="1" applyAlignment="1">
      <alignment vertical="top" wrapText="1"/>
    </xf>
    <xf numFmtId="165" fontId="28" fillId="6" borderId="1" xfId="0" applyNumberFormat="1" applyFont="1" applyFill="1" applyBorder="1" applyAlignment="1">
      <alignment horizontal="right" wrapText="1"/>
    </xf>
    <xf numFmtId="0" fontId="4" fillId="6" borderId="1" xfId="1" applyFont="1" applyFill="1" applyBorder="1" applyAlignment="1">
      <alignment horizontal="left" wrapText="1"/>
    </xf>
    <xf numFmtId="49" fontId="4" fillId="6" borderId="1" xfId="1" applyNumberFormat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 wrapText="1"/>
    </xf>
    <xf numFmtId="4" fontId="4" fillId="6" borderId="1" xfId="1" applyNumberFormat="1" applyFont="1" applyFill="1" applyBorder="1" applyAlignment="1">
      <alignment horizontal="right" wrapText="1"/>
    </xf>
    <xf numFmtId="4" fontId="0" fillId="0" borderId="0" xfId="0" applyNumberFormat="1" applyAlignment="1">
      <alignment horizontal="left"/>
    </xf>
    <xf numFmtId="49" fontId="26" fillId="6" borderId="26" xfId="0" applyNumberFormat="1" applyFont="1" applyFill="1" applyBorder="1" applyAlignment="1">
      <alignment horizontal="left" wrapText="1"/>
    </xf>
    <xf numFmtId="49" fontId="19" fillId="6" borderId="26" xfId="0" applyNumberFormat="1" applyFont="1" applyFill="1" applyBorder="1" applyAlignment="1">
      <alignment horizontal="center" wrapText="1"/>
    </xf>
    <xf numFmtId="49" fontId="19" fillId="6" borderId="26" xfId="0" applyNumberFormat="1" applyFont="1" applyFill="1" applyBorder="1" applyAlignment="1">
      <alignment horizontal="right" wrapText="1"/>
    </xf>
    <xf numFmtId="165" fontId="29" fillId="6" borderId="26" xfId="0" applyNumberFormat="1" applyFont="1" applyFill="1" applyBorder="1" applyAlignment="1">
      <alignment horizontal="right" wrapText="1"/>
    </xf>
    <xf numFmtId="0" fontId="11" fillId="2" borderId="1" xfId="1" applyNumberFormat="1" applyFont="1" applyFill="1" applyBorder="1" applyAlignment="1">
      <alignment horizontal="center" wrapText="1"/>
    </xf>
    <xf numFmtId="0" fontId="4" fillId="6" borderId="1" xfId="1" quotePrefix="1" applyFont="1" applyFill="1" applyBorder="1" applyAlignment="1">
      <alignment vertical="center" wrapText="1"/>
    </xf>
    <xf numFmtId="4" fontId="0" fillId="10" borderId="0" xfId="0" applyNumberFormat="1" applyFill="1"/>
    <xf numFmtId="0" fontId="3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1" applyFont="1" applyBorder="1" applyAlignment="1">
      <alignment horizontal="left"/>
    </xf>
    <xf numFmtId="0" fontId="6" fillId="0" borderId="23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/>
    </xf>
    <xf numFmtId="0" fontId="0" fillId="2" borderId="0" xfId="0" applyFill="1"/>
    <xf numFmtId="0" fontId="4" fillId="8" borderId="2" xfId="1" quotePrefix="1" applyFont="1" applyFill="1" applyBorder="1" applyAlignment="1">
      <alignment horizontal="center" vertical="top"/>
    </xf>
    <xf numFmtId="0" fontId="12" fillId="8" borderId="1" xfId="0" applyFont="1" applyFill="1" applyBorder="1" applyAlignment="1">
      <alignment wrapText="1"/>
    </xf>
    <xf numFmtId="4" fontId="32" fillId="8" borderId="1" xfId="0" applyNumberFormat="1" applyFont="1" applyFill="1" applyBorder="1"/>
    <xf numFmtId="0" fontId="4" fillId="8" borderId="3" xfId="1" applyFont="1" applyFill="1" applyBorder="1" applyAlignment="1">
      <alignment horizontal="center"/>
    </xf>
    <xf numFmtId="0" fontId="0" fillId="8" borderId="0" xfId="0" applyFill="1"/>
    <xf numFmtId="0" fontId="11" fillId="8" borderId="1" xfId="1" quotePrefix="1" applyFont="1" applyFill="1" applyBorder="1" applyAlignment="1">
      <alignment horizontal="center"/>
    </xf>
    <xf numFmtId="4" fontId="10" fillId="8" borderId="1" xfId="1" applyNumberFormat="1" applyFont="1" applyFill="1" applyBorder="1"/>
    <xf numFmtId="49" fontId="11" fillId="8" borderId="1" xfId="1" applyNumberFormat="1" applyFont="1" applyFill="1" applyBorder="1" applyAlignment="1">
      <alignment horizontal="center"/>
    </xf>
    <xf numFmtId="4" fontId="6" fillId="6" borderId="1" xfId="1" applyNumberFormat="1" applyFont="1" applyFill="1" applyBorder="1" applyAlignment="1">
      <alignment horizontal="right"/>
    </xf>
    <xf numFmtId="4" fontId="22" fillId="6" borderId="1" xfId="0" applyNumberFormat="1" applyFont="1" applyFill="1" applyBorder="1" applyAlignment="1">
      <alignment vertical="top" wrapText="1"/>
    </xf>
    <xf numFmtId="165" fontId="22" fillId="6" borderId="26" xfId="0" applyNumberFormat="1" applyFont="1" applyFill="1" applyBorder="1" applyAlignment="1">
      <alignment horizontal="right" wrapText="1"/>
    </xf>
    <xf numFmtId="165" fontId="0" fillId="0" borderId="0" xfId="0" applyNumberFormat="1"/>
    <xf numFmtId="4" fontId="0" fillId="0" borderId="0" xfId="0" applyNumberFormat="1" applyFont="1"/>
    <xf numFmtId="0" fontId="0" fillId="11" borderId="0" xfId="0" applyFill="1"/>
    <xf numFmtId="4" fontId="11" fillId="7" borderId="1" xfId="1" applyNumberFormat="1" applyFont="1" applyFill="1" applyBorder="1"/>
    <xf numFmtId="0" fontId="4" fillId="7" borderId="2" xfId="1" quotePrefix="1" applyNumberFormat="1" applyFont="1" applyFill="1" applyBorder="1" applyAlignment="1">
      <alignment vertical="top" wrapText="1"/>
    </xf>
    <xf numFmtId="0" fontId="19" fillId="7" borderId="1" xfId="0" applyFont="1" applyFill="1" applyBorder="1" applyAlignment="1">
      <alignment wrapText="1"/>
    </xf>
    <xf numFmtId="49" fontId="21" fillId="7" borderId="1" xfId="0" applyNumberFormat="1" applyFont="1" applyFill="1" applyBorder="1" applyAlignment="1">
      <alignment horizontal="center" wrapText="1"/>
    </xf>
    <xf numFmtId="49" fontId="21" fillId="7" borderId="1" xfId="0" applyNumberFormat="1" applyFont="1" applyFill="1" applyBorder="1" applyAlignment="1">
      <alignment horizontal="center"/>
    </xf>
    <xf numFmtId="49" fontId="21" fillId="7" borderId="1" xfId="0" applyNumberFormat="1" applyFont="1" applyFill="1" applyBorder="1" applyAlignment="1">
      <alignment horizontal="right" wrapText="1"/>
    </xf>
    <xf numFmtId="165" fontId="21" fillId="7" borderId="1" xfId="0" applyNumberFormat="1" applyFont="1" applyFill="1" applyBorder="1" applyAlignment="1">
      <alignment horizontal="right" wrapText="1"/>
    </xf>
    <xf numFmtId="0" fontId="4" fillId="6" borderId="2" xfId="1" quotePrefix="1" applyNumberFormat="1" applyFont="1" applyFill="1" applyBorder="1" applyAlignment="1">
      <alignment horizontal="center" vertical="top" wrapText="1"/>
    </xf>
    <xf numFmtId="49" fontId="26" fillId="6" borderId="1" xfId="0" applyNumberFormat="1" applyFont="1" applyFill="1" applyBorder="1" applyAlignment="1">
      <alignment horizontal="left" wrapText="1"/>
    </xf>
    <xf numFmtId="49" fontId="26" fillId="6" borderId="1" xfId="0" applyNumberFormat="1" applyFont="1" applyFill="1" applyBorder="1" applyAlignment="1">
      <alignment horizontal="center" wrapText="1"/>
    </xf>
    <xf numFmtId="165" fontId="26" fillId="6" borderId="1" xfId="0" applyNumberFormat="1" applyFont="1" applyFill="1" applyBorder="1" applyAlignment="1">
      <alignment horizontal="right" wrapText="1"/>
    </xf>
    <xf numFmtId="49" fontId="19" fillId="7" borderId="26" xfId="0" applyNumberFormat="1" applyFont="1" applyFill="1" applyBorder="1" applyAlignment="1">
      <alignment horizontal="left" wrapText="1"/>
    </xf>
    <xf numFmtId="165" fontId="29" fillId="7" borderId="1" xfId="0" applyNumberFormat="1" applyFont="1" applyFill="1" applyBorder="1" applyAlignment="1">
      <alignment horizontal="right" wrapText="1"/>
    </xf>
    <xf numFmtId="165" fontId="21" fillId="7" borderId="26" xfId="0" applyNumberFormat="1" applyFont="1" applyFill="1" applyBorder="1" applyAlignment="1">
      <alignment horizontal="right" wrapText="1"/>
    </xf>
    <xf numFmtId="0" fontId="25" fillId="6" borderId="1" xfId="1" applyFont="1" applyFill="1" applyBorder="1" applyAlignment="1">
      <alignment vertical="top" wrapText="1"/>
    </xf>
    <xf numFmtId="0" fontId="4" fillId="6" borderId="19" xfId="1" quotePrefix="1" applyFont="1" applyFill="1" applyBorder="1" applyAlignment="1">
      <alignment horizontal="center" vertical="top"/>
    </xf>
    <xf numFmtId="0" fontId="25" fillId="6" borderId="20" xfId="1" applyFont="1" applyFill="1" applyBorder="1" applyAlignment="1">
      <alignment vertical="top" wrapText="1"/>
    </xf>
    <xf numFmtId="49" fontId="9" fillId="2" borderId="20" xfId="1" quotePrefix="1" applyNumberFormat="1" applyFont="1" applyFill="1" applyBorder="1" applyAlignment="1">
      <alignment horizontal="center"/>
    </xf>
    <xf numFmtId="0" fontId="9" fillId="2" borderId="20" xfId="1" quotePrefix="1" applyFont="1" applyFill="1" applyBorder="1" applyAlignment="1">
      <alignment horizontal="center"/>
    </xf>
    <xf numFmtId="4" fontId="10" fillId="2" borderId="20" xfId="1" applyNumberFormat="1" applyFont="1" applyFill="1" applyBorder="1"/>
    <xf numFmtId="4" fontId="9" fillId="2" borderId="20" xfId="1" applyNumberFormat="1" applyFont="1" applyFill="1" applyBorder="1" applyAlignment="1">
      <alignment horizontal="right"/>
    </xf>
    <xf numFmtId="0" fontId="9" fillId="2" borderId="19" xfId="1" quotePrefix="1" applyFont="1" applyFill="1" applyBorder="1" applyAlignment="1">
      <alignment horizontal="center" vertical="top"/>
    </xf>
    <xf numFmtId="0" fontId="35" fillId="2" borderId="20" xfId="1" applyFont="1" applyFill="1" applyBorder="1" applyAlignment="1">
      <alignment vertical="top" wrapText="1"/>
    </xf>
    <xf numFmtId="0" fontId="11" fillId="7" borderId="19" xfId="1" quotePrefix="1" applyFont="1" applyFill="1" applyBorder="1" applyAlignment="1">
      <alignment horizontal="center" vertical="top"/>
    </xf>
    <xf numFmtId="0" fontId="36" fillId="7" borderId="20" xfId="1" applyFont="1" applyFill="1" applyBorder="1" applyAlignment="1">
      <alignment vertical="top" wrapText="1"/>
    </xf>
    <xf numFmtId="0" fontId="4" fillId="7" borderId="3" xfId="1" applyFont="1" applyFill="1" applyBorder="1" applyAlignment="1">
      <alignment horizontal="center"/>
    </xf>
    <xf numFmtId="0" fontId="0" fillId="7" borderId="0" xfId="0" applyFill="1"/>
    <xf numFmtId="0" fontId="32" fillId="7" borderId="1" xfId="0" applyFont="1" applyFill="1" applyBorder="1" applyAlignment="1">
      <alignment wrapText="1"/>
    </xf>
    <xf numFmtId="49" fontId="11" fillId="7" borderId="1" xfId="1" quotePrefix="1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 wrapText="1"/>
    </xf>
    <xf numFmtId="165" fontId="37" fillId="2" borderId="1" xfId="0" applyNumberFormat="1" applyFont="1" applyFill="1" applyBorder="1" applyAlignment="1">
      <alignment horizontal="right" wrapText="1"/>
    </xf>
    <xf numFmtId="165" fontId="19" fillId="2" borderId="26" xfId="0" applyNumberFormat="1" applyFont="1" applyFill="1" applyBorder="1" applyAlignment="1">
      <alignment horizontal="right" wrapText="1"/>
    </xf>
    <xf numFmtId="49" fontId="19" fillId="2" borderId="26" xfId="0" applyNumberFormat="1" applyFont="1" applyFill="1" applyBorder="1" applyAlignment="1">
      <alignment horizontal="center" wrapText="1"/>
    </xf>
    <xf numFmtId="0" fontId="4" fillId="6" borderId="2" xfId="1" applyFont="1" applyFill="1" applyBorder="1" applyAlignment="1">
      <alignment horizontal="center"/>
    </xf>
    <xf numFmtId="0" fontId="26" fillId="6" borderId="1" xfId="0" applyFont="1" applyFill="1" applyBorder="1" applyAlignment="1">
      <alignment horizontal="left" wrapText="1"/>
    </xf>
    <xf numFmtId="164" fontId="4" fillId="6" borderId="1" xfId="1" applyNumberFormat="1" applyFont="1" applyFill="1" applyBorder="1" applyAlignment="1">
      <alignment horizontal="center" wrapText="1"/>
    </xf>
    <xf numFmtId="49" fontId="4" fillId="6" borderId="1" xfId="1" applyNumberFormat="1" applyFont="1" applyFill="1" applyBorder="1" applyAlignment="1">
      <alignment horizontal="center" wrapText="1"/>
    </xf>
    <xf numFmtId="0" fontId="4" fillId="6" borderId="1" xfId="1" applyNumberFormat="1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left" vertical="top" wrapText="1"/>
    </xf>
    <xf numFmtId="164" fontId="11" fillId="7" borderId="1" xfId="1" applyNumberFormat="1" applyFont="1" applyFill="1" applyBorder="1" applyAlignment="1">
      <alignment horizontal="center" wrapText="1"/>
    </xf>
    <xf numFmtId="49" fontId="11" fillId="7" borderId="1" xfId="1" applyNumberFormat="1" applyFont="1" applyFill="1" applyBorder="1" applyAlignment="1">
      <alignment horizontal="center" wrapText="1"/>
    </xf>
    <xf numFmtId="0" fontId="11" fillId="7" borderId="1" xfId="1" applyNumberFormat="1" applyFont="1" applyFill="1" applyBorder="1" applyAlignment="1">
      <alignment horizontal="center" wrapText="1"/>
    </xf>
    <xf numFmtId="4" fontId="11" fillId="7" borderId="1" xfId="1" applyNumberFormat="1" applyFont="1" applyFill="1" applyBorder="1" applyAlignment="1">
      <alignment horizontal="right" wrapText="1"/>
    </xf>
    <xf numFmtId="164" fontId="9" fillId="2" borderId="1" xfId="1" applyNumberFormat="1" applyFont="1" applyFill="1" applyBorder="1" applyAlignment="1">
      <alignment horizontal="center" wrapText="1"/>
    </xf>
    <xf numFmtId="49" fontId="9" fillId="2" borderId="1" xfId="1" applyNumberFormat="1" applyFont="1" applyFill="1" applyBorder="1" applyAlignment="1">
      <alignment horizontal="center" wrapText="1"/>
    </xf>
    <xf numFmtId="0" fontId="9" fillId="2" borderId="1" xfId="1" applyNumberFormat="1" applyFont="1" applyFill="1" applyBorder="1" applyAlignment="1">
      <alignment horizontal="center" wrapText="1"/>
    </xf>
    <xf numFmtId="0" fontId="6" fillId="7" borderId="1" xfId="1" applyFont="1" applyFill="1" applyBorder="1" applyAlignment="1">
      <alignment horizontal="center" vertical="center" wrapText="1"/>
    </xf>
    <xf numFmtId="49" fontId="21" fillId="7" borderId="1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wrapText="1"/>
    </xf>
    <xf numFmtId="0" fontId="4" fillId="6" borderId="1" xfId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4" fillId="6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Border="1"/>
    <xf numFmtId="0" fontId="4" fillId="0" borderId="0" xfId="1" applyFont="1" applyBorder="1" applyAlignment="1">
      <alignment horizontal="center" wrapText="1"/>
    </xf>
    <xf numFmtId="0" fontId="7" fillId="0" borderId="0" xfId="0" applyFont="1" applyBorder="1"/>
    <xf numFmtId="49" fontId="4" fillId="6" borderId="20" xfId="1" quotePrefix="1" applyNumberFormat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horizontal="center"/>
    </xf>
    <xf numFmtId="0" fontId="4" fillId="6" borderId="20" xfId="1" quotePrefix="1" applyFont="1" applyFill="1" applyBorder="1" applyAlignment="1">
      <alignment horizontal="center"/>
    </xf>
    <xf numFmtId="4" fontId="18" fillId="6" borderId="20" xfId="1" applyNumberFormat="1" applyFont="1" applyFill="1" applyBorder="1"/>
    <xf numFmtId="4" fontId="4" fillId="6" borderId="20" xfId="1" applyNumberFormat="1" applyFont="1" applyFill="1" applyBorder="1" applyAlignment="1">
      <alignment horizontal="right"/>
    </xf>
    <xf numFmtId="0" fontId="4" fillId="6" borderId="2" xfId="1" quotePrefix="1" applyFont="1" applyFill="1" applyBorder="1" applyAlignment="1">
      <alignment vertical="top" wrapText="1"/>
    </xf>
    <xf numFmtId="0" fontId="4" fillId="7" borderId="2" xfId="1" quotePrefix="1" applyFont="1" applyFill="1" applyBorder="1" applyAlignment="1">
      <alignment vertical="top" wrapText="1"/>
    </xf>
    <xf numFmtId="0" fontId="4" fillId="7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7" borderId="1" xfId="1" applyFont="1" applyFill="1" applyBorder="1" applyAlignment="1">
      <alignment vertical="center" wrapText="1"/>
    </xf>
    <xf numFmtId="4" fontId="4" fillId="6" borderId="1" xfId="1" applyNumberFormat="1" applyFont="1" applyFill="1" applyBorder="1" applyAlignment="1">
      <alignment horizontal="right"/>
    </xf>
    <xf numFmtId="0" fontId="4" fillId="6" borderId="1" xfId="1" quotePrefix="1" applyFont="1" applyFill="1" applyBorder="1" applyAlignment="1">
      <alignment horizontal="center"/>
    </xf>
    <xf numFmtId="49" fontId="4" fillId="6" borderId="1" xfId="1" quotePrefix="1" applyNumberFormat="1" applyFont="1" applyFill="1" applyBorder="1" applyAlignment="1">
      <alignment horizontal="center"/>
    </xf>
    <xf numFmtId="4" fontId="18" fillId="6" borderId="1" xfId="1" applyNumberFormat="1" applyFont="1" applyFill="1" applyBorder="1" applyAlignment="1">
      <alignment horizontal="center"/>
    </xf>
    <xf numFmtId="49" fontId="26" fillId="6" borderId="1" xfId="0" applyNumberFormat="1" applyFont="1" applyFill="1" applyBorder="1" applyAlignment="1">
      <alignment horizontal="right" wrapText="1"/>
    </xf>
    <xf numFmtId="0" fontId="26" fillId="6" borderId="1" xfId="0" applyFont="1" applyFill="1" applyBorder="1" applyAlignment="1">
      <alignment horizontal="left" vertical="top" wrapText="1"/>
    </xf>
    <xf numFmtId="4" fontId="4" fillId="2" borderId="1" xfId="1" applyNumberFormat="1" applyFont="1" applyFill="1" applyBorder="1" applyAlignment="1">
      <alignment horizontal="right" wrapText="1"/>
    </xf>
    <xf numFmtId="4" fontId="4" fillId="12" borderId="1" xfId="1" applyNumberFormat="1" applyFont="1" applyFill="1" applyBorder="1" applyAlignment="1">
      <alignment horizontal="right" wrapText="1"/>
    </xf>
    <xf numFmtId="4" fontId="4" fillId="6" borderId="1" xfId="1" applyNumberFormat="1" applyFont="1" applyFill="1" applyBorder="1"/>
    <xf numFmtId="4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right"/>
    </xf>
    <xf numFmtId="49" fontId="9" fillId="2" borderId="1" xfId="1" applyNumberFormat="1" applyFont="1" applyFill="1" applyBorder="1" applyAlignment="1">
      <alignment horizontal="right" wrapText="1"/>
    </xf>
    <xf numFmtId="0" fontId="4" fillId="2" borderId="14" xfId="1" applyFont="1" applyFill="1" applyBorder="1" applyAlignment="1">
      <alignment horizontal="center" vertical="top"/>
    </xf>
    <xf numFmtId="0" fontId="5" fillId="0" borderId="21" xfId="1" applyFont="1" applyBorder="1" applyAlignment="1">
      <alignment horizontal="center"/>
    </xf>
    <xf numFmtId="0" fontId="11" fillId="0" borderId="27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textRotation="90" wrapText="1"/>
    </xf>
    <xf numFmtId="49" fontId="19" fillId="7" borderId="1" xfId="0" applyNumberFormat="1" applyFont="1" applyFill="1" applyBorder="1" applyAlignment="1">
      <alignment vertical="center" wrapText="1"/>
    </xf>
    <xf numFmtId="49" fontId="19" fillId="7" borderId="26" xfId="0" applyNumberFormat="1" applyFont="1" applyFill="1" applyBorder="1" applyAlignment="1">
      <alignment horizontal="center" wrapText="1"/>
    </xf>
    <xf numFmtId="49" fontId="19" fillId="7" borderId="1" xfId="0" applyNumberFormat="1" applyFont="1" applyFill="1" applyBorder="1" applyAlignment="1">
      <alignment horizontal="center" wrapText="1"/>
    </xf>
    <xf numFmtId="49" fontId="21" fillId="6" borderId="1" xfId="0" applyNumberFormat="1" applyFont="1" applyFill="1" applyBorder="1" applyAlignment="1">
      <alignment horizontal="center" vertical="center" wrapText="1"/>
    </xf>
    <xf numFmtId="49" fontId="19" fillId="7" borderId="26" xfId="0" applyNumberFormat="1" applyFont="1" applyFill="1" applyBorder="1" applyAlignment="1">
      <alignment vertical="center" wrapText="1"/>
    </xf>
    <xf numFmtId="0" fontId="4" fillId="2" borderId="2" xfId="1" quotePrefix="1" applyFont="1" applyFill="1" applyBorder="1" applyAlignment="1">
      <alignment vertical="top" wrapText="1"/>
    </xf>
    <xf numFmtId="4" fontId="0" fillId="2" borderId="0" xfId="0" applyNumberFormat="1" applyFill="1"/>
    <xf numFmtId="4" fontId="9" fillId="7" borderId="1" xfId="1" applyNumberFormat="1" applyFont="1" applyFill="1" applyBorder="1"/>
    <xf numFmtId="4" fontId="6" fillId="7" borderId="1" xfId="1" applyNumberFormat="1" applyFont="1" applyFill="1" applyBorder="1" applyAlignment="1">
      <alignment horizontal="right"/>
    </xf>
    <xf numFmtId="4" fontId="0" fillId="7" borderId="0" xfId="0" applyNumberFormat="1" applyFill="1"/>
    <xf numFmtId="4" fontId="38" fillId="2" borderId="1" xfId="1" applyNumberFormat="1" applyFont="1" applyFill="1" applyBorder="1" applyAlignment="1">
      <alignment horizontal="right"/>
    </xf>
    <xf numFmtId="0" fontId="4" fillId="6" borderId="14" xfId="1" applyFont="1" applyFill="1" applyBorder="1" applyAlignment="1">
      <alignment horizontal="center" vertical="top"/>
    </xf>
    <xf numFmtId="0" fontId="4" fillId="7" borderId="14" xfId="1" applyFont="1" applyFill="1" applyBorder="1" applyAlignment="1">
      <alignment horizontal="center" vertical="top"/>
    </xf>
    <xf numFmtId="164" fontId="4" fillId="7" borderId="1" xfId="1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49" fontId="26" fillId="7" borderId="1" xfId="0" applyNumberFormat="1" applyFont="1" applyFill="1" applyBorder="1" applyAlignment="1">
      <alignment horizontal="left" wrapText="1"/>
    </xf>
    <xf numFmtId="49" fontId="26" fillId="7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left" wrapText="1"/>
    </xf>
    <xf numFmtId="49" fontId="27" fillId="2" borderId="1" xfId="0" applyNumberFormat="1" applyFont="1" applyFill="1" applyBorder="1" applyAlignment="1">
      <alignment horizont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horizontal="center" vertical="center"/>
    </xf>
    <xf numFmtId="4" fontId="21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27" fillId="7" borderId="1" xfId="0" applyNumberFormat="1" applyFont="1" applyFill="1" applyBorder="1" applyAlignment="1">
      <alignment horizontal="left" wrapText="1"/>
    </xf>
    <xf numFmtId="49" fontId="21" fillId="7" borderId="26" xfId="0" applyNumberFormat="1" applyFont="1" applyFill="1" applyBorder="1" applyAlignment="1">
      <alignment horizontal="center" wrapText="1"/>
    </xf>
    <xf numFmtId="0" fontId="9" fillId="7" borderId="26" xfId="1" quotePrefix="1" applyFont="1" applyFill="1" applyBorder="1" applyAlignment="1">
      <alignment horizontal="center"/>
    </xf>
    <xf numFmtId="0" fontId="4" fillId="0" borderId="30" xfId="1" quotePrefix="1" applyFont="1" applyFill="1" applyBorder="1" applyAlignment="1">
      <alignment vertical="top" wrapText="1"/>
    </xf>
    <xf numFmtId="0" fontId="26" fillId="6" borderId="26" xfId="0" applyFont="1" applyFill="1" applyBorder="1" applyAlignment="1">
      <alignment vertical="top" wrapText="1"/>
    </xf>
    <xf numFmtId="49" fontId="27" fillId="6" borderId="26" xfId="0" applyNumberFormat="1" applyFont="1" applyFill="1" applyBorder="1" applyAlignment="1">
      <alignment horizontal="center" wrapText="1"/>
    </xf>
    <xf numFmtId="49" fontId="27" fillId="6" borderId="26" xfId="0" applyNumberFormat="1" applyFont="1" applyFill="1" applyBorder="1" applyAlignment="1">
      <alignment horizontal="right" wrapText="1"/>
    </xf>
    <xf numFmtId="0" fontId="4" fillId="7" borderId="19" xfId="1" quotePrefix="1" applyFont="1" applyFill="1" applyBorder="1" applyAlignment="1">
      <alignment horizontal="center" vertical="top"/>
    </xf>
    <xf numFmtId="0" fontId="26" fillId="6" borderId="2" xfId="0" applyNumberFormat="1" applyFont="1" applyFill="1" applyBorder="1" applyAlignment="1">
      <alignment wrapText="1"/>
    </xf>
    <xf numFmtId="4" fontId="22" fillId="6" borderId="3" xfId="0" applyNumberFormat="1" applyFont="1" applyFill="1" applyBorder="1" applyAlignment="1">
      <alignment horizontal="center" vertical="center"/>
    </xf>
    <xf numFmtId="0" fontId="26" fillId="7" borderId="2" xfId="0" applyNumberFormat="1" applyFont="1" applyFill="1" applyBorder="1" applyAlignment="1">
      <alignment wrapText="1"/>
    </xf>
    <xf numFmtId="4" fontId="21" fillId="7" borderId="3" xfId="0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wrapText="1"/>
    </xf>
    <xf numFmtId="4" fontId="19" fillId="2" borderId="3" xfId="0" applyNumberFormat="1" applyFont="1" applyFill="1" applyBorder="1" applyAlignment="1">
      <alignment horizontal="center" vertical="center"/>
    </xf>
    <xf numFmtId="0" fontId="26" fillId="8" borderId="30" xfId="0" applyNumberFormat="1" applyFont="1" applyFill="1" applyBorder="1" applyAlignment="1">
      <alignment vertical="top" wrapText="1"/>
    </xf>
    <xf numFmtId="165" fontId="21" fillId="7" borderId="31" xfId="0" applyNumberFormat="1" applyFont="1" applyFill="1" applyBorder="1" applyAlignment="1">
      <alignment horizontal="right" wrapText="1"/>
    </xf>
    <xf numFmtId="0" fontId="26" fillId="2" borderId="2" xfId="0" applyNumberFormat="1" applyFont="1" applyFill="1" applyBorder="1" applyAlignment="1">
      <alignment vertical="top" wrapText="1"/>
    </xf>
    <xf numFmtId="165" fontId="19" fillId="2" borderId="31" xfId="0" applyNumberFormat="1" applyFont="1" applyFill="1" applyBorder="1" applyAlignment="1">
      <alignment horizontal="right" wrapText="1"/>
    </xf>
    <xf numFmtId="4" fontId="19" fillId="2" borderId="3" xfId="0" applyNumberFormat="1" applyFont="1" applyFill="1" applyBorder="1" applyAlignment="1">
      <alignment horizontal="right" wrapText="1"/>
    </xf>
    <xf numFmtId="0" fontId="26" fillId="2" borderId="30" xfId="0" applyNumberFormat="1" applyFont="1" applyFill="1" applyBorder="1" applyAlignment="1">
      <alignment vertical="top" wrapText="1"/>
    </xf>
    <xf numFmtId="4" fontId="21" fillId="7" borderId="3" xfId="0" applyNumberFormat="1" applyFont="1" applyFill="1" applyBorder="1" applyAlignment="1">
      <alignment horizontal="right" wrapText="1"/>
    </xf>
    <xf numFmtId="4" fontId="19" fillId="2" borderId="31" xfId="0" applyNumberFormat="1" applyFont="1" applyFill="1" applyBorder="1" applyAlignment="1">
      <alignment horizontal="right" wrapText="1"/>
    </xf>
    <xf numFmtId="0" fontId="26" fillId="2" borderId="30" xfId="0" applyFont="1" applyFill="1" applyBorder="1" applyAlignment="1">
      <alignment vertical="top" wrapText="1"/>
    </xf>
    <xf numFmtId="165" fontId="22" fillId="6" borderId="31" xfId="0" applyNumberFormat="1" applyFont="1" applyFill="1" applyBorder="1" applyAlignment="1">
      <alignment horizontal="right" wrapText="1"/>
    </xf>
    <xf numFmtId="0" fontId="4" fillId="6" borderId="4" xfId="1" quotePrefix="1" applyFont="1" applyFill="1" applyBorder="1" applyAlignment="1">
      <alignment horizontal="center" vertical="top"/>
    </xf>
    <xf numFmtId="0" fontId="33" fillId="6" borderId="9" xfId="0" applyFont="1" applyFill="1" applyBorder="1" applyAlignment="1">
      <alignment wrapText="1"/>
    </xf>
    <xf numFmtId="49" fontId="3" fillId="6" borderId="9" xfId="1" quotePrefix="1" applyNumberFormat="1" applyFont="1" applyFill="1" applyBorder="1" applyAlignment="1">
      <alignment horizontal="center"/>
    </xf>
    <xf numFmtId="49" fontId="3" fillId="6" borderId="9" xfId="1" applyNumberFormat="1" applyFont="1" applyFill="1" applyBorder="1" applyAlignment="1">
      <alignment horizontal="center"/>
    </xf>
    <xf numFmtId="0" fontId="3" fillId="6" borderId="9" xfId="1" quotePrefix="1" applyFont="1" applyFill="1" applyBorder="1" applyAlignment="1">
      <alignment horizontal="center"/>
    </xf>
    <xf numFmtId="4" fontId="3" fillId="6" borderId="9" xfId="1" applyNumberFormat="1" applyFont="1" applyFill="1" applyBorder="1"/>
    <xf numFmtId="4" fontId="6" fillId="6" borderId="9" xfId="1" applyNumberFormat="1" applyFont="1" applyFill="1" applyBorder="1" applyAlignment="1">
      <alignment horizontal="right"/>
    </xf>
    <xf numFmtId="4" fontId="6" fillId="6" borderId="5" xfId="1" applyNumberFormat="1" applyFont="1" applyFill="1" applyBorder="1" applyAlignment="1">
      <alignment horizontal="right"/>
    </xf>
    <xf numFmtId="49" fontId="9" fillId="7" borderId="1" xfId="1" applyNumberFormat="1" applyFont="1" applyFill="1" applyBorder="1" applyAlignment="1">
      <alignment horizontal="center"/>
    </xf>
    <xf numFmtId="49" fontId="9" fillId="7" borderId="20" xfId="1" quotePrefix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7" borderId="1" xfId="1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/>
    </xf>
    <xf numFmtId="0" fontId="9" fillId="7" borderId="1" xfId="1" quotePrefix="1" applyFont="1" applyFill="1" applyBorder="1" applyAlignment="1">
      <alignment horizontal="center"/>
    </xf>
    <xf numFmtId="0" fontId="22" fillId="7" borderId="32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5" fontId="0" fillId="6" borderId="0" xfId="0" applyNumberFormat="1" applyFill="1"/>
    <xf numFmtId="0" fontId="26" fillId="6" borderId="3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165" fontId="0" fillId="7" borderId="0" xfId="0" applyNumberFormat="1" applyFill="1"/>
    <xf numFmtId="0" fontId="27" fillId="0" borderId="26" xfId="0" applyFont="1" applyBorder="1" applyAlignment="1">
      <alignment vertical="center" wrapText="1"/>
    </xf>
    <xf numFmtId="49" fontId="26" fillId="6" borderId="26" xfId="0" applyNumberFormat="1" applyFont="1" applyFill="1" applyBorder="1" applyAlignment="1">
      <alignment horizontal="center" wrapText="1"/>
    </xf>
    <xf numFmtId="0" fontId="0" fillId="6" borderId="26" xfId="0" applyFill="1" applyBorder="1" applyAlignment="1">
      <alignment horizontal="center" vertical="center" wrapText="1"/>
    </xf>
    <xf numFmtId="4" fontId="27" fillId="0" borderId="26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center"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4" fontId="22" fillId="6" borderId="26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0" fontId="27" fillId="7" borderId="26" xfId="0" applyFont="1" applyFill="1" applyBorder="1" applyAlignment="1">
      <alignment vertical="center" wrapText="1"/>
    </xf>
    <xf numFmtId="49" fontId="26" fillId="7" borderId="26" xfId="0" applyNumberFormat="1" applyFont="1" applyFill="1" applyBorder="1" applyAlignment="1">
      <alignment horizontal="center" wrapText="1"/>
    </xf>
    <xf numFmtId="0" fontId="0" fillId="7" borderId="26" xfId="0" applyFill="1" applyBorder="1" applyAlignment="1">
      <alignment horizontal="center" vertical="center" wrapText="1"/>
    </xf>
    <xf numFmtId="4" fontId="26" fillId="7" borderId="26" xfId="0" applyNumberFormat="1" applyFont="1" applyFill="1" applyBorder="1" applyAlignment="1">
      <alignment horizontal="center" vertical="center" wrapText="1"/>
    </xf>
    <xf numFmtId="4" fontId="26" fillId="6" borderId="26" xfId="0" applyNumberFormat="1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9" fontId="19" fillId="2" borderId="26" xfId="0" applyNumberFormat="1" applyFont="1" applyFill="1" applyBorder="1" applyAlignment="1">
      <alignment vertical="center" wrapText="1"/>
    </xf>
    <xf numFmtId="4" fontId="26" fillId="6" borderId="3" xfId="0" applyNumberFormat="1" applyFont="1" applyFill="1" applyBorder="1" applyAlignment="1">
      <alignment horizontal="center" vertical="center"/>
    </xf>
    <xf numFmtId="0" fontId="4" fillId="0" borderId="2" xfId="1" quotePrefix="1" applyFont="1" applyFill="1" applyBorder="1" applyAlignment="1">
      <alignment vertical="top" wrapText="1"/>
    </xf>
    <xf numFmtId="4" fontId="9" fillId="0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center"/>
    </xf>
    <xf numFmtId="0" fontId="9" fillId="0" borderId="1" xfId="1" quotePrefix="1" applyFont="1" applyFill="1" applyBorder="1" applyAlignment="1">
      <alignment horizontal="center"/>
    </xf>
    <xf numFmtId="49" fontId="4" fillId="7" borderId="1" xfId="1" quotePrefix="1" applyNumberFormat="1" applyFont="1" applyFill="1" applyBorder="1" applyAlignment="1">
      <alignment horizontal="center"/>
    </xf>
    <xf numFmtId="0" fontId="26" fillId="7" borderId="30" xfId="0" applyNumberFormat="1" applyFont="1" applyFill="1" applyBorder="1" applyAlignment="1">
      <alignment vertical="top" wrapText="1"/>
    </xf>
    <xf numFmtId="49" fontId="27" fillId="0" borderId="1" xfId="0" applyNumberFormat="1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9" fontId="27" fillId="0" borderId="26" xfId="0" applyNumberFormat="1" applyFont="1" applyFill="1" applyBorder="1" applyAlignment="1">
      <alignment horizontal="center" wrapText="1"/>
    </xf>
    <xf numFmtId="49" fontId="27" fillId="2" borderId="26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right" wrapText="1"/>
    </xf>
    <xf numFmtId="4" fontId="6" fillId="6" borderId="9" xfId="1" applyNumberFormat="1" applyFont="1" applyFill="1" applyBorder="1" applyAlignment="1">
      <alignment horizontal="center"/>
    </xf>
    <xf numFmtId="0" fontId="25" fillId="7" borderId="1" xfId="1" applyFont="1" applyFill="1" applyBorder="1" applyAlignment="1">
      <alignment vertical="top" wrapText="1"/>
    </xf>
    <xf numFmtId="49" fontId="26" fillId="7" borderId="1" xfId="0" applyNumberFormat="1" applyFont="1" applyFill="1" applyBorder="1" applyAlignment="1">
      <alignment horizontal="center" vertical="center" wrapText="1"/>
    </xf>
    <xf numFmtId="0" fontId="3" fillId="7" borderId="26" xfId="1" applyFont="1" applyFill="1" applyBorder="1" applyAlignment="1">
      <alignment vertical="center" wrapText="1"/>
    </xf>
    <xf numFmtId="164" fontId="4" fillId="7" borderId="1" xfId="1" applyNumberFormat="1" applyFont="1" applyFill="1" applyBorder="1" applyAlignment="1">
      <alignment horizontal="center" wrapText="1"/>
    </xf>
    <xf numFmtId="0" fontId="4" fillId="7" borderId="1" xfId="1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4" fontId="4" fillId="7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0" fontId="0" fillId="6" borderId="1" xfId="0" applyFill="1" applyBorder="1" applyAlignment="1"/>
    <xf numFmtId="49" fontId="21" fillId="6" borderId="26" xfId="0" applyNumberFormat="1" applyFont="1" applyFill="1" applyBorder="1" applyAlignment="1">
      <alignment horizontal="center" wrapText="1"/>
    </xf>
    <xf numFmtId="4" fontId="22" fillId="6" borderId="1" xfId="0" applyNumberFormat="1" applyFont="1" applyFill="1" applyBorder="1" applyAlignment="1"/>
    <xf numFmtId="0" fontId="24" fillId="7" borderId="1" xfId="0" applyFont="1" applyFill="1" applyBorder="1" applyAlignment="1">
      <alignment vertical="center"/>
    </xf>
    <xf numFmtId="0" fontId="4" fillId="7" borderId="1" xfId="1" quotePrefix="1" applyFont="1" applyFill="1" applyBorder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/>
    </xf>
    <xf numFmtId="4" fontId="26" fillId="7" borderId="1" xfId="0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" fontId="4" fillId="6" borderId="1" xfId="1" applyNumberFormat="1" applyFont="1" applyFill="1" applyBorder="1" applyAlignment="1">
      <alignment horizontal="center"/>
    </xf>
    <xf numFmtId="4" fontId="4" fillId="7" borderId="1" xfId="1" applyNumberFormat="1" applyFont="1" applyFill="1" applyBorder="1" applyAlignment="1">
      <alignment horizontal="center"/>
    </xf>
    <xf numFmtId="0" fontId="6" fillId="7" borderId="2" xfId="1" quotePrefix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6" borderId="9" xfId="1" applyFont="1" applyFill="1" applyBorder="1" applyAlignment="1">
      <alignment wrapText="1"/>
    </xf>
    <xf numFmtId="164" fontId="4" fillId="6" borderId="9" xfId="1" applyNumberFormat="1" applyFont="1" applyFill="1" applyBorder="1"/>
    <xf numFmtId="0" fontId="4" fillId="6" borderId="9" xfId="1" applyFont="1" applyFill="1" applyBorder="1" applyAlignment="1">
      <alignment horizontal="center"/>
    </xf>
    <xf numFmtId="4" fontId="4" fillId="6" borderId="9" xfId="1" applyNumberFormat="1" applyFont="1" applyFill="1" applyBorder="1"/>
    <xf numFmtId="4" fontId="6" fillId="6" borderId="9" xfId="1" applyNumberFormat="1" applyFont="1" applyFill="1" applyBorder="1"/>
    <xf numFmtId="4" fontId="6" fillId="6" borderId="1" xfId="34" applyNumberFormat="1" applyFont="1" applyFill="1" applyBorder="1" applyAlignment="1">
      <alignment horizontal="center" vertical="center"/>
    </xf>
    <xf numFmtId="4" fontId="6" fillId="6" borderId="1" xfId="1" applyNumberFormat="1" applyFont="1" applyFill="1" applyBorder="1" applyAlignment="1">
      <alignment horizontal="center" vertical="center"/>
    </xf>
    <xf numFmtId="4" fontId="4" fillId="7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6" fillId="6" borderId="1" xfId="1" applyNumberFormat="1" applyFont="1" applyFill="1" applyBorder="1" applyAlignment="1">
      <alignment horizontal="center" vertical="center" wrapText="1"/>
    </xf>
    <xf numFmtId="49" fontId="9" fillId="7" borderId="1" xfId="1" applyNumberFormat="1" applyFont="1" applyFill="1" applyBorder="1" applyAlignment="1">
      <alignment horizontal="right" wrapText="1"/>
    </xf>
    <xf numFmtId="4" fontId="11" fillId="6" borderId="1" xfId="1" applyNumberFormat="1" applyFont="1" applyFill="1" applyBorder="1" applyAlignment="1">
      <alignment horizontal="right"/>
    </xf>
    <xf numFmtId="0" fontId="6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6" fillId="7" borderId="2" xfId="1" quotePrefix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6" fillId="7" borderId="17" xfId="1" applyNumberFormat="1" applyFont="1" applyFill="1" applyBorder="1" applyAlignment="1">
      <alignment horizontal="center" vertical="center" wrapText="1"/>
    </xf>
    <xf numFmtId="0" fontId="6" fillId="7" borderId="15" xfId="1" applyNumberFormat="1" applyFont="1" applyFill="1" applyBorder="1" applyAlignment="1">
      <alignment horizontal="center" vertical="center" wrapText="1"/>
    </xf>
    <xf numFmtId="0" fontId="6" fillId="7" borderId="16" xfId="1" applyNumberFormat="1" applyFont="1" applyFill="1" applyBorder="1" applyAlignment="1">
      <alignment horizontal="center" vertical="center" wrapText="1"/>
    </xf>
    <xf numFmtId="0" fontId="6" fillId="7" borderId="17" xfId="1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2" fillId="7" borderId="6" xfId="0" quotePrefix="1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39" fillId="7" borderId="14" xfId="0" applyNumberFormat="1" applyFont="1" applyFill="1" applyBorder="1" applyAlignment="1">
      <alignment horizontal="center" wrapText="1"/>
    </xf>
    <xf numFmtId="0" fontId="0" fillId="0" borderId="15" xfId="0" applyBorder="1" applyAlignment="1"/>
    <xf numFmtId="0" fontId="0" fillId="0" borderId="16" xfId="0" applyBorder="1" applyAlignment="1"/>
    <xf numFmtId="0" fontId="33" fillId="7" borderId="14" xfId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7" borderId="14" xfId="1" quotePrefix="1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vertical="center"/>
    </xf>
    <xf numFmtId="0" fontId="30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/>
    </xf>
    <xf numFmtId="0" fontId="6" fillId="7" borderId="17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0" fontId="6" fillId="7" borderId="29" xfId="1" applyFont="1" applyFill="1" applyBorder="1" applyAlignment="1">
      <alignment horizontal="center"/>
    </xf>
    <xf numFmtId="0" fontId="6" fillId="7" borderId="24" xfId="1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/>
    </xf>
    <xf numFmtId="4" fontId="4" fillId="8" borderId="3" xfId="1" applyNumberFormat="1" applyFont="1" applyFill="1" applyBorder="1" applyAlignment="1">
      <alignment horizontal="center"/>
    </xf>
    <xf numFmtId="4" fontId="4" fillId="6" borderId="3" xfId="1" applyNumberFormat="1" applyFont="1" applyFill="1" applyBorder="1" applyAlignment="1">
      <alignment horizontal="center"/>
    </xf>
  </cellXfs>
  <cellStyles count="35">
    <cellStyle name="br" xfId="17"/>
    <cellStyle name="col" xfId="18"/>
    <cellStyle name="style0" xfId="19"/>
    <cellStyle name="td" xfId="20"/>
    <cellStyle name="tr" xfId="21"/>
    <cellStyle name="xl21" xfId="22"/>
    <cellStyle name="xl22" xfId="3"/>
    <cellStyle name="xl23" xfId="4"/>
    <cellStyle name="xl24" xfId="5"/>
    <cellStyle name="xl25" xfId="6"/>
    <cellStyle name="xl26" xfId="7"/>
    <cellStyle name="xl27" xfId="23"/>
    <cellStyle name="xl28" xfId="8"/>
    <cellStyle name="xl29" xfId="24"/>
    <cellStyle name="xl30" xfId="25"/>
    <cellStyle name="xl31" xfId="9"/>
    <cellStyle name="xl32" xfId="26"/>
    <cellStyle name="xl33" xfId="27"/>
    <cellStyle name="xl34" xfId="28"/>
    <cellStyle name="xl35" xfId="10"/>
    <cellStyle name="xl36" xfId="11"/>
    <cellStyle name="xl37" xfId="12"/>
    <cellStyle name="xl38" xfId="29"/>
    <cellStyle name="xl39" xfId="13"/>
    <cellStyle name="xl40" xfId="14"/>
    <cellStyle name="xl41" xfId="15"/>
    <cellStyle name="xl42" xfId="16"/>
    <cellStyle name="xl43" xfId="30"/>
    <cellStyle name="xl44" xfId="31"/>
    <cellStyle name="xl45" xfId="32"/>
    <cellStyle name="xl46" xfId="33"/>
    <cellStyle name="Обычный" xfId="0" builtinId="0"/>
    <cellStyle name="Обычный 2" xfId="1"/>
    <cellStyle name="Обычный 3" xfId="2"/>
    <cellStyle name="Финансовый" xfId="3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view="pageBreakPreview" topLeftCell="A141" zoomScaleNormal="95" zoomScaleSheetLayoutView="100" zoomScalePageLayoutView="46" workbookViewId="0">
      <selection activeCell="C166" sqref="C166"/>
    </sheetView>
  </sheetViews>
  <sheetFormatPr defaultRowHeight="15" x14ac:dyDescent="0.25"/>
  <cols>
    <col min="1" max="1" width="5.140625" customWidth="1"/>
    <col min="2" max="2" width="70.140625" customWidth="1"/>
    <col min="3" max="3" width="11.85546875" customWidth="1"/>
    <col min="4" max="4" width="17.42578125" customWidth="1"/>
    <col min="5" max="5" width="9.5703125" customWidth="1"/>
    <col min="6" max="6" width="14.28515625" customWidth="1"/>
    <col min="7" max="7" width="24.140625" customWidth="1"/>
    <col min="8" max="8" width="15.85546875" customWidth="1"/>
    <col min="9" max="9" width="16.7109375" customWidth="1"/>
    <col min="10" max="10" width="15.5703125" customWidth="1"/>
    <col min="11" max="11" width="16.85546875" customWidth="1"/>
    <col min="12" max="12" width="12.85546875" customWidth="1"/>
    <col min="13" max="13" width="16.28515625" customWidth="1"/>
    <col min="14" max="14" width="16.140625" customWidth="1"/>
  </cols>
  <sheetData>
    <row r="1" spans="1:13" ht="18.75" x14ac:dyDescent="0.3">
      <c r="A1" s="356" t="s">
        <v>169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6.5" customHeight="1" x14ac:dyDescent="0.35">
      <c r="A2" s="357" t="s">
        <v>173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3" ht="16.5" customHeight="1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50" t="s">
        <v>0</v>
      </c>
      <c r="L3" s="88"/>
    </row>
    <row r="4" spans="1:13" ht="28.5" customHeight="1" thickBot="1" x14ac:dyDescent="0.3">
      <c r="A4" s="53" t="s">
        <v>1</v>
      </c>
      <c r="B4" s="89" t="s">
        <v>2</v>
      </c>
      <c r="C4" s="54" t="s">
        <v>39</v>
      </c>
      <c r="D4" s="54" t="s">
        <v>3</v>
      </c>
      <c r="E4" s="54" t="s">
        <v>4</v>
      </c>
      <c r="F4" s="54" t="s">
        <v>14</v>
      </c>
      <c r="G4" s="54" t="s">
        <v>35</v>
      </c>
      <c r="H4" s="54" t="s">
        <v>22</v>
      </c>
      <c r="I4" s="186" t="s">
        <v>170</v>
      </c>
      <c r="J4" s="187" t="s">
        <v>171</v>
      </c>
      <c r="K4" s="54" t="s">
        <v>21</v>
      </c>
      <c r="L4" s="188" t="s">
        <v>172</v>
      </c>
    </row>
    <row r="5" spans="1:13" ht="12" customHeight="1" x14ac:dyDescent="0.25">
      <c r="A5" s="51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0</v>
      </c>
      <c r="K5" s="52">
        <v>11</v>
      </c>
      <c r="L5" s="185">
        <v>13</v>
      </c>
    </row>
    <row r="6" spans="1:13" ht="21.75" customHeight="1" x14ac:dyDescent="0.25">
      <c r="A6" s="29" t="s">
        <v>5</v>
      </c>
      <c r="B6" s="358" t="s">
        <v>6</v>
      </c>
      <c r="C6" s="359"/>
      <c r="D6" s="359"/>
      <c r="E6" s="359"/>
      <c r="F6" s="359"/>
      <c r="G6" s="359"/>
      <c r="H6" s="359"/>
      <c r="I6" s="359"/>
      <c r="J6" s="359"/>
      <c r="K6" s="359"/>
      <c r="L6" s="360"/>
      <c r="M6" s="19"/>
    </row>
    <row r="7" spans="1:13" ht="14.25" hidden="1" customHeight="1" thickBot="1" x14ac:dyDescent="0.3">
      <c r="A7" s="361" t="s">
        <v>51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49"/>
    </row>
    <row r="8" spans="1:13" ht="12.75" hidden="1" customHeight="1" x14ac:dyDescent="0.25">
      <c r="A8" s="121" t="s">
        <v>12</v>
      </c>
      <c r="B8" s="122" t="s">
        <v>20</v>
      </c>
      <c r="C8" s="162" t="s">
        <v>11</v>
      </c>
      <c r="D8" s="163" t="s">
        <v>37</v>
      </c>
      <c r="E8" s="164">
        <v>414</v>
      </c>
      <c r="F8" s="162" t="s">
        <v>40</v>
      </c>
      <c r="G8" s="165"/>
      <c r="H8" s="166">
        <f>H9</f>
        <v>0</v>
      </c>
      <c r="I8" s="166">
        <f>I9</f>
        <v>0</v>
      </c>
      <c r="J8" s="166">
        <f>J9</f>
        <v>0</v>
      </c>
      <c r="K8" s="166">
        <f>H8-I8</f>
        <v>0</v>
      </c>
      <c r="L8" s="48"/>
    </row>
    <row r="9" spans="1:13" ht="15" hidden="1" customHeight="1" x14ac:dyDescent="0.25">
      <c r="A9" s="129"/>
      <c r="B9" s="130"/>
      <c r="C9" s="45" t="s">
        <v>7</v>
      </c>
      <c r="D9" s="246" t="s">
        <v>130</v>
      </c>
      <c r="E9" s="46">
        <v>414</v>
      </c>
      <c r="F9" s="45" t="s">
        <v>38</v>
      </c>
      <c r="G9" s="247"/>
      <c r="H9" s="47">
        <v>0</v>
      </c>
      <c r="I9" s="47">
        <v>0</v>
      </c>
      <c r="J9" s="47">
        <v>0</v>
      </c>
      <c r="K9" s="47">
        <f>H9-I9</f>
        <v>0</v>
      </c>
      <c r="L9" s="48"/>
    </row>
    <row r="10" spans="1:13" ht="12.75" hidden="1" customHeight="1" x14ac:dyDescent="0.25">
      <c r="A10" s="127"/>
      <c r="B10" s="128" t="s">
        <v>113</v>
      </c>
      <c r="C10" s="123" t="s">
        <v>7</v>
      </c>
      <c r="D10" s="271" t="s">
        <v>130</v>
      </c>
      <c r="E10" s="124">
        <v>414</v>
      </c>
      <c r="F10" s="123" t="s">
        <v>38</v>
      </c>
      <c r="G10" s="123"/>
      <c r="H10" s="126">
        <v>0</v>
      </c>
      <c r="I10" s="126">
        <v>0</v>
      </c>
      <c r="J10" s="126">
        <v>0</v>
      </c>
      <c r="K10" s="126">
        <f>H10-I10</f>
        <v>0</v>
      </c>
      <c r="L10" s="48"/>
    </row>
    <row r="11" spans="1:13" ht="16.5" hidden="1" customHeight="1" x14ac:dyDescent="0.25">
      <c r="A11" s="127"/>
      <c r="B11" s="128"/>
      <c r="C11" s="123" t="s">
        <v>7</v>
      </c>
      <c r="D11" s="56" t="s">
        <v>31</v>
      </c>
      <c r="E11" s="124">
        <v>414</v>
      </c>
      <c r="F11" s="123" t="s">
        <v>38</v>
      </c>
      <c r="G11" s="125"/>
      <c r="H11" s="126">
        <v>0</v>
      </c>
      <c r="I11" s="126">
        <v>0</v>
      </c>
      <c r="J11" s="126">
        <v>0</v>
      </c>
      <c r="K11" s="126">
        <f>H11-I11</f>
        <v>0</v>
      </c>
      <c r="L11" s="48"/>
    </row>
    <row r="12" spans="1:13" ht="42.75" hidden="1" customHeight="1" x14ac:dyDescent="0.25">
      <c r="A12" s="121" t="s">
        <v>55</v>
      </c>
      <c r="B12" s="122" t="s">
        <v>56</v>
      </c>
      <c r="C12" s="162" t="s">
        <v>7</v>
      </c>
      <c r="D12" s="163" t="s">
        <v>37</v>
      </c>
      <c r="E12" s="164">
        <v>414</v>
      </c>
      <c r="F12" s="162" t="s">
        <v>40</v>
      </c>
      <c r="G12" s="165"/>
      <c r="H12" s="166">
        <f>H13+H15</f>
        <v>0</v>
      </c>
      <c r="I12" s="166">
        <f>I13+I15</f>
        <v>0</v>
      </c>
      <c r="J12" s="166">
        <f>J13+J15</f>
        <v>0</v>
      </c>
      <c r="K12" s="166">
        <f t="shared" ref="K12:K14" si="0">H12-I12</f>
        <v>0</v>
      </c>
      <c r="L12" s="48"/>
    </row>
    <row r="13" spans="1:13" ht="0.75" hidden="1" customHeight="1" x14ac:dyDescent="0.25">
      <c r="A13" s="129"/>
      <c r="B13" s="130"/>
      <c r="C13" s="45" t="s">
        <v>7</v>
      </c>
      <c r="D13" s="30" t="s">
        <v>114</v>
      </c>
      <c r="E13" s="46">
        <v>414</v>
      </c>
      <c r="F13" s="45" t="s">
        <v>115</v>
      </c>
      <c r="G13" s="45" t="s">
        <v>115</v>
      </c>
      <c r="H13" s="47">
        <f>H14</f>
        <v>0</v>
      </c>
      <c r="I13" s="47">
        <f>I14</f>
        <v>0</v>
      </c>
      <c r="J13" s="47">
        <v>0</v>
      </c>
      <c r="K13" s="47">
        <f t="shared" si="0"/>
        <v>0</v>
      </c>
      <c r="L13" s="48"/>
    </row>
    <row r="14" spans="1:13" ht="12.75" hidden="1" customHeight="1" x14ac:dyDescent="0.25">
      <c r="A14" s="26"/>
      <c r="B14" s="128" t="s">
        <v>113</v>
      </c>
      <c r="C14" s="13" t="s">
        <v>7</v>
      </c>
      <c r="D14" s="272" t="s">
        <v>114</v>
      </c>
      <c r="E14" s="57">
        <v>414</v>
      </c>
      <c r="F14" s="56" t="s">
        <v>115</v>
      </c>
      <c r="G14" s="56" t="s">
        <v>115</v>
      </c>
      <c r="H14" s="59">
        <v>0</v>
      </c>
      <c r="I14" s="59">
        <v>0</v>
      </c>
      <c r="J14" s="59">
        <v>0</v>
      </c>
      <c r="K14" s="58">
        <f t="shared" si="0"/>
        <v>0</v>
      </c>
      <c r="L14" s="25"/>
    </row>
    <row r="15" spans="1:13" s="132" customFormat="1" ht="18.75" hidden="1" customHeight="1" x14ac:dyDescent="0.25">
      <c r="A15" s="29"/>
      <c r="B15" s="133"/>
      <c r="C15" s="134" t="s">
        <v>7</v>
      </c>
      <c r="D15" s="30" t="s">
        <v>44</v>
      </c>
      <c r="E15" s="35">
        <v>414</v>
      </c>
      <c r="F15" s="30" t="s">
        <v>46</v>
      </c>
      <c r="G15" s="30" t="s">
        <v>47</v>
      </c>
      <c r="H15" s="31">
        <f>H16</f>
        <v>0</v>
      </c>
      <c r="I15" s="31">
        <f t="shared" ref="I15:J15" si="1">I16</f>
        <v>0</v>
      </c>
      <c r="J15" s="31">
        <f t="shared" si="1"/>
        <v>0</v>
      </c>
      <c r="K15" s="106">
        <f t="shared" ref="K15:K16" si="2">H15-I15</f>
        <v>0</v>
      </c>
      <c r="L15" s="131"/>
    </row>
    <row r="16" spans="1:13" ht="18" hidden="1" customHeight="1" x14ac:dyDescent="0.25">
      <c r="A16" s="26"/>
      <c r="B16" s="12" t="s">
        <v>45</v>
      </c>
      <c r="C16" s="13" t="s">
        <v>7</v>
      </c>
      <c r="D16" s="56" t="s">
        <v>44</v>
      </c>
      <c r="E16" s="57">
        <v>414</v>
      </c>
      <c r="F16" s="56" t="s">
        <v>46</v>
      </c>
      <c r="G16" s="56" t="s">
        <v>47</v>
      </c>
      <c r="H16" s="59"/>
      <c r="I16" s="59"/>
      <c r="J16" s="59"/>
      <c r="K16" s="58">
        <f t="shared" si="2"/>
        <v>0</v>
      </c>
      <c r="L16" s="25"/>
    </row>
    <row r="17" spans="1:12" ht="1.5" hidden="1" customHeight="1" x14ac:dyDescent="0.25">
      <c r="A17" s="28"/>
      <c r="B17" s="72" t="s">
        <v>54</v>
      </c>
      <c r="C17" s="15"/>
      <c r="D17" s="15"/>
      <c r="E17" s="15"/>
      <c r="F17" s="15"/>
      <c r="G17" s="15"/>
      <c r="H17" s="101">
        <f>H8+H12</f>
        <v>0</v>
      </c>
      <c r="I17" s="101">
        <f>I8+I12</f>
        <v>0</v>
      </c>
      <c r="J17" s="101">
        <f>J8+J12</f>
        <v>0</v>
      </c>
      <c r="K17" s="101">
        <f>H17-I17</f>
        <v>0</v>
      </c>
      <c r="L17" s="90"/>
    </row>
    <row r="18" spans="1:12" ht="18.75" customHeight="1" x14ac:dyDescent="0.25">
      <c r="A18" s="354" t="s">
        <v>139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95"/>
    </row>
    <row r="19" spans="1:12" ht="25.5" customHeight="1" x14ac:dyDescent="0.25">
      <c r="A19" s="33" t="s">
        <v>12</v>
      </c>
      <c r="B19" s="120" t="s">
        <v>23</v>
      </c>
      <c r="C19" s="173" t="s">
        <v>7</v>
      </c>
      <c r="D19" s="163" t="s">
        <v>108</v>
      </c>
      <c r="E19" s="173">
        <v>414</v>
      </c>
      <c r="F19" s="174" t="s">
        <v>40</v>
      </c>
      <c r="G19" s="175"/>
      <c r="H19" s="172">
        <f>H20</f>
        <v>6159071.0000000009</v>
      </c>
      <c r="I19" s="172">
        <f>I20</f>
        <v>2479002.13</v>
      </c>
      <c r="J19" s="172">
        <f>J20</f>
        <v>2479002.13</v>
      </c>
      <c r="K19" s="172">
        <f>K20</f>
        <v>3680068.87</v>
      </c>
      <c r="L19" s="365">
        <f>J19/H19*100</f>
        <v>40.249611183245001</v>
      </c>
    </row>
    <row r="20" spans="1:12" s="96" customFormat="1" ht="21" customHeight="1" x14ac:dyDescent="0.25">
      <c r="A20" s="92"/>
      <c r="B20" s="93"/>
      <c r="C20" s="97" t="s">
        <v>7</v>
      </c>
      <c r="D20" s="99" t="s">
        <v>108</v>
      </c>
      <c r="E20" s="97">
        <v>414</v>
      </c>
      <c r="F20" s="97">
        <v>228</v>
      </c>
      <c r="G20" s="98"/>
      <c r="H20" s="94">
        <f>SUM(H21:H31)+H32+H33+H34+H35</f>
        <v>6159071.0000000009</v>
      </c>
      <c r="I20" s="94">
        <f>SUM(I21:I31)+I32+I33+I34+I35</f>
        <v>2479002.13</v>
      </c>
      <c r="J20" s="94">
        <f>SUM(J21:J31)+J32+J33+J34+J35</f>
        <v>2479002.13</v>
      </c>
      <c r="K20" s="94">
        <f>SUM(K21:K31)+K32+K33+K34+K35</f>
        <v>3680068.87</v>
      </c>
      <c r="L20" s="364">
        <f t="shared" ref="L20:L83" si="3">J20/H20*100</f>
        <v>40.249611183245001</v>
      </c>
    </row>
    <row r="21" spans="1:12" ht="21.75" hidden="1" customHeight="1" x14ac:dyDescent="0.25">
      <c r="A21" s="27"/>
      <c r="B21" s="62" t="s">
        <v>109</v>
      </c>
      <c r="C21" s="13" t="s">
        <v>7</v>
      </c>
      <c r="D21" s="56" t="s">
        <v>108</v>
      </c>
      <c r="E21" s="57">
        <v>414</v>
      </c>
      <c r="F21" s="57">
        <v>228</v>
      </c>
      <c r="G21" s="60"/>
      <c r="H21" s="63">
        <v>0</v>
      </c>
      <c r="I21" s="63">
        <v>0</v>
      </c>
      <c r="J21" s="63">
        <v>0</v>
      </c>
      <c r="K21" s="59">
        <f>H21-I21</f>
        <v>0</v>
      </c>
      <c r="L21" s="363" t="e">
        <f t="shared" si="3"/>
        <v>#DIV/0!</v>
      </c>
    </row>
    <row r="22" spans="1:12" ht="0.75" hidden="1" customHeight="1" x14ac:dyDescent="0.25">
      <c r="A22" s="27"/>
      <c r="B22" s="62" t="s">
        <v>41</v>
      </c>
      <c r="C22" s="13" t="s">
        <v>7</v>
      </c>
      <c r="D22" s="56" t="s">
        <v>33</v>
      </c>
      <c r="E22" s="57">
        <v>414</v>
      </c>
      <c r="F22" s="57">
        <v>228</v>
      </c>
      <c r="G22" s="58"/>
      <c r="H22" s="63">
        <v>0</v>
      </c>
      <c r="I22" s="59">
        <v>0</v>
      </c>
      <c r="J22" s="59">
        <v>0</v>
      </c>
      <c r="K22" s="59">
        <f>H22-I22</f>
        <v>0</v>
      </c>
      <c r="L22" s="363" t="e">
        <f t="shared" si="3"/>
        <v>#DIV/0!</v>
      </c>
    </row>
    <row r="23" spans="1:12" ht="15.75" hidden="1" customHeight="1" x14ac:dyDescent="0.25">
      <c r="A23" s="27"/>
      <c r="B23" s="62" t="s">
        <v>69</v>
      </c>
      <c r="C23" s="13" t="s">
        <v>7</v>
      </c>
      <c r="D23" s="56" t="s">
        <v>33</v>
      </c>
      <c r="E23" s="57">
        <v>414</v>
      </c>
      <c r="F23" s="57">
        <v>228</v>
      </c>
      <c r="G23" s="58"/>
      <c r="H23" s="63">
        <v>0</v>
      </c>
      <c r="I23" s="59">
        <v>0</v>
      </c>
      <c r="J23" s="59">
        <v>0</v>
      </c>
      <c r="K23" s="59">
        <f>H23-I23</f>
        <v>0</v>
      </c>
      <c r="L23" s="363" t="e">
        <f t="shared" si="3"/>
        <v>#DIV/0!</v>
      </c>
    </row>
    <row r="24" spans="1:12" ht="24.75" hidden="1" customHeight="1" x14ac:dyDescent="0.25">
      <c r="A24" s="27"/>
      <c r="B24" s="62" t="s">
        <v>43</v>
      </c>
      <c r="C24" s="13" t="s">
        <v>7</v>
      </c>
      <c r="D24" s="56" t="s">
        <v>33</v>
      </c>
      <c r="E24" s="57">
        <v>414</v>
      </c>
      <c r="F24" s="57">
        <v>228</v>
      </c>
      <c r="G24" s="58"/>
      <c r="H24" s="63">
        <v>0</v>
      </c>
      <c r="I24" s="59">
        <v>0</v>
      </c>
      <c r="J24" s="59">
        <v>0</v>
      </c>
      <c r="K24" s="59">
        <f>H24-I24</f>
        <v>0</v>
      </c>
      <c r="L24" s="363" t="e">
        <f t="shared" si="3"/>
        <v>#DIV/0!</v>
      </c>
    </row>
    <row r="25" spans="1:12" ht="0.75" customHeight="1" x14ac:dyDescent="0.25">
      <c r="A25" s="27"/>
      <c r="B25" s="62" t="s">
        <v>70</v>
      </c>
      <c r="C25" s="13" t="s">
        <v>7</v>
      </c>
      <c r="D25" s="56" t="s">
        <v>33</v>
      </c>
      <c r="E25" s="57">
        <v>414</v>
      </c>
      <c r="F25" s="57">
        <v>228</v>
      </c>
      <c r="G25" s="58"/>
      <c r="H25" s="63">
        <v>0</v>
      </c>
      <c r="I25" s="59">
        <v>0</v>
      </c>
      <c r="J25" s="59">
        <v>0</v>
      </c>
      <c r="K25" s="59">
        <f>H25-I25</f>
        <v>0</v>
      </c>
      <c r="L25" s="363" t="e">
        <f t="shared" si="3"/>
        <v>#DIV/0!</v>
      </c>
    </row>
    <row r="26" spans="1:12" ht="0.75" customHeight="1" x14ac:dyDescent="0.25">
      <c r="A26" s="27"/>
      <c r="B26" s="62" t="s">
        <v>110</v>
      </c>
      <c r="C26" s="13" t="s">
        <v>7</v>
      </c>
      <c r="D26" s="56" t="s">
        <v>108</v>
      </c>
      <c r="E26" s="57">
        <v>414</v>
      </c>
      <c r="F26" s="57">
        <v>228</v>
      </c>
      <c r="G26" s="58"/>
      <c r="H26" s="63">
        <v>0</v>
      </c>
      <c r="I26" s="63">
        <v>0</v>
      </c>
      <c r="J26" s="63">
        <v>0</v>
      </c>
      <c r="K26" s="59">
        <f t="shared" ref="K26:K30" si="4">H26-I26</f>
        <v>0</v>
      </c>
      <c r="L26" s="363" t="e">
        <f t="shared" si="3"/>
        <v>#DIV/0!</v>
      </c>
    </row>
    <row r="27" spans="1:12" ht="0.75" customHeight="1" x14ac:dyDescent="0.25">
      <c r="A27" s="27"/>
      <c r="B27" s="62" t="s">
        <v>71</v>
      </c>
      <c r="C27" s="13" t="s">
        <v>7</v>
      </c>
      <c r="D27" s="56" t="s">
        <v>108</v>
      </c>
      <c r="E27" s="57">
        <v>414</v>
      </c>
      <c r="F27" s="57">
        <v>228</v>
      </c>
      <c r="G27" s="58"/>
      <c r="H27" s="63">
        <v>0</v>
      </c>
      <c r="I27" s="59">
        <v>0</v>
      </c>
      <c r="J27" s="59">
        <v>0</v>
      </c>
      <c r="K27" s="59">
        <f t="shared" si="4"/>
        <v>0</v>
      </c>
      <c r="L27" s="363" t="e">
        <f t="shared" si="3"/>
        <v>#DIV/0!</v>
      </c>
    </row>
    <row r="28" spans="1:12" ht="15.75" customHeight="1" x14ac:dyDescent="0.25">
      <c r="A28" s="27"/>
      <c r="B28" s="62" t="s">
        <v>79</v>
      </c>
      <c r="C28" s="13" t="s">
        <v>7</v>
      </c>
      <c r="D28" s="56" t="s">
        <v>108</v>
      </c>
      <c r="E28" s="57">
        <v>414</v>
      </c>
      <c r="F28" s="57">
        <v>228</v>
      </c>
      <c r="G28" s="58"/>
      <c r="H28" s="59">
        <v>739385</v>
      </c>
      <c r="I28" s="59">
        <v>364567.38</v>
      </c>
      <c r="J28" s="59">
        <v>364567.38</v>
      </c>
      <c r="K28" s="59">
        <f t="shared" si="4"/>
        <v>374817.62</v>
      </c>
      <c r="L28" s="363">
        <f t="shared" si="3"/>
        <v>49.306840144173876</v>
      </c>
    </row>
    <row r="29" spans="1:12" ht="18" customHeight="1" x14ac:dyDescent="0.25">
      <c r="A29" s="27"/>
      <c r="B29" s="62" t="s">
        <v>166</v>
      </c>
      <c r="C29" s="13" t="s">
        <v>7</v>
      </c>
      <c r="D29" s="56" t="s">
        <v>108</v>
      </c>
      <c r="E29" s="57">
        <v>414</v>
      </c>
      <c r="F29" s="57">
        <v>228</v>
      </c>
      <c r="G29" s="58"/>
      <c r="H29" s="63">
        <v>3144808.25</v>
      </c>
      <c r="I29" s="59">
        <v>0</v>
      </c>
      <c r="J29" s="59">
        <v>0</v>
      </c>
      <c r="K29" s="59">
        <f t="shared" si="4"/>
        <v>3144808.25</v>
      </c>
      <c r="L29" s="363">
        <f t="shared" si="3"/>
        <v>0</v>
      </c>
    </row>
    <row r="30" spans="1:12" ht="26.25" hidden="1" customHeight="1" x14ac:dyDescent="0.25">
      <c r="A30" s="27"/>
      <c r="B30" s="62" t="s">
        <v>78</v>
      </c>
      <c r="C30" s="13" t="s">
        <v>7</v>
      </c>
      <c r="D30" s="56" t="s">
        <v>108</v>
      </c>
      <c r="E30" s="57">
        <v>414</v>
      </c>
      <c r="F30" s="57">
        <v>228</v>
      </c>
      <c r="G30" s="58"/>
      <c r="H30" s="63">
        <v>0</v>
      </c>
      <c r="I30" s="59">
        <v>0</v>
      </c>
      <c r="J30" s="59">
        <v>0</v>
      </c>
      <c r="K30" s="59">
        <f t="shared" si="4"/>
        <v>0</v>
      </c>
      <c r="L30" s="363" t="e">
        <f t="shared" si="3"/>
        <v>#DIV/0!</v>
      </c>
    </row>
    <row r="31" spans="1:12" ht="18" customHeight="1" x14ac:dyDescent="0.25">
      <c r="A31" s="27"/>
      <c r="B31" s="62" t="s">
        <v>87</v>
      </c>
      <c r="C31" s="13" t="s">
        <v>7</v>
      </c>
      <c r="D31" s="56" t="s">
        <v>108</v>
      </c>
      <c r="E31" s="57">
        <v>414</v>
      </c>
      <c r="F31" s="57">
        <v>228</v>
      </c>
      <c r="G31" s="58"/>
      <c r="H31" s="59">
        <v>1102541.74</v>
      </c>
      <c r="I31" s="59">
        <v>1102541.74</v>
      </c>
      <c r="J31" s="59">
        <v>1102541.74</v>
      </c>
      <c r="K31" s="59">
        <f t="shared" ref="K31:K37" si="5">H31-I31</f>
        <v>0</v>
      </c>
      <c r="L31" s="363">
        <f t="shared" si="3"/>
        <v>100</v>
      </c>
    </row>
    <row r="32" spans="1:12" ht="22.5" customHeight="1" x14ac:dyDescent="0.25">
      <c r="A32" s="27"/>
      <c r="B32" s="62" t="s">
        <v>110</v>
      </c>
      <c r="C32" s="13" t="s">
        <v>7</v>
      </c>
      <c r="D32" s="56" t="s">
        <v>108</v>
      </c>
      <c r="E32" s="57">
        <v>414</v>
      </c>
      <c r="F32" s="57">
        <v>228</v>
      </c>
      <c r="G32" s="58"/>
      <c r="H32" s="63">
        <v>141758.99</v>
      </c>
      <c r="I32" s="63">
        <v>141758.99</v>
      </c>
      <c r="J32" s="63">
        <v>141758.99</v>
      </c>
      <c r="K32" s="59">
        <f t="shared" si="5"/>
        <v>0</v>
      </c>
      <c r="L32" s="363">
        <f t="shared" si="3"/>
        <v>100</v>
      </c>
    </row>
    <row r="33" spans="1:13" ht="26.25" customHeight="1" x14ac:dyDescent="0.25">
      <c r="A33" s="27"/>
      <c r="B33" s="62" t="s">
        <v>135</v>
      </c>
      <c r="C33" s="13" t="s">
        <v>7</v>
      </c>
      <c r="D33" s="56" t="s">
        <v>108</v>
      </c>
      <c r="E33" s="57">
        <v>414</v>
      </c>
      <c r="F33" s="57">
        <v>228</v>
      </c>
      <c r="G33" s="58"/>
      <c r="H33" s="59">
        <v>350000</v>
      </c>
      <c r="I33" s="59">
        <v>189557</v>
      </c>
      <c r="J33" s="59">
        <v>189557</v>
      </c>
      <c r="K33" s="59">
        <f t="shared" si="5"/>
        <v>160443</v>
      </c>
      <c r="L33" s="363">
        <f t="shared" si="3"/>
        <v>54.159142857142861</v>
      </c>
    </row>
    <row r="34" spans="1:13" ht="25.5" customHeight="1" x14ac:dyDescent="0.25">
      <c r="A34" s="27"/>
      <c r="B34" s="62" t="s">
        <v>157</v>
      </c>
      <c r="C34" s="13" t="s">
        <v>7</v>
      </c>
      <c r="D34" s="56" t="s">
        <v>108</v>
      </c>
      <c r="E34" s="57">
        <v>414</v>
      </c>
      <c r="F34" s="57">
        <v>228</v>
      </c>
      <c r="G34" s="58"/>
      <c r="H34" s="63">
        <v>123758.99</v>
      </c>
      <c r="I34" s="63">
        <v>123758.99</v>
      </c>
      <c r="J34" s="63">
        <v>123758.99</v>
      </c>
      <c r="K34" s="59">
        <f t="shared" si="5"/>
        <v>0</v>
      </c>
      <c r="L34" s="363">
        <f t="shared" si="3"/>
        <v>100</v>
      </c>
    </row>
    <row r="35" spans="1:13" ht="22.5" customHeight="1" x14ac:dyDescent="0.25">
      <c r="A35" s="27"/>
      <c r="B35" s="62" t="s">
        <v>124</v>
      </c>
      <c r="C35" s="13" t="s">
        <v>7</v>
      </c>
      <c r="D35" s="56" t="s">
        <v>108</v>
      </c>
      <c r="E35" s="57">
        <v>414</v>
      </c>
      <c r="F35" s="57">
        <v>228</v>
      </c>
      <c r="G35" s="58"/>
      <c r="H35" s="63">
        <v>556818.03</v>
      </c>
      <c r="I35" s="63">
        <v>556818.03</v>
      </c>
      <c r="J35" s="63">
        <v>556818.03</v>
      </c>
      <c r="K35" s="59">
        <f t="shared" si="5"/>
        <v>0</v>
      </c>
      <c r="L35" s="363">
        <f t="shared" si="3"/>
        <v>100</v>
      </c>
    </row>
    <row r="36" spans="1:13" ht="50.25" customHeight="1" x14ac:dyDescent="0.25">
      <c r="A36" s="167" t="s">
        <v>55</v>
      </c>
      <c r="B36" s="71" t="s">
        <v>72</v>
      </c>
      <c r="C36" s="163" t="s">
        <v>7</v>
      </c>
      <c r="D36" s="163" t="s">
        <v>136</v>
      </c>
      <c r="E36" s="173">
        <v>414</v>
      </c>
      <c r="F36" s="174" t="s">
        <v>40</v>
      </c>
      <c r="G36" s="66"/>
      <c r="H36" s="172">
        <f>H37</f>
        <v>558071.92999999993</v>
      </c>
      <c r="I36" s="172">
        <f t="shared" ref="I36:J36" si="6">I37</f>
        <v>547277.21</v>
      </c>
      <c r="J36" s="172">
        <f t="shared" si="6"/>
        <v>547277.21</v>
      </c>
      <c r="K36" s="172">
        <f t="shared" si="5"/>
        <v>10794.719999999972</v>
      </c>
      <c r="L36" s="365">
        <f t="shared" si="3"/>
        <v>98.065711708524745</v>
      </c>
      <c r="M36" s="36"/>
    </row>
    <row r="37" spans="1:13" ht="23.25" customHeight="1" x14ac:dyDescent="0.25">
      <c r="A37" s="168"/>
      <c r="B37" s="169"/>
      <c r="C37" s="30" t="s">
        <v>7</v>
      </c>
      <c r="D37" s="249" t="s">
        <v>136</v>
      </c>
      <c r="E37" s="35">
        <v>414</v>
      </c>
      <c r="F37" s="285" t="s">
        <v>40</v>
      </c>
      <c r="G37" s="252"/>
      <c r="H37" s="31">
        <f>H38+H39</f>
        <v>558071.92999999993</v>
      </c>
      <c r="I37" s="31">
        <f t="shared" ref="I37:J37" si="7">I38+I39</f>
        <v>547277.21</v>
      </c>
      <c r="J37" s="31">
        <f t="shared" si="7"/>
        <v>547277.21</v>
      </c>
      <c r="K37" s="31">
        <f t="shared" si="5"/>
        <v>10794.719999999972</v>
      </c>
      <c r="L37" s="364">
        <f t="shared" si="3"/>
        <v>98.065711708524745</v>
      </c>
      <c r="M37" s="36"/>
    </row>
    <row r="38" spans="1:13" ht="25.5" customHeight="1" x14ac:dyDescent="0.25">
      <c r="A38" s="28"/>
      <c r="B38" s="62" t="s">
        <v>135</v>
      </c>
      <c r="C38" s="56" t="s">
        <v>7</v>
      </c>
      <c r="D38" s="283" t="s">
        <v>136</v>
      </c>
      <c r="E38" s="57">
        <v>414</v>
      </c>
      <c r="F38" s="57" t="s">
        <v>137</v>
      </c>
      <c r="G38" s="57" t="s">
        <v>137</v>
      </c>
      <c r="H38" s="59">
        <v>137019.29999999999</v>
      </c>
      <c r="I38" s="59">
        <v>126224.58</v>
      </c>
      <c r="J38" s="59">
        <v>126224.58</v>
      </c>
      <c r="K38" s="59">
        <f t="shared" ref="K38:K42" si="8">H38-I38</f>
        <v>10794.719999999987</v>
      </c>
      <c r="L38" s="363">
        <f t="shared" si="3"/>
        <v>92.121752191114695</v>
      </c>
      <c r="M38" s="36"/>
    </row>
    <row r="39" spans="1:13" ht="15.75" customHeight="1" x14ac:dyDescent="0.25">
      <c r="A39" s="281"/>
      <c r="B39" s="62" t="s">
        <v>158</v>
      </c>
      <c r="C39" s="56" t="s">
        <v>7</v>
      </c>
      <c r="D39" s="283" t="s">
        <v>136</v>
      </c>
      <c r="E39" s="284">
        <v>414</v>
      </c>
      <c r="F39" s="57" t="s">
        <v>138</v>
      </c>
      <c r="G39" s="57" t="s">
        <v>138</v>
      </c>
      <c r="H39" s="282">
        <v>421052.63</v>
      </c>
      <c r="I39" s="282">
        <v>421052.63</v>
      </c>
      <c r="J39" s="282">
        <v>421052.63</v>
      </c>
      <c r="K39" s="282">
        <f>H39-I39</f>
        <v>0</v>
      </c>
      <c r="L39" s="363">
        <f t="shared" si="3"/>
        <v>100</v>
      </c>
      <c r="M39" s="36"/>
    </row>
    <row r="40" spans="1:13" ht="54.75" customHeight="1" x14ac:dyDescent="0.25">
      <c r="A40" s="167" t="s">
        <v>162</v>
      </c>
      <c r="B40" s="71" t="s">
        <v>163</v>
      </c>
      <c r="C40" s="163" t="s">
        <v>62</v>
      </c>
      <c r="D40" s="163" t="s">
        <v>167</v>
      </c>
      <c r="E40" s="173">
        <v>466</v>
      </c>
      <c r="F40" s="174" t="s">
        <v>40</v>
      </c>
      <c r="G40" s="66"/>
      <c r="H40" s="327">
        <f>H41</f>
        <v>5995342</v>
      </c>
      <c r="I40" s="327">
        <f t="shared" ref="I40:J40" si="9">I41</f>
        <v>4470633.51</v>
      </c>
      <c r="J40" s="327">
        <f t="shared" si="9"/>
        <v>4470633.51</v>
      </c>
      <c r="K40" s="327">
        <f t="shared" si="8"/>
        <v>1524708.4900000002</v>
      </c>
      <c r="L40" s="365">
        <f t="shared" si="3"/>
        <v>74.56844847216388</v>
      </c>
      <c r="M40" s="36"/>
    </row>
    <row r="41" spans="1:13" ht="14.25" customHeight="1" x14ac:dyDescent="0.25">
      <c r="A41" s="168"/>
      <c r="B41" s="171"/>
      <c r="C41" s="30" t="s">
        <v>62</v>
      </c>
      <c r="D41" s="249" t="s">
        <v>167</v>
      </c>
      <c r="E41" s="35">
        <v>466</v>
      </c>
      <c r="F41" s="35">
        <v>286</v>
      </c>
      <c r="G41" s="326"/>
      <c r="H41" s="31">
        <f>H42</f>
        <v>5995342</v>
      </c>
      <c r="I41" s="31">
        <f t="shared" ref="I41:J41" si="10">I42</f>
        <v>4470633.51</v>
      </c>
      <c r="J41" s="31">
        <f t="shared" si="10"/>
        <v>4470633.51</v>
      </c>
      <c r="K41" s="31">
        <f>H41-I41</f>
        <v>1524708.4900000002</v>
      </c>
      <c r="L41" s="364">
        <f t="shared" si="3"/>
        <v>74.56844847216388</v>
      </c>
      <c r="M41" s="36"/>
    </row>
    <row r="42" spans="1:13" ht="30" customHeight="1" x14ac:dyDescent="0.25">
      <c r="A42" s="28"/>
      <c r="B42" s="170" t="s">
        <v>164</v>
      </c>
      <c r="C42" s="56" t="s">
        <v>62</v>
      </c>
      <c r="D42" s="283" t="s">
        <v>167</v>
      </c>
      <c r="E42" s="57">
        <v>466</v>
      </c>
      <c r="F42" s="57">
        <v>286</v>
      </c>
      <c r="G42" s="182"/>
      <c r="H42" s="59">
        <v>5995342</v>
      </c>
      <c r="I42" s="59">
        <v>4470633.51</v>
      </c>
      <c r="J42" s="59">
        <v>4470633.51</v>
      </c>
      <c r="K42" s="59">
        <f t="shared" si="8"/>
        <v>1524708.4900000002</v>
      </c>
      <c r="L42" s="363">
        <f t="shared" si="3"/>
        <v>74.56844847216388</v>
      </c>
      <c r="M42" s="36"/>
    </row>
    <row r="43" spans="1:13" x14ac:dyDescent="0.25">
      <c r="A43" s="28"/>
      <c r="B43" s="71" t="s">
        <v>57</v>
      </c>
      <c r="C43" s="16"/>
      <c r="D43" s="16"/>
      <c r="E43" s="17"/>
      <c r="F43" s="17"/>
      <c r="G43" s="18"/>
      <c r="H43" s="100">
        <f>H19+H36+H40</f>
        <v>12712484.93</v>
      </c>
      <c r="I43" s="100">
        <f t="shared" ref="I43:J43" si="11">I19+I36+I40</f>
        <v>7496912.8499999996</v>
      </c>
      <c r="J43" s="100">
        <f t="shared" si="11"/>
        <v>7496912.8499999996</v>
      </c>
      <c r="K43" s="100">
        <f>K19+K36</f>
        <v>3690863.59</v>
      </c>
      <c r="L43" s="365">
        <f t="shared" si="3"/>
        <v>58.972835690905313</v>
      </c>
      <c r="M43" s="36"/>
    </row>
    <row r="44" spans="1:13" ht="18.75" customHeight="1" x14ac:dyDescent="0.25">
      <c r="A44" s="330" t="s">
        <v>140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64"/>
    </row>
    <row r="45" spans="1:13" ht="27.75" customHeight="1" x14ac:dyDescent="0.25">
      <c r="A45" s="113" t="s">
        <v>13</v>
      </c>
      <c r="B45" s="72" t="s">
        <v>24</v>
      </c>
      <c r="C45" s="115" t="s">
        <v>18</v>
      </c>
      <c r="D45" s="115" t="s">
        <v>37</v>
      </c>
      <c r="E45" s="115" t="s">
        <v>15</v>
      </c>
      <c r="F45" s="115" t="s">
        <v>40</v>
      </c>
      <c r="G45" s="176"/>
      <c r="H45" s="116">
        <f>H46+H52+H49</f>
        <v>782334</v>
      </c>
      <c r="I45" s="116">
        <f t="shared" ref="I45:J45" si="12">I46+I52+I49</f>
        <v>0</v>
      </c>
      <c r="J45" s="116">
        <f t="shared" si="12"/>
        <v>0</v>
      </c>
      <c r="K45" s="116">
        <f t="shared" ref="K45:K54" si="13">H45-I45</f>
        <v>782334</v>
      </c>
      <c r="L45" s="365">
        <f t="shared" si="3"/>
        <v>0</v>
      </c>
    </row>
    <row r="46" spans="1:13" ht="14.25" customHeight="1" x14ac:dyDescent="0.25">
      <c r="A46" s="107"/>
      <c r="B46" s="108"/>
      <c r="C46" s="109" t="s">
        <v>18</v>
      </c>
      <c r="D46" s="110" t="s">
        <v>106</v>
      </c>
      <c r="E46" s="109" t="s">
        <v>15</v>
      </c>
      <c r="F46" s="109" t="s">
        <v>38</v>
      </c>
      <c r="G46" s="111"/>
      <c r="H46" s="112">
        <f>H48+H47</f>
        <v>782334</v>
      </c>
      <c r="I46" s="112">
        <f>I48+I47</f>
        <v>0</v>
      </c>
      <c r="J46" s="112">
        <f>J47+J48</f>
        <v>0</v>
      </c>
      <c r="K46" s="112">
        <f>H46-I46</f>
        <v>782334</v>
      </c>
      <c r="L46" s="364">
        <f t="shared" si="3"/>
        <v>0</v>
      </c>
    </row>
    <row r="47" spans="1:13" s="91" customFormat="1" ht="24.75" hidden="1" customHeight="1" x14ac:dyDescent="0.25">
      <c r="A47" s="40"/>
      <c r="B47" s="44" t="s">
        <v>80</v>
      </c>
      <c r="C47" s="41" t="s">
        <v>18</v>
      </c>
      <c r="D47" s="64" t="s">
        <v>106</v>
      </c>
      <c r="E47" s="41" t="s">
        <v>15</v>
      </c>
      <c r="F47" s="41" t="s">
        <v>38</v>
      </c>
      <c r="G47" s="42"/>
      <c r="H47" s="65"/>
      <c r="I47" s="65"/>
      <c r="J47" s="65"/>
      <c r="K47" s="65">
        <f t="shared" si="13"/>
        <v>0</v>
      </c>
      <c r="L47" s="363" t="e">
        <f t="shared" si="3"/>
        <v>#DIV/0!</v>
      </c>
      <c r="M47" s="105"/>
    </row>
    <row r="48" spans="1:13" s="91" customFormat="1" ht="26.25" customHeight="1" x14ac:dyDescent="0.25">
      <c r="A48" s="40"/>
      <c r="B48" s="44" t="s">
        <v>90</v>
      </c>
      <c r="C48" s="136" t="s">
        <v>18</v>
      </c>
      <c r="D48" s="292" t="s">
        <v>32</v>
      </c>
      <c r="E48" s="136" t="s">
        <v>15</v>
      </c>
      <c r="F48" s="136" t="s">
        <v>38</v>
      </c>
      <c r="G48" s="42"/>
      <c r="H48" s="293">
        <v>782334</v>
      </c>
      <c r="I48" s="293">
        <v>0</v>
      </c>
      <c r="J48" s="293">
        <v>0</v>
      </c>
      <c r="K48" s="293">
        <f t="shared" si="13"/>
        <v>782334</v>
      </c>
      <c r="L48" s="363">
        <f t="shared" si="3"/>
        <v>0</v>
      </c>
      <c r="M48" s="105"/>
    </row>
    <row r="49" spans="1:13" s="132" customFormat="1" ht="0.75" hidden="1" customHeight="1" x14ac:dyDescent="0.25">
      <c r="A49" s="107"/>
      <c r="B49" s="108"/>
      <c r="C49" s="109" t="s">
        <v>18</v>
      </c>
      <c r="D49" s="110" t="s">
        <v>32</v>
      </c>
      <c r="E49" s="109" t="s">
        <v>91</v>
      </c>
      <c r="F49" s="109" t="s">
        <v>40</v>
      </c>
      <c r="G49" s="111"/>
      <c r="H49" s="112">
        <f>H50</f>
        <v>0</v>
      </c>
      <c r="I49" s="112">
        <f>I50</f>
        <v>0</v>
      </c>
      <c r="J49" s="112">
        <f>J50</f>
        <v>0</v>
      </c>
      <c r="K49" s="112">
        <f t="shared" si="13"/>
        <v>0</v>
      </c>
      <c r="L49" s="363" t="e">
        <f t="shared" si="3"/>
        <v>#DIV/0!</v>
      </c>
    </row>
    <row r="50" spans="1:13" s="91" customFormat="1" ht="20.25" hidden="1" customHeight="1" x14ac:dyDescent="0.25">
      <c r="A50" s="40"/>
      <c r="B50" s="44" t="s">
        <v>89</v>
      </c>
      <c r="C50" s="41" t="s">
        <v>18</v>
      </c>
      <c r="D50" s="64" t="s">
        <v>32</v>
      </c>
      <c r="E50" s="41" t="s">
        <v>91</v>
      </c>
      <c r="F50" s="41" t="s">
        <v>38</v>
      </c>
      <c r="G50" s="42"/>
      <c r="H50" s="65"/>
      <c r="I50" s="65">
        <v>0</v>
      </c>
      <c r="J50" s="65">
        <v>0</v>
      </c>
      <c r="K50" s="65">
        <f t="shared" si="13"/>
        <v>0</v>
      </c>
      <c r="L50" s="363" t="e">
        <f t="shared" si="3"/>
        <v>#DIV/0!</v>
      </c>
      <c r="M50" s="105"/>
    </row>
    <row r="51" spans="1:13" s="91" customFormat="1" ht="0.75" hidden="1" customHeight="1" x14ac:dyDescent="0.25">
      <c r="A51" s="40"/>
      <c r="B51" s="44"/>
      <c r="C51" s="41" t="s">
        <v>18</v>
      </c>
      <c r="D51" s="64" t="s">
        <v>32</v>
      </c>
      <c r="E51" s="41" t="s">
        <v>15</v>
      </c>
      <c r="F51" s="41" t="s">
        <v>38</v>
      </c>
      <c r="G51" s="42"/>
      <c r="H51" s="65">
        <v>0</v>
      </c>
      <c r="I51" s="65">
        <v>0</v>
      </c>
      <c r="J51" s="65">
        <v>0</v>
      </c>
      <c r="K51" s="65">
        <v>0</v>
      </c>
      <c r="L51" s="363" t="e">
        <f t="shared" si="3"/>
        <v>#DIV/0!</v>
      </c>
      <c r="M51" s="105"/>
    </row>
    <row r="52" spans="1:13" s="91" customFormat="1" ht="1.5" hidden="1" customHeight="1" x14ac:dyDescent="0.25">
      <c r="A52" s="107"/>
      <c r="B52" s="108"/>
      <c r="C52" s="109" t="s">
        <v>18</v>
      </c>
      <c r="D52" s="110" t="s">
        <v>107</v>
      </c>
      <c r="E52" s="109" t="s">
        <v>15</v>
      </c>
      <c r="F52" s="109" t="s">
        <v>40</v>
      </c>
      <c r="G52" s="111"/>
      <c r="H52" s="112">
        <f>H54+H53</f>
        <v>0</v>
      </c>
      <c r="I52" s="112">
        <f t="shared" ref="I52:K52" si="14">I54+I53</f>
        <v>0</v>
      </c>
      <c r="J52" s="112">
        <f t="shared" si="14"/>
        <v>0</v>
      </c>
      <c r="K52" s="112">
        <f t="shared" si="14"/>
        <v>0</v>
      </c>
      <c r="L52" s="363" t="e">
        <f t="shared" si="3"/>
        <v>#DIV/0!</v>
      </c>
      <c r="M52" s="105"/>
    </row>
    <row r="53" spans="1:13" s="91" customFormat="1" ht="24.75" hidden="1" x14ac:dyDescent="0.25">
      <c r="A53" s="40"/>
      <c r="B53" s="44" t="s">
        <v>80</v>
      </c>
      <c r="C53" s="41" t="s">
        <v>18</v>
      </c>
      <c r="D53" s="64" t="s">
        <v>107</v>
      </c>
      <c r="E53" s="41" t="s">
        <v>15</v>
      </c>
      <c r="F53" s="41" t="s">
        <v>92</v>
      </c>
      <c r="G53" s="41" t="s">
        <v>92</v>
      </c>
      <c r="H53" s="65">
        <v>0</v>
      </c>
      <c r="I53" s="65">
        <v>0</v>
      </c>
      <c r="J53" s="65">
        <v>0</v>
      </c>
      <c r="K53" s="65">
        <f t="shared" si="13"/>
        <v>0</v>
      </c>
      <c r="L53" s="363" t="e">
        <f t="shared" si="3"/>
        <v>#DIV/0!</v>
      </c>
      <c r="M53" s="105"/>
    </row>
    <row r="54" spans="1:13" s="91" customFormat="1" ht="0.75" customHeight="1" x14ac:dyDescent="0.25">
      <c r="A54" s="40"/>
      <c r="B54" s="44"/>
      <c r="C54" s="41" t="s">
        <v>18</v>
      </c>
      <c r="D54" s="64" t="s">
        <v>36</v>
      </c>
      <c r="E54" s="41" t="s">
        <v>15</v>
      </c>
      <c r="F54" s="41"/>
      <c r="G54" s="41"/>
      <c r="H54" s="65">
        <v>0</v>
      </c>
      <c r="I54" s="65">
        <v>0</v>
      </c>
      <c r="J54" s="65">
        <v>0</v>
      </c>
      <c r="K54" s="65">
        <f t="shared" si="13"/>
        <v>0</v>
      </c>
      <c r="L54" s="363" t="e">
        <f t="shared" si="3"/>
        <v>#DIV/0!</v>
      </c>
      <c r="M54" s="105"/>
    </row>
    <row r="55" spans="1:13" ht="25.5" customHeight="1" thickBot="1" x14ac:dyDescent="0.3">
      <c r="A55" s="217"/>
      <c r="B55" s="218" t="s">
        <v>58</v>
      </c>
      <c r="C55" s="219"/>
      <c r="D55" s="219"/>
      <c r="E55" s="219"/>
      <c r="F55" s="219"/>
      <c r="G55" s="220"/>
      <c r="H55" s="102">
        <f>H45</f>
        <v>782334</v>
      </c>
      <c r="I55" s="102">
        <f>I45</f>
        <v>0</v>
      </c>
      <c r="J55" s="102">
        <f>J45</f>
        <v>0</v>
      </c>
      <c r="K55" s="102">
        <f>H55-I55</f>
        <v>782334</v>
      </c>
      <c r="L55" s="365">
        <f t="shared" si="3"/>
        <v>0</v>
      </c>
    </row>
    <row r="56" spans="1:13" ht="15.75" customHeight="1" x14ac:dyDescent="0.25">
      <c r="A56" s="342" t="s">
        <v>141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4"/>
      <c r="L56" s="364"/>
    </row>
    <row r="57" spans="1:13" s="204" customFormat="1" ht="15.75" customHeight="1" x14ac:dyDescent="0.25">
      <c r="A57" s="222" t="s">
        <v>16</v>
      </c>
      <c r="B57" s="114" t="s">
        <v>59</v>
      </c>
      <c r="C57" s="115" t="s">
        <v>84</v>
      </c>
      <c r="D57" s="115" t="s">
        <v>37</v>
      </c>
      <c r="E57" s="115" t="s">
        <v>15</v>
      </c>
      <c r="F57" s="115" t="s">
        <v>40</v>
      </c>
      <c r="G57" s="203"/>
      <c r="H57" s="211">
        <f>H58+H61</f>
        <v>135197.1</v>
      </c>
      <c r="I57" s="211">
        <f t="shared" ref="I57:J57" si="15">I58+I61</f>
        <v>0</v>
      </c>
      <c r="J57" s="211">
        <f t="shared" si="15"/>
        <v>0</v>
      </c>
      <c r="K57" s="223">
        <f>H57-I57</f>
        <v>135197.1</v>
      </c>
      <c r="L57" s="365">
        <f t="shared" si="3"/>
        <v>0</v>
      </c>
    </row>
    <row r="58" spans="1:13" s="132" customFormat="1" ht="15.75" customHeight="1" x14ac:dyDescent="0.25">
      <c r="A58" s="224"/>
      <c r="B58" s="205"/>
      <c r="C58" s="206" t="s">
        <v>84</v>
      </c>
      <c r="D58" s="109" t="s">
        <v>116</v>
      </c>
      <c r="E58" s="206" t="s">
        <v>15</v>
      </c>
      <c r="F58" s="206" t="s">
        <v>38</v>
      </c>
      <c r="G58" s="213"/>
      <c r="H58" s="212">
        <f>H59+H60</f>
        <v>135197.1</v>
      </c>
      <c r="I58" s="212">
        <f>I59+I60</f>
        <v>0</v>
      </c>
      <c r="J58" s="212">
        <f>J59+J60</f>
        <v>0</v>
      </c>
      <c r="K58" s="225">
        <f>H58-I58</f>
        <v>135197.1</v>
      </c>
      <c r="L58" s="364">
        <f t="shared" si="3"/>
        <v>0</v>
      </c>
    </row>
    <row r="59" spans="1:13" s="91" customFormat="1" ht="15.75" customHeight="1" x14ac:dyDescent="0.25">
      <c r="A59" s="226"/>
      <c r="B59" s="208" t="s">
        <v>117</v>
      </c>
      <c r="C59" s="209" t="s">
        <v>84</v>
      </c>
      <c r="D59" s="136" t="s">
        <v>116</v>
      </c>
      <c r="E59" s="209" t="s">
        <v>15</v>
      </c>
      <c r="F59" s="209" t="s">
        <v>38</v>
      </c>
      <c r="G59" s="207"/>
      <c r="H59" s="210">
        <v>135197.1</v>
      </c>
      <c r="I59" s="210">
        <v>0</v>
      </c>
      <c r="J59" s="210">
        <v>0</v>
      </c>
      <c r="K59" s="227">
        <f>H59-I59</f>
        <v>135197.1</v>
      </c>
      <c r="L59" s="363">
        <f t="shared" si="3"/>
        <v>0</v>
      </c>
    </row>
    <row r="60" spans="1:13" s="91" customFormat="1" ht="15.75" hidden="1" customHeight="1" x14ac:dyDescent="0.25">
      <c r="A60" s="226"/>
      <c r="B60" s="208" t="s">
        <v>118</v>
      </c>
      <c r="C60" s="209" t="s">
        <v>84</v>
      </c>
      <c r="D60" s="136" t="s">
        <v>116</v>
      </c>
      <c r="E60" s="209" t="s">
        <v>15</v>
      </c>
      <c r="F60" s="209" t="s">
        <v>38</v>
      </c>
      <c r="G60" s="207"/>
      <c r="H60" s="210">
        <v>0</v>
      </c>
      <c r="I60" s="210">
        <v>0</v>
      </c>
      <c r="J60" s="210">
        <v>0</v>
      </c>
      <c r="K60" s="227">
        <f t="shared" ref="K60:K63" si="16">H60-I60</f>
        <v>0</v>
      </c>
      <c r="L60" s="363" t="e">
        <f t="shared" si="3"/>
        <v>#DIV/0!</v>
      </c>
    </row>
    <row r="61" spans="1:13" s="132" customFormat="1" ht="15.75" hidden="1" customHeight="1" x14ac:dyDescent="0.25">
      <c r="A61" s="224"/>
      <c r="B61" s="214"/>
      <c r="C61" s="206" t="s">
        <v>84</v>
      </c>
      <c r="D61" s="109" t="s">
        <v>94</v>
      </c>
      <c r="E61" s="206" t="s">
        <v>15</v>
      </c>
      <c r="F61" s="206" t="s">
        <v>40</v>
      </c>
      <c r="G61" s="213"/>
      <c r="H61" s="212">
        <f>H62</f>
        <v>0</v>
      </c>
      <c r="I61" s="212">
        <f>I62</f>
        <v>0</v>
      </c>
      <c r="J61" s="212">
        <f>J62</f>
        <v>0</v>
      </c>
      <c r="K61" s="227">
        <f t="shared" si="16"/>
        <v>0</v>
      </c>
      <c r="L61" s="363" t="e">
        <f t="shared" si="3"/>
        <v>#DIV/0!</v>
      </c>
    </row>
    <row r="62" spans="1:13" s="91" customFormat="1" ht="15.75" hidden="1" customHeight="1" x14ac:dyDescent="0.25">
      <c r="A62" s="226"/>
      <c r="B62" s="208"/>
      <c r="C62" s="209" t="s">
        <v>84</v>
      </c>
      <c r="D62" s="136" t="s">
        <v>94</v>
      </c>
      <c r="E62" s="209" t="s">
        <v>15</v>
      </c>
      <c r="F62" s="209" t="s">
        <v>95</v>
      </c>
      <c r="G62" s="209" t="s">
        <v>95</v>
      </c>
      <c r="H62" s="210">
        <v>0</v>
      </c>
      <c r="I62" s="210">
        <v>0</v>
      </c>
      <c r="J62" s="210">
        <v>0</v>
      </c>
      <c r="K62" s="227">
        <f t="shared" si="16"/>
        <v>0</v>
      </c>
      <c r="L62" s="363" t="e">
        <f t="shared" si="3"/>
        <v>#DIV/0!</v>
      </c>
    </row>
    <row r="63" spans="1:13" ht="15" customHeight="1" x14ac:dyDescent="0.25">
      <c r="A63" s="222" t="s">
        <v>147</v>
      </c>
      <c r="B63" s="114" t="s">
        <v>59</v>
      </c>
      <c r="C63" s="115" t="s">
        <v>42</v>
      </c>
      <c r="D63" s="115" t="s">
        <v>37</v>
      </c>
      <c r="E63" s="115" t="s">
        <v>15</v>
      </c>
      <c r="F63" s="115" t="s">
        <v>40</v>
      </c>
      <c r="G63" s="73"/>
      <c r="H63" s="116">
        <f>H64+H72</f>
        <v>3344868.6900000004</v>
      </c>
      <c r="I63" s="116">
        <f t="shared" ref="I63:J63" si="17">I64+I72</f>
        <v>1230054.02</v>
      </c>
      <c r="J63" s="116">
        <f t="shared" si="17"/>
        <v>1230054.02</v>
      </c>
      <c r="K63" s="280">
        <f t="shared" si="16"/>
        <v>2114814.6700000004</v>
      </c>
      <c r="L63" s="365">
        <f t="shared" si="3"/>
        <v>36.774358995838483</v>
      </c>
    </row>
    <row r="64" spans="1:13" x14ac:dyDescent="0.25">
      <c r="A64" s="228"/>
      <c r="B64" s="117"/>
      <c r="C64" s="109" t="s">
        <v>42</v>
      </c>
      <c r="D64" s="109" t="s">
        <v>116</v>
      </c>
      <c r="E64" s="109" t="s">
        <v>15</v>
      </c>
      <c r="F64" s="109" t="s">
        <v>38</v>
      </c>
      <c r="G64" s="118"/>
      <c r="H64" s="119">
        <f>H67</f>
        <v>1673541.59</v>
      </c>
      <c r="I64" s="119">
        <f t="shared" ref="I64:J64" si="18">I67</f>
        <v>686444.4</v>
      </c>
      <c r="J64" s="119">
        <f t="shared" si="18"/>
        <v>686444.4</v>
      </c>
      <c r="K64" s="229">
        <f>K66+K65+K67</f>
        <v>987097.19000000006</v>
      </c>
      <c r="L64" s="364">
        <f t="shared" si="3"/>
        <v>41.017468827888528</v>
      </c>
    </row>
    <row r="65" spans="1:13" ht="36.75" hidden="1" customHeight="1" x14ac:dyDescent="0.25">
      <c r="A65" s="230"/>
      <c r="B65" s="135"/>
      <c r="C65" s="136" t="s">
        <v>42</v>
      </c>
      <c r="D65" s="136" t="s">
        <v>116</v>
      </c>
      <c r="E65" s="136" t="s">
        <v>15</v>
      </c>
      <c r="F65" s="136" t="s">
        <v>38</v>
      </c>
      <c r="G65" s="137"/>
      <c r="H65" s="138">
        <v>0</v>
      </c>
      <c r="I65" s="138">
        <v>0</v>
      </c>
      <c r="J65" s="138">
        <v>0</v>
      </c>
      <c r="K65" s="231">
        <f t="shared" ref="K65:K75" si="19">H65-I65</f>
        <v>0</v>
      </c>
      <c r="L65" s="363" t="e">
        <f t="shared" si="3"/>
        <v>#DIV/0!</v>
      </c>
    </row>
    <row r="66" spans="1:13" ht="38.25" hidden="1" customHeight="1" x14ac:dyDescent="0.25">
      <c r="A66" s="230"/>
      <c r="B66" s="135"/>
      <c r="C66" s="136" t="s">
        <v>42</v>
      </c>
      <c r="D66" s="136" t="s">
        <v>34</v>
      </c>
      <c r="E66" s="136" t="s">
        <v>15</v>
      </c>
      <c r="F66" s="136" t="s">
        <v>38</v>
      </c>
      <c r="G66" s="136"/>
      <c r="H66" s="138">
        <v>0</v>
      </c>
      <c r="I66" s="138">
        <v>0</v>
      </c>
      <c r="J66" s="138">
        <v>0</v>
      </c>
      <c r="K66" s="232">
        <f t="shared" si="19"/>
        <v>0</v>
      </c>
      <c r="L66" s="363" t="e">
        <f t="shared" si="3"/>
        <v>#DIV/0!</v>
      </c>
    </row>
    <row r="67" spans="1:13" ht="24.75" customHeight="1" x14ac:dyDescent="0.25">
      <c r="A67" s="233"/>
      <c r="B67" s="135" t="s">
        <v>119</v>
      </c>
      <c r="C67" s="136" t="s">
        <v>42</v>
      </c>
      <c r="D67" s="136" t="s">
        <v>116</v>
      </c>
      <c r="E67" s="136" t="s">
        <v>15</v>
      </c>
      <c r="F67" s="136" t="s">
        <v>38</v>
      </c>
      <c r="G67" s="136"/>
      <c r="H67" s="138">
        <v>1673541.59</v>
      </c>
      <c r="I67" s="138">
        <v>686444.4</v>
      </c>
      <c r="J67" s="138">
        <v>686444.4</v>
      </c>
      <c r="K67" s="232">
        <f>H67-I67</f>
        <v>987097.19000000006</v>
      </c>
      <c r="L67" s="363">
        <f t="shared" si="3"/>
        <v>41.017468827888528</v>
      </c>
    </row>
    <row r="68" spans="1:13" ht="20.25" hidden="1" customHeight="1" x14ac:dyDescent="0.25">
      <c r="A68" s="233"/>
      <c r="B68" s="189"/>
      <c r="C68" s="215" t="s">
        <v>42</v>
      </c>
      <c r="D68" s="215" t="s">
        <v>96</v>
      </c>
      <c r="E68" s="215" t="s">
        <v>15</v>
      </c>
      <c r="F68" s="109" t="s">
        <v>40</v>
      </c>
      <c r="G68" s="191"/>
      <c r="H68" s="119">
        <f>H69+H70</f>
        <v>0</v>
      </c>
      <c r="I68" s="119">
        <f t="shared" ref="I68:J68" si="20">I69+I70</f>
        <v>0</v>
      </c>
      <c r="J68" s="119">
        <f t="shared" si="20"/>
        <v>0</v>
      </c>
      <c r="K68" s="232">
        <f t="shared" ref="K68:K72" si="21">H68-I68</f>
        <v>0</v>
      </c>
      <c r="L68" s="363" t="e">
        <f t="shared" si="3"/>
        <v>#DIV/0!</v>
      </c>
    </row>
    <row r="69" spans="1:13" ht="30" hidden="1" customHeight="1" x14ac:dyDescent="0.25">
      <c r="A69" s="233"/>
      <c r="B69" s="135" t="s">
        <v>85</v>
      </c>
      <c r="C69" s="139" t="s">
        <v>42</v>
      </c>
      <c r="D69" s="139" t="s">
        <v>96</v>
      </c>
      <c r="E69" s="139" t="s">
        <v>15</v>
      </c>
      <c r="F69" s="136" t="s">
        <v>86</v>
      </c>
      <c r="G69" s="136"/>
      <c r="H69" s="138">
        <v>0</v>
      </c>
      <c r="I69" s="138">
        <v>0</v>
      </c>
      <c r="J69" s="138">
        <v>0</v>
      </c>
      <c r="K69" s="232">
        <f t="shared" si="21"/>
        <v>0</v>
      </c>
      <c r="L69" s="363" t="e">
        <f t="shared" si="3"/>
        <v>#DIV/0!</v>
      </c>
    </row>
    <row r="70" spans="1:13" ht="30" hidden="1" customHeight="1" x14ac:dyDescent="0.25">
      <c r="A70" s="233"/>
      <c r="B70" s="135" t="s">
        <v>85</v>
      </c>
      <c r="C70" s="139" t="s">
        <v>42</v>
      </c>
      <c r="D70" s="139" t="s">
        <v>96</v>
      </c>
      <c r="E70" s="139" t="s">
        <v>15</v>
      </c>
      <c r="F70" s="139" t="s">
        <v>97</v>
      </c>
      <c r="G70" s="139" t="s">
        <v>97</v>
      </c>
      <c r="H70" s="138">
        <v>0</v>
      </c>
      <c r="I70" s="138">
        <v>0</v>
      </c>
      <c r="J70" s="138">
        <v>0</v>
      </c>
      <c r="K70" s="232">
        <f t="shared" si="21"/>
        <v>0</v>
      </c>
      <c r="L70" s="363" t="e">
        <f t="shared" si="3"/>
        <v>#DIV/0!</v>
      </c>
    </row>
    <row r="71" spans="1:13" s="132" customFormat="1" ht="30" hidden="1" customHeight="1" x14ac:dyDescent="0.25">
      <c r="A71" s="233"/>
      <c r="B71" s="193"/>
      <c r="C71" s="215" t="s">
        <v>42</v>
      </c>
      <c r="D71" s="215" t="s">
        <v>98</v>
      </c>
      <c r="E71" s="215" t="s">
        <v>15</v>
      </c>
      <c r="F71" s="215" t="s">
        <v>40</v>
      </c>
      <c r="G71" s="215"/>
      <c r="H71" s="119">
        <f>H73</f>
        <v>1671327.1</v>
      </c>
      <c r="I71" s="119">
        <f>I73</f>
        <v>543609.62</v>
      </c>
      <c r="J71" s="119">
        <f>J73</f>
        <v>543609.62</v>
      </c>
      <c r="K71" s="232">
        <f t="shared" si="21"/>
        <v>1127717.48</v>
      </c>
      <c r="L71" s="363">
        <f t="shared" si="3"/>
        <v>32.525627089993328</v>
      </c>
    </row>
    <row r="72" spans="1:13" s="132" customFormat="1" ht="20.25" customHeight="1" x14ac:dyDescent="0.25">
      <c r="A72" s="286"/>
      <c r="B72" s="193"/>
      <c r="C72" s="109" t="s">
        <v>42</v>
      </c>
      <c r="D72" s="109" t="s">
        <v>142</v>
      </c>
      <c r="E72" s="109" t="s">
        <v>15</v>
      </c>
      <c r="F72" s="109" t="s">
        <v>97</v>
      </c>
      <c r="G72" s="109" t="s">
        <v>97</v>
      </c>
      <c r="H72" s="119">
        <f>H73</f>
        <v>1671327.1</v>
      </c>
      <c r="I72" s="119">
        <f t="shared" ref="I72:J72" si="22">I73</f>
        <v>543609.62</v>
      </c>
      <c r="J72" s="119">
        <f t="shared" si="22"/>
        <v>543609.62</v>
      </c>
      <c r="K72" s="234">
        <f t="shared" si="21"/>
        <v>1127717.48</v>
      </c>
      <c r="L72" s="364">
        <f t="shared" si="3"/>
        <v>32.525627089993328</v>
      </c>
    </row>
    <row r="73" spans="1:13" ht="38.25" customHeight="1" x14ac:dyDescent="0.25">
      <c r="A73" s="233"/>
      <c r="B73" s="135" t="s">
        <v>119</v>
      </c>
      <c r="C73" s="139" t="s">
        <v>42</v>
      </c>
      <c r="D73" s="139" t="s">
        <v>142</v>
      </c>
      <c r="E73" s="139" t="s">
        <v>15</v>
      </c>
      <c r="F73" s="139" t="s">
        <v>97</v>
      </c>
      <c r="G73" s="139" t="s">
        <v>97</v>
      </c>
      <c r="H73" s="138">
        <v>1671327.1</v>
      </c>
      <c r="I73" s="138">
        <v>543609.62</v>
      </c>
      <c r="J73" s="138">
        <v>543609.62</v>
      </c>
      <c r="K73" s="235">
        <f>H73-I73</f>
        <v>1127717.48</v>
      </c>
      <c r="L73" s="363">
        <f t="shared" si="3"/>
        <v>32.525627089993328</v>
      </c>
    </row>
    <row r="74" spans="1:13" ht="16.5" hidden="1" customHeight="1" x14ac:dyDescent="0.25">
      <c r="A74" s="233"/>
      <c r="B74" s="279"/>
      <c r="C74" s="139"/>
      <c r="D74" s="139"/>
      <c r="E74" s="139"/>
      <c r="F74" s="139"/>
      <c r="G74" s="139"/>
      <c r="H74" s="138"/>
      <c r="I74" s="138"/>
      <c r="J74" s="138"/>
      <c r="K74" s="235"/>
      <c r="L74" s="363" t="e">
        <f t="shared" si="3"/>
        <v>#DIV/0!</v>
      </c>
    </row>
    <row r="75" spans="1:13" ht="26.25" customHeight="1" x14ac:dyDescent="0.25">
      <c r="A75" s="236"/>
      <c r="B75" s="79" t="s">
        <v>53</v>
      </c>
      <c r="C75" s="80"/>
      <c r="D75" s="80"/>
      <c r="E75" s="80"/>
      <c r="F75" s="81"/>
      <c r="G75" s="82"/>
      <c r="H75" s="102">
        <f>H57+H63</f>
        <v>3480065.7900000005</v>
      </c>
      <c r="I75" s="102">
        <f>I57+I63</f>
        <v>1230054.02</v>
      </c>
      <c r="J75" s="102">
        <f>J57+J63</f>
        <v>1230054.02</v>
      </c>
      <c r="K75" s="237">
        <f t="shared" si="19"/>
        <v>2250011.7700000005</v>
      </c>
      <c r="L75" s="365">
        <f t="shared" si="3"/>
        <v>35.345711668284288</v>
      </c>
      <c r="M75" s="103"/>
    </row>
    <row r="76" spans="1:13" ht="26.25" customHeight="1" x14ac:dyDescent="0.25">
      <c r="A76" s="345" t="s">
        <v>143</v>
      </c>
      <c r="B76" s="346"/>
      <c r="C76" s="346"/>
      <c r="D76" s="346"/>
      <c r="E76" s="346"/>
      <c r="F76" s="346"/>
      <c r="G76" s="346"/>
      <c r="H76" s="346"/>
      <c r="I76" s="346"/>
      <c r="J76" s="346"/>
      <c r="K76" s="347"/>
      <c r="L76" s="364"/>
      <c r="M76" s="103"/>
    </row>
    <row r="77" spans="1:13" s="204" customFormat="1" ht="26.25" customHeight="1" x14ac:dyDescent="0.25">
      <c r="A77" s="258" t="s">
        <v>17</v>
      </c>
      <c r="B77" s="259" t="s">
        <v>125</v>
      </c>
      <c r="C77" s="115" t="s">
        <v>126</v>
      </c>
      <c r="D77" s="115" t="s">
        <v>37</v>
      </c>
      <c r="E77" s="115" t="s">
        <v>15</v>
      </c>
      <c r="F77" s="115" t="s">
        <v>40</v>
      </c>
      <c r="G77" s="256"/>
      <c r="H77" s="268">
        <f>H78+H85</f>
        <v>33958556.640000001</v>
      </c>
      <c r="I77" s="268">
        <f t="shared" ref="I77:J77" si="23">I78+I85</f>
        <v>32354079.479999997</v>
      </c>
      <c r="J77" s="268">
        <f t="shared" si="23"/>
        <v>32354079.479999997</v>
      </c>
      <c r="K77" s="268">
        <f t="shared" ref="K77:K84" si="24">H77-I77</f>
        <v>1604477.1600000039</v>
      </c>
      <c r="L77" s="365">
        <f t="shared" si="3"/>
        <v>95.275190353320028</v>
      </c>
      <c r="M77" s="257"/>
    </row>
    <row r="78" spans="1:13" s="132" customFormat="1" ht="26.25" customHeight="1" x14ac:dyDescent="0.25">
      <c r="A78" s="253"/>
      <c r="B78" s="260"/>
      <c r="C78" s="206" t="s">
        <v>126</v>
      </c>
      <c r="D78" s="206" t="s">
        <v>128</v>
      </c>
      <c r="E78" s="206" t="s">
        <v>15</v>
      </c>
      <c r="F78" s="206" t="s">
        <v>40</v>
      </c>
      <c r="G78" s="261"/>
      <c r="H78" s="269">
        <f>H79+H82+H80+H81+H83+H84</f>
        <v>31491889.969999999</v>
      </c>
      <c r="I78" s="269">
        <f>I79+I82+I80+I81+I83+I84</f>
        <v>29887791.489999998</v>
      </c>
      <c r="J78" s="269">
        <f>J79+J82+J80+J81+J83+J84</f>
        <v>29887791.489999998</v>
      </c>
      <c r="K78" s="269">
        <f t="shared" si="24"/>
        <v>1604098.4800000004</v>
      </c>
      <c r="L78" s="364">
        <f t="shared" si="3"/>
        <v>94.906312445749975</v>
      </c>
      <c r="M78" s="262"/>
    </row>
    <row r="79" spans="1:13" ht="26.25" customHeight="1" x14ac:dyDescent="0.25">
      <c r="A79" s="254"/>
      <c r="B79" s="263" t="s">
        <v>127</v>
      </c>
      <c r="C79" s="287" t="s">
        <v>126</v>
      </c>
      <c r="D79" s="287" t="s">
        <v>128</v>
      </c>
      <c r="E79" s="209" t="s">
        <v>15</v>
      </c>
      <c r="F79" s="209" t="s">
        <v>38</v>
      </c>
      <c r="G79" s="255"/>
      <c r="H79" s="266">
        <v>3020020.6</v>
      </c>
      <c r="I79" s="266">
        <v>2887656.8</v>
      </c>
      <c r="J79" s="266">
        <v>2887656.8</v>
      </c>
      <c r="K79" s="267">
        <f t="shared" si="24"/>
        <v>132363.80000000028</v>
      </c>
      <c r="L79" s="363">
        <f t="shared" si="3"/>
        <v>95.617122611680188</v>
      </c>
      <c r="M79" s="103"/>
    </row>
    <row r="80" spans="1:13" ht="26.25" customHeight="1" x14ac:dyDescent="0.25">
      <c r="A80" s="254"/>
      <c r="B80" s="263" t="s">
        <v>159</v>
      </c>
      <c r="C80" s="287" t="s">
        <v>126</v>
      </c>
      <c r="D80" s="287" t="s">
        <v>128</v>
      </c>
      <c r="E80" s="209" t="s">
        <v>15</v>
      </c>
      <c r="F80" s="209" t="s">
        <v>38</v>
      </c>
      <c r="G80" s="255"/>
      <c r="H80" s="266">
        <v>2882790.17</v>
      </c>
      <c r="I80" s="266">
        <v>2008576.16</v>
      </c>
      <c r="J80" s="266">
        <v>2008576.16</v>
      </c>
      <c r="K80" s="267">
        <f t="shared" si="24"/>
        <v>874214.01</v>
      </c>
      <c r="L80" s="363">
        <f t="shared" si="3"/>
        <v>69.674726273955628</v>
      </c>
      <c r="M80" s="103"/>
    </row>
    <row r="81" spans="1:14" ht="22.5" customHeight="1" x14ac:dyDescent="0.25">
      <c r="A81" s="254"/>
      <c r="B81" s="263" t="s">
        <v>133</v>
      </c>
      <c r="C81" s="287" t="s">
        <v>126</v>
      </c>
      <c r="D81" s="287" t="s">
        <v>128</v>
      </c>
      <c r="E81" s="209" t="s">
        <v>15</v>
      </c>
      <c r="F81" s="209" t="s">
        <v>38</v>
      </c>
      <c r="G81" s="255"/>
      <c r="H81" s="266">
        <v>23104313.859999999</v>
      </c>
      <c r="I81" s="266">
        <v>23104313.859999999</v>
      </c>
      <c r="J81" s="266">
        <v>23104313.859999999</v>
      </c>
      <c r="K81" s="267">
        <f t="shared" si="24"/>
        <v>0</v>
      </c>
      <c r="L81" s="363">
        <f t="shared" si="3"/>
        <v>100</v>
      </c>
      <c r="M81" s="103"/>
    </row>
    <row r="82" spans="1:14" ht="16.5" customHeight="1" x14ac:dyDescent="0.25">
      <c r="A82" s="254"/>
      <c r="B82" s="263" t="s">
        <v>159</v>
      </c>
      <c r="C82" s="287" t="s">
        <v>126</v>
      </c>
      <c r="D82" s="287" t="s">
        <v>128</v>
      </c>
      <c r="E82" s="209" t="s">
        <v>15</v>
      </c>
      <c r="F82" s="209" t="s">
        <v>165</v>
      </c>
      <c r="G82" s="255"/>
      <c r="H82" s="266">
        <v>1896</v>
      </c>
      <c r="I82" s="266">
        <v>1896</v>
      </c>
      <c r="J82" s="266">
        <v>1896</v>
      </c>
      <c r="K82" s="267">
        <f t="shared" si="24"/>
        <v>0</v>
      </c>
      <c r="L82" s="363">
        <f t="shared" si="3"/>
        <v>100</v>
      </c>
      <c r="M82" s="103"/>
    </row>
    <row r="83" spans="1:14" ht="16.5" customHeight="1" x14ac:dyDescent="0.25">
      <c r="A83" s="254"/>
      <c r="B83" s="263" t="s">
        <v>127</v>
      </c>
      <c r="C83" s="287" t="s">
        <v>126</v>
      </c>
      <c r="D83" s="287" t="s">
        <v>128</v>
      </c>
      <c r="E83" s="209" t="s">
        <v>15</v>
      </c>
      <c r="F83" s="209" t="s">
        <v>165</v>
      </c>
      <c r="G83" s="255"/>
      <c r="H83" s="266">
        <v>4495.3999999999996</v>
      </c>
      <c r="I83" s="266">
        <v>4495.3999999999996</v>
      </c>
      <c r="J83" s="266">
        <v>4495.3999999999996</v>
      </c>
      <c r="K83" s="267">
        <f t="shared" si="24"/>
        <v>0</v>
      </c>
      <c r="L83" s="363">
        <f t="shared" si="3"/>
        <v>100</v>
      </c>
      <c r="M83" s="103"/>
    </row>
    <row r="84" spans="1:14" ht="26.25" customHeight="1" x14ac:dyDescent="0.25">
      <c r="A84" s="254"/>
      <c r="B84" s="263" t="s">
        <v>168</v>
      </c>
      <c r="C84" s="287" t="s">
        <v>126</v>
      </c>
      <c r="D84" s="287" t="s">
        <v>128</v>
      </c>
      <c r="E84" s="209" t="s">
        <v>15</v>
      </c>
      <c r="F84" s="209" t="s">
        <v>38</v>
      </c>
      <c r="G84" s="255"/>
      <c r="H84" s="266">
        <v>2478373.94</v>
      </c>
      <c r="I84" s="266">
        <v>1880853.27</v>
      </c>
      <c r="J84" s="266">
        <v>1880853.27</v>
      </c>
      <c r="K84" s="267">
        <f t="shared" si="24"/>
        <v>597520.66999999993</v>
      </c>
      <c r="L84" s="363">
        <f t="shared" ref="L84:L147" si="25">J84/H84*100</f>
        <v>75.89061681305445</v>
      </c>
      <c r="M84" s="103"/>
    </row>
    <row r="85" spans="1:14" ht="26.25" customHeight="1" x14ac:dyDescent="0.25">
      <c r="A85" s="253"/>
      <c r="B85" s="260"/>
      <c r="C85" s="206" t="s">
        <v>126</v>
      </c>
      <c r="D85" s="206" t="s">
        <v>144</v>
      </c>
      <c r="E85" s="206" t="s">
        <v>15</v>
      </c>
      <c r="F85" s="206" t="s">
        <v>145</v>
      </c>
      <c r="G85" s="288" t="s">
        <v>145</v>
      </c>
      <c r="H85" s="269">
        <f>H86</f>
        <v>2466666.67</v>
      </c>
      <c r="I85" s="269">
        <f t="shared" ref="I85:J85" si="26">I86</f>
        <v>2466287.9900000002</v>
      </c>
      <c r="J85" s="269">
        <f t="shared" si="26"/>
        <v>2466287.9900000002</v>
      </c>
      <c r="K85" s="269">
        <f t="shared" ref="K85:K86" si="27">H85-I85</f>
        <v>378.67999999970198</v>
      </c>
      <c r="L85" s="364">
        <f t="shared" si="25"/>
        <v>99.984648108128866</v>
      </c>
      <c r="M85" s="103"/>
    </row>
    <row r="86" spans="1:14" ht="26.25" customHeight="1" x14ac:dyDescent="0.25">
      <c r="A86" s="254"/>
      <c r="B86" s="263" t="s">
        <v>159</v>
      </c>
      <c r="C86" s="287" t="s">
        <v>126</v>
      </c>
      <c r="D86" s="287" t="s">
        <v>144</v>
      </c>
      <c r="E86" s="209" t="s">
        <v>15</v>
      </c>
      <c r="F86" s="209" t="s">
        <v>145</v>
      </c>
      <c r="G86" s="209" t="s">
        <v>145</v>
      </c>
      <c r="H86" s="266">
        <v>2466666.67</v>
      </c>
      <c r="I86" s="266">
        <v>2466287.9900000002</v>
      </c>
      <c r="J86" s="266">
        <v>2466287.9900000002</v>
      </c>
      <c r="K86" s="289">
        <f t="shared" si="27"/>
        <v>378.67999999970198</v>
      </c>
      <c r="L86" s="363">
        <f t="shared" si="25"/>
        <v>99.984648108128866</v>
      </c>
      <c r="M86" s="103"/>
    </row>
    <row r="87" spans="1:14" ht="26.25" customHeight="1" x14ac:dyDescent="0.25">
      <c r="A87" s="258" t="s">
        <v>83</v>
      </c>
      <c r="B87" s="259" t="s">
        <v>125</v>
      </c>
      <c r="C87" s="264" t="s">
        <v>160</v>
      </c>
      <c r="D87" s="115" t="s">
        <v>37</v>
      </c>
      <c r="E87" s="115" t="s">
        <v>15</v>
      </c>
      <c r="F87" s="115" t="s">
        <v>15</v>
      </c>
      <c r="G87" s="265"/>
      <c r="H87" s="277">
        <f>H88+H90</f>
        <v>33156117.640000001</v>
      </c>
      <c r="I87" s="277">
        <f t="shared" ref="I87:J87" si="28">I88+I90</f>
        <v>33156117.640000001</v>
      </c>
      <c r="J87" s="277">
        <f t="shared" si="28"/>
        <v>33156117.640000001</v>
      </c>
      <c r="K87" s="278">
        <f t="shared" ref="K87:K89" si="29">H87-I87</f>
        <v>0</v>
      </c>
      <c r="L87" s="365">
        <f t="shared" si="25"/>
        <v>100</v>
      </c>
      <c r="M87" s="103"/>
    </row>
    <row r="88" spans="1:14" ht="26.25" customHeight="1" x14ac:dyDescent="0.25">
      <c r="A88" s="253"/>
      <c r="B88" s="273"/>
      <c r="C88" s="274" t="s">
        <v>160</v>
      </c>
      <c r="D88" s="274" t="s">
        <v>131</v>
      </c>
      <c r="E88" s="274" t="s">
        <v>15</v>
      </c>
      <c r="F88" s="274" t="s">
        <v>40</v>
      </c>
      <c r="G88" s="275"/>
      <c r="H88" s="276">
        <f>H89</f>
        <v>1583126.27</v>
      </c>
      <c r="I88" s="276">
        <f>I89</f>
        <v>1583126.27</v>
      </c>
      <c r="J88" s="276">
        <f>J89</f>
        <v>1583126.27</v>
      </c>
      <c r="K88" s="269">
        <f t="shared" si="29"/>
        <v>0</v>
      </c>
      <c r="L88" s="364">
        <f t="shared" si="25"/>
        <v>100</v>
      </c>
      <c r="M88" s="103"/>
    </row>
    <row r="89" spans="1:14" ht="26.25" customHeight="1" x14ac:dyDescent="0.25">
      <c r="A89" s="254"/>
      <c r="B89" s="263" t="s">
        <v>132</v>
      </c>
      <c r="C89" s="290" t="s">
        <v>160</v>
      </c>
      <c r="D89" s="290" t="s">
        <v>131</v>
      </c>
      <c r="E89" s="291" t="s">
        <v>15</v>
      </c>
      <c r="F89" s="291" t="s">
        <v>38</v>
      </c>
      <c r="G89" s="255"/>
      <c r="H89" s="266">
        <v>1583126.27</v>
      </c>
      <c r="I89" s="266">
        <v>1583126.27</v>
      </c>
      <c r="J89" s="266">
        <v>1583126.27</v>
      </c>
      <c r="K89" s="267">
        <f t="shared" si="29"/>
        <v>0</v>
      </c>
      <c r="L89" s="363">
        <f t="shared" si="25"/>
        <v>100</v>
      </c>
      <c r="M89" s="103"/>
    </row>
    <row r="90" spans="1:14" ht="26.25" customHeight="1" x14ac:dyDescent="0.25">
      <c r="A90" s="253"/>
      <c r="B90" s="273"/>
      <c r="C90" s="274" t="s">
        <v>160</v>
      </c>
      <c r="D90" s="274" t="s">
        <v>161</v>
      </c>
      <c r="E90" s="274" t="s">
        <v>15</v>
      </c>
      <c r="F90" s="274" t="s">
        <v>40</v>
      </c>
      <c r="G90" s="275"/>
      <c r="H90" s="276">
        <f>H91+H92</f>
        <v>31572991.370000001</v>
      </c>
      <c r="I90" s="276">
        <f t="shared" ref="I90:J90" si="30">I91+I92</f>
        <v>31572991.370000001</v>
      </c>
      <c r="J90" s="276">
        <f t="shared" si="30"/>
        <v>31572991.370000001</v>
      </c>
      <c r="K90" s="269">
        <f t="shared" ref="K90" si="31">H90-I90</f>
        <v>0</v>
      </c>
      <c r="L90" s="364">
        <f t="shared" si="25"/>
        <v>100</v>
      </c>
      <c r="M90" s="103"/>
    </row>
    <row r="91" spans="1:14" ht="26.25" hidden="1" customHeight="1" x14ac:dyDescent="0.25">
      <c r="A91" s="254"/>
      <c r="B91" s="263" t="s">
        <v>132</v>
      </c>
      <c r="C91" s="290" t="s">
        <v>160</v>
      </c>
      <c r="D91" s="290" t="s">
        <v>161</v>
      </c>
      <c r="E91" s="291" t="s">
        <v>15</v>
      </c>
      <c r="F91" s="291" t="s">
        <v>134</v>
      </c>
      <c r="G91" s="255"/>
      <c r="H91" s="266">
        <v>0</v>
      </c>
      <c r="I91" s="266">
        <v>0</v>
      </c>
      <c r="J91" s="266">
        <v>0</v>
      </c>
      <c r="K91" s="267">
        <f>H91-I91</f>
        <v>0</v>
      </c>
      <c r="L91" s="363"/>
      <c r="M91" s="103"/>
    </row>
    <row r="92" spans="1:14" ht="26.25" customHeight="1" x14ac:dyDescent="0.25">
      <c r="A92" s="254"/>
      <c r="B92" s="263" t="s">
        <v>132</v>
      </c>
      <c r="C92" s="290" t="s">
        <v>160</v>
      </c>
      <c r="D92" s="290" t="s">
        <v>161</v>
      </c>
      <c r="E92" s="291" t="s">
        <v>15</v>
      </c>
      <c r="F92" s="291" t="s">
        <v>134</v>
      </c>
      <c r="G92" s="139" t="s">
        <v>155</v>
      </c>
      <c r="H92" s="266">
        <v>31572991.370000001</v>
      </c>
      <c r="I92" s="266">
        <v>31572991.370000001</v>
      </c>
      <c r="J92" s="266">
        <v>31572991.370000001</v>
      </c>
      <c r="K92" s="267">
        <f>H92-I92</f>
        <v>0</v>
      </c>
      <c r="L92" s="363">
        <f t="shared" si="25"/>
        <v>100</v>
      </c>
      <c r="M92" s="103"/>
    </row>
    <row r="93" spans="1:14" ht="26.25" customHeight="1" x14ac:dyDescent="0.25">
      <c r="A93" s="254"/>
      <c r="B93" s="79" t="s">
        <v>129</v>
      </c>
      <c r="C93" s="264"/>
      <c r="D93" s="264"/>
      <c r="E93" s="264"/>
      <c r="F93" s="264"/>
      <c r="G93" s="265"/>
      <c r="H93" s="270">
        <f>H77+H87</f>
        <v>67114674.280000001</v>
      </c>
      <c r="I93" s="270">
        <f t="shared" ref="I93:J93" si="32">I77+I87</f>
        <v>65510197.119999997</v>
      </c>
      <c r="J93" s="270">
        <f t="shared" si="32"/>
        <v>65510197.119999997</v>
      </c>
      <c r="K93" s="268">
        <f>H93-I93</f>
        <v>1604477.1600000039</v>
      </c>
      <c r="L93" s="365">
        <f t="shared" si="25"/>
        <v>97.609349703008036</v>
      </c>
      <c r="M93" s="103"/>
    </row>
    <row r="94" spans="1:14" ht="15" customHeight="1" thickBot="1" x14ac:dyDescent="0.3">
      <c r="A94" s="238"/>
      <c r="B94" s="239" t="s">
        <v>26</v>
      </c>
      <c r="C94" s="240"/>
      <c r="D94" s="241"/>
      <c r="E94" s="242"/>
      <c r="F94" s="242"/>
      <c r="G94" s="243"/>
      <c r="H94" s="244">
        <f>H17+H43+H55+H75+H93</f>
        <v>84089559</v>
      </c>
      <c r="I94" s="294">
        <f t="shared" ref="I94:J94" si="33">I17+I43+I55+I75+I93</f>
        <v>74237163.989999995</v>
      </c>
      <c r="J94" s="294">
        <f t="shared" si="33"/>
        <v>74237163.989999995</v>
      </c>
      <c r="K94" s="245">
        <f>H94-I94</f>
        <v>9852395.0100000054</v>
      </c>
      <c r="L94" s="365">
        <f t="shared" si="25"/>
        <v>88.283450255697019</v>
      </c>
      <c r="M94" s="10"/>
    </row>
    <row r="95" spans="1:14" ht="23.25" customHeight="1" x14ac:dyDescent="0.25">
      <c r="A95" s="221" t="s">
        <v>8</v>
      </c>
      <c r="B95" s="332" t="s">
        <v>9</v>
      </c>
      <c r="C95" s="333"/>
      <c r="D95" s="333"/>
      <c r="E95" s="333"/>
      <c r="F95" s="333"/>
      <c r="G95" s="333"/>
      <c r="H95" s="333"/>
      <c r="I95" s="333"/>
      <c r="J95" s="333"/>
      <c r="K95" s="333"/>
      <c r="L95" s="364"/>
      <c r="M95" s="10"/>
      <c r="N95" s="10"/>
    </row>
    <row r="96" spans="1:14" ht="0.75" hidden="1" customHeight="1" x14ac:dyDescent="0.25">
      <c r="A96" s="29"/>
      <c r="B96" s="336" t="s">
        <v>52</v>
      </c>
      <c r="C96" s="337"/>
      <c r="D96" s="337"/>
      <c r="E96" s="337"/>
      <c r="F96" s="337"/>
      <c r="G96" s="337"/>
      <c r="H96" s="337"/>
      <c r="I96" s="337"/>
      <c r="J96" s="337"/>
      <c r="K96" s="338"/>
      <c r="L96" s="364" t="e">
        <f t="shared" si="25"/>
        <v>#DIV/0!</v>
      </c>
      <c r="M96" s="10"/>
      <c r="N96" s="10"/>
    </row>
    <row r="97" spans="1:13" ht="16.5" hidden="1" customHeight="1" x14ac:dyDescent="0.25">
      <c r="A97" s="140" t="s">
        <v>12</v>
      </c>
      <c r="B97" s="141" t="s">
        <v>20</v>
      </c>
      <c r="C97" s="142">
        <v>502</v>
      </c>
      <c r="D97" s="143" t="s">
        <v>49</v>
      </c>
      <c r="E97" s="144">
        <v>414</v>
      </c>
      <c r="F97" s="143" t="s">
        <v>40</v>
      </c>
      <c r="G97" s="143"/>
      <c r="H97" s="77">
        <f>H98+H100</f>
        <v>0</v>
      </c>
      <c r="I97" s="77">
        <f>I98+I100</f>
        <v>0</v>
      </c>
      <c r="J97" s="77">
        <f>J98+J100</f>
        <v>0</v>
      </c>
      <c r="K97" s="77">
        <f>H97-I97</f>
        <v>0</v>
      </c>
      <c r="L97" s="364" t="e">
        <f t="shared" si="25"/>
        <v>#DIV/0!</v>
      </c>
      <c r="M97" s="85"/>
    </row>
    <row r="98" spans="1:13" ht="18" hidden="1" customHeight="1" x14ac:dyDescent="0.25">
      <c r="A98" s="29"/>
      <c r="B98" s="145"/>
      <c r="C98" s="146">
        <v>502</v>
      </c>
      <c r="D98" s="147" t="s">
        <v>114</v>
      </c>
      <c r="E98" s="148">
        <v>414</v>
      </c>
      <c r="F98" s="148" t="s">
        <v>122</v>
      </c>
      <c r="G98" s="146" t="s">
        <v>115</v>
      </c>
      <c r="H98" s="149">
        <f>H99</f>
        <v>0</v>
      </c>
      <c r="I98" s="149">
        <f>I99</f>
        <v>0</v>
      </c>
      <c r="J98" s="149">
        <f>J99</f>
        <v>0</v>
      </c>
      <c r="K98" s="149">
        <f>H98-I98</f>
        <v>0</v>
      </c>
      <c r="L98" s="364" t="e">
        <f t="shared" si="25"/>
        <v>#DIV/0!</v>
      </c>
      <c r="M98" s="85"/>
    </row>
    <row r="99" spans="1:13" ht="0.75" hidden="1" customHeight="1" x14ac:dyDescent="0.25">
      <c r="A99" s="38"/>
      <c r="B99" s="55" t="s">
        <v>113</v>
      </c>
      <c r="C99" s="150">
        <v>502</v>
      </c>
      <c r="D99" s="151" t="s">
        <v>114</v>
      </c>
      <c r="E99" s="152">
        <v>414</v>
      </c>
      <c r="F99" s="152" t="s">
        <v>122</v>
      </c>
      <c r="G99" s="150" t="s">
        <v>115</v>
      </c>
      <c r="H99" s="61">
        <v>0</v>
      </c>
      <c r="I99" s="61">
        <v>0</v>
      </c>
      <c r="J99" s="61">
        <v>0</v>
      </c>
      <c r="K99" s="61">
        <f>H99-I99</f>
        <v>0</v>
      </c>
      <c r="L99" s="364" t="e">
        <f t="shared" si="25"/>
        <v>#DIV/0!</v>
      </c>
      <c r="M99" s="85"/>
    </row>
    <row r="100" spans="1:13" ht="20.25" hidden="1" customHeight="1" x14ac:dyDescent="0.25">
      <c r="A100" s="29"/>
      <c r="B100" s="145"/>
      <c r="C100" s="146">
        <v>502</v>
      </c>
      <c r="D100" s="147" t="s">
        <v>44</v>
      </c>
      <c r="E100" s="148">
        <v>414</v>
      </c>
      <c r="F100" s="148" t="s">
        <v>60</v>
      </c>
      <c r="G100" s="146">
        <v>8821</v>
      </c>
      <c r="H100" s="149">
        <f>H101</f>
        <v>0</v>
      </c>
      <c r="I100" s="149">
        <f t="shared" ref="I100:J100" si="34">I101</f>
        <v>0</v>
      </c>
      <c r="J100" s="149">
        <f t="shared" si="34"/>
        <v>0</v>
      </c>
      <c r="K100" s="149">
        <f t="shared" ref="K100:K109" si="35">H100-I100</f>
        <v>0</v>
      </c>
      <c r="L100" s="364" t="e">
        <f t="shared" si="25"/>
        <v>#DIV/0!</v>
      </c>
      <c r="M100" s="85"/>
    </row>
    <row r="101" spans="1:13" ht="0.75" hidden="1" customHeight="1" x14ac:dyDescent="0.25">
      <c r="A101" s="38"/>
      <c r="B101" s="55" t="s">
        <v>45</v>
      </c>
      <c r="C101" s="150">
        <v>502</v>
      </c>
      <c r="D101" s="151" t="s">
        <v>44</v>
      </c>
      <c r="E101" s="152">
        <v>414</v>
      </c>
      <c r="F101" s="152" t="s">
        <v>60</v>
      </c>
      <c r="G101" s="150">
        <v>8821</v>
      </c>
      <c r="H101" s="61">
        <v>0</v>
      </c>
      <c r="I101" s="61">
        <v>0</v>
      </c>
      <c r="J101" s="61">
        <v>0</v>
      </c>
      <c r="K101" s="61">
        <f t="shared" si="35"/>
        <v>0</v>
      </c>
      <c r="L101" s="364" t="e">
        <f t="shared" si="25"/>
        <v>#DIV/0!</v>
      </c>
      <c r="M101" s="85"/>
    </row>
    <row r="102" spans="1:13" ht="0.75" hidden="1" customHeight="1" x14ac:dyDescent="0.25">
      <c r="A102" s="34" t="s">
        <v>55</v>
      </c>
      <c r="B102" s="177" t="s">
        <v>64</v>
      </c>
      <c r="C102" s="192" t="s">
        <v>7</v>
      </c>
      <c r="D102" s="163" t="s">
        <v>111</v>
      </c>
      <c r="E102" s="144">
        <v>414</v>
      </c>
      <c r="F102" s="143" t="s">
        <v>40</v>
      </c>
      <c r="G102" s="142"/>
      <c r="H102" s="77">
        <f>H103+H105+H107</f>
        <v>0</v>
      </c>
      <c r="I102" s="77">
        <f t="shared" ref="I102:J102" si="36">I103+I105+I107</f>
        <v>0</v>
      </c>
      <c r="J102" s="77">
        <f t="shared" si="36"/>
        <v>0</v>
      </c>
      <c r="K102" s="77">
        <f>H102-I102</f>
        <v>0</v>
      </c>
      <c r="L102" s="364" t="e">
        <f t="shared" si="25"/>
        <v>#DIV/0!</v>
      </c>
      <c r="M102" s="85"/>
    </row>
    <row r="103" spans="1:13" ht="30" hidden="1" customHeight="1" x14ac:dyDescent="0.25">
      <c r="A103" s="29"/>
      <c r="B103" s="145"/>
      <c r="C103" s="154" t="s">
        <v>7</v>
      </c>
      <c r="D103" s="249" t="s">
        <v>111</v>
      </c>
      <c r="E103" s="148">
        <v>414</v>
      </c>
      <c r="F103" s="252" t="s">
        <v>121</v>
      </c>
      <c r="G103" s="252" t="s">
        <v>112</v>
      </c>
      <c r="H103" s="149">
        <f>H104</f>
        <v>0</v>
      </c>
      <c r="I103" s="149">
        <f t="shared" ref="I103:J103" si="37">I104</f>
        <v>0</v>
      </c>
      <c r="J103" s="149">
        <f t="shared" si="37"/>
        <v>0</v>
      </c>
      <c r="K103" s="179">
        <f t="shared" ref="K103:K108" si="38">H103-I103</f>
        <v>0</v>
      </c>
      <c r="L103" s="364" t="e">
        <f t="shared" si="25"/>
        <v>#DIV/0!</v>
      </c>
      <c r="M103" s="85"/>
    </row>
    <row r="104" spans="1:13" ht="15" hidden="1" customHeight="1" x14ac:dyDescent="0.25">
      <c r="A104" s="38"/>
      <c r="B104" s="62" t="s">
        <v>123</v>
      </c>
      <c r="C104" s="250" t="s">
        <v>7</v>
      </c>
      <c r="D104" s="251" t="s">
        <v>111</v>
      </c>
      <c r="E104" s="152">
        <v>414</v>
      </c>
      <c r="F104" s="57" t="s">
        <v>121</v>
      </c>
      <c r="G104" s="57" t="s">
        <v>112</v>
      </c>
      <c r="H104" s="61">
        <v>0</v>
      </c>
      <c r="I104" s="61">
        <v>0</v>
      </c>
      <c r="J104" s="61">
        <v>0</v>
      </c>
      <c r="K104" s="178">
        <f t="shared" si="38"/>
        <v>0</v>
      </c>
      <c r="L104" s="364" t="e">
        <f t="shared" si="25"/>
        <v>#DIV/0!</v>
      </c>
      <c r="M104" s="85"/>
    </row>
    <row r="105" spans="1:13" ht="24.75" hidden="1" customHeight="1" x14ac:dyDescent="0.25">
      <c r="A105" s="29"/>
      <c r="B105" s="145"/>
      <c r="C105" s="146">
        <v>505</v>
      </c>
      <c r="D105" s="147" t="s">
        <v>63</v>
      </c>
      <c r="E105" s="148">
        <v>414</v>
      </c>
      <c r="F105" s="148" t="s">
        <v>66</v>
      </c>
      <c r="G105" s="146">
        <v>7544</v>
      </c>
      <c r="H105" s="149">
        <f>H106</f>
        <v>0</v>
      </c>
      <c r="I105" s="149">
        <f t="shared" ref="I105:J105" si="39">I106</f>
        <v>0</v>
      </c>
      <c r="J105" s="149">
        <f t="shared" si="39"/>
        <v>0</v>
      </c>
      <c r="K105" s="179">
        <f t="shared" si="38"/>
        <v>0</v>
      </c>
      <c r="L105" s="364" t="e">
        <f t="shared" si="25"/>
        <v>#DIV/0!</v>
      </c>
      <c r="M105" s="85"/>
    </row>
    <row r="106" spans="1:13" ht="21" hidden="1" customHeight="1" x14ac:dyDescent="0.25">
      <c r="A106" s="38"/>
      <c r="B106" s="55" t="s">
        <v>65</v>
      </c>
      <c r="C106" s="150">
        <v>505</v>
      </c>
      <c r="D106" s="151" t="s">
        <v>63</v>
      </c>
      <c r="E106" s="152">
        <v>414</v>
      </c>
      <c r="F106" s="83" t="s">
        <v>66</v>
      </c>
      <c r="G106" s="150">
        <v>7544</v>
      </c>
      <c r="H106" s="61">
        <v>0</v>
      </c>
      <c r="I106" s="61">
        <v>0</v>
      </c>
      <c r="J106" s="61">
        <v>0</v>
      </c>
      <c r="K106" s="178">
        <f t="shared" si="38"/>
        <v>0</v>
      </c>
      <c r="L106" s="364" t="e">
        <f t="shared" si="25"/>
        <v>#DIV/0!</v>
      </c>
      <c r="M106" s="85"/>
    </row>
    <row r="107" spans="1:13" ht="18" hidden="1" customHeight="1" x14ac:dyDescent="0.25">
      <c r="A107" s="29"/>
      <c r="B107" s="145"/>
      <c r="C107" s="146">
        <v>505</v>
      </c>
      <c r="D107" s="147" t="s">
        <v>63</v>
      </c>
      <c r="E107" s="148">
        <v>414</v>
      </c>
      <c r="F107" s="148" t="s">
        <v>67</v>
      </c>
      <c r="G107" s="146">
        <v>7544</v>
      </c>
      <c r="H107" s="149">
        <f>H108</f>
        <v>0</v>
      </c>
      <c r="I107" s="149">
        <f t="shared" ref="I107:J107" si="40">I108</f>
        <v>0</v>
      </c>
      <c r="J107" s="149">
        <f t="shared" si="40"/>
        <v>0</v>
      </c>
      <c r="K107" s="179">
        <f t="shared" si="38"/>
        <v>0</v>
      </c>
      <c r="L107" s="364" t="e">
        <f t="shared" si="25"/>
        <v>#DIV/0!</v>
      </c>
      <c r="M107" s="85"/>
    </row>
    <row r="108" spans="1:13" ht="0.75" hidden="1" customHeight="1" x14ac:dyDescent="0.25">
      <c r="A108" s="38"/>
      <c r="B108" s="55" t="s">
        <v>61</v>
      </c>
      <c r="C108" s="150">
        <v>505</v>
      </c>
      <c r="D108" s="151" t="s">
        <v>63</v>
      </c>
      <c r="E108" s="152">
        <v>414</v>
      </c>
      <c r="F108" s="83" t="s">
        <v>67</v>
      </c>
      <c r="G108" s="150">
        <v>7544</v>
      </c>
      <c r="H108" s="61">
        <v>0</v>
      </c>
      <c r="I108" s="61">
        <v>0</v>
      </c>
      <c r="J108" s="61">
        <v>0</v>
      </c>
      <c r="K108" s="178">
        <f t="shared" si="38"/>
        <v>0</v>
      </c>
      <c r="L108" s="364" t="e">
        <f t="shared" si="25"/>
        <v>#DIV/0!</v>
      </c>
      <c r="M108" s="85"/>
    </row>
    <row r="109" spans="1:13" ht="0.75" hidden="1" customHeight="1" x14ac:dyDescent="0.25">
      <c r="A109" s="34"/>
      <c r="B109" s="74" t="s">
        <v>30</v>
      </c>
      <c r="C109" s="69"/>
      <c r="D109" s="75"/>
      <c r="E109" s="76"/>
      <c r="F109" s="69"/>
      <c r="G109" s="69"/>
      <c r="H109" s="77">
        <f>H97+H102</f>
        <v>0</v>
      </c>
      <c r="I109" s="77">
        <f t="shared" ref="I109:J109" si="41">I97+I102</f>
        <v>0</v>
      </c>
      <c r="J109" s="77">
        <f t="shared" si="41"/>
        <v>0</v>
      </c>
      <c r="K109" s="77">
        <f t="shared" si="35"/>
        <v>0</v>
      </c>
      <c r="L109" s="364" t="e">
        <f t="shared" si="25"/>
        <v>#DIV/0!</v>
      </c>
      <c r="M109" s="10"/>
    </row>
    <row r="110" spans="1:13" ht="21" hidden="1" customHeight="1" x14ac:dyDescent="0.25">
      <c r="A110" s="29"/>
      <c r="B110" s="339" t="s">
        <v>146</v>
      </c>
      <c r="C110" s="340"/>
      <c r="D110" s="340"/>
      <c r="E110" s="340"/>
      <c r="F110" s="340"/>
      <c r="G110" s="340"/>
      <c r="H110" s="340"/>
      <c r="I110" s="340"/>
      <c r="J110" s="340"/>
      <c r="K110" s="341"/>
      <c r="L110" s="364" t="e">
        <f t="shared" si="25"/>
        <v>#DIV/0!</v>
      </c>
      <c r="M110" s="10"/>
    </row>
    <row r="111" spans="1:13" ht="2.25" hidden="1" customHeight="1" x14ac:dyDescent="0.25">
      <c r="A111" s="140" t="s">
        <v>13</v>
      </c>
      <c r="B111" s="71" t="s">
        <v>50</v>
      </c>
      <c r="C111" s="156">
        <v>409</v>
      </c>
      <c r="D111" s="75" t="s">
        <v>107</v>
      </c>
      <c r="E111" s="75">
        <v>414</v>
      </c>
      <c r="F111" s="75" t="s">
        <v>40</v>
      </c>
      <c r="G111" s="192" t="s">
        <v>75</v>
      </c>
      <c r="H111" s="158">
        <f>H114+H113</f>
        <v>0</v>
      </c>
      <c r="I111" s="158">
        <f t="shared" ref="I111:K111" si="42">I114+I113</f>
        <v>0</v>
      </c>
      <c r="J111" s="158">
        <f t="shared" si="42"/>
        <v>0</v>
      </c>
      <c r="K111" s="158">
        <f t="shared" si="42"/>
        <v>0</v>
      </c>
      <c r="L111" s="364" t="e">
        <f t="shared" si="25"/>
        <v>#DIV/0!</v>
      </c>
      <c r="M111" s="10"/>
    </row>
    <row r="112" spans="1:13" ht="0.75" hidden="1" customHeight="1" x14ac:dyDescent="0.25">
      <c r="A112" s="29"/>
      <c r="B112" s="153"/>
      <c r="C112" s="154" t="s">
        <v>18</v>
      </c>
      <c r="D112" s="154" t="s">
        <v>36</v>
      </c>
      <c r="E112" s="154" t="s">
        <v>15</v>
      </c>
      <c r="F112" s="154" t="s">
        <v>76</v>
      </c>
      <c r="G112" s="154" t="s">
        <v>75</v>
      </c>
      <c r="H112" s="157">
        <f>H113</f>
        <v>0</v>
      </c>
      <c r="I112" s="157">
        <f t="shared" ref="I112:K112" si="43">I113</f>
        <v>0</v>
      </c>
      <c r="J112" s="157">
        <f t="shared" si="43"/>
        <v>0</v>
      </c>
      <c r="K112" s="157">
        <f t="shared" si="43"/>
        <v>0</v>
      </c>
      <c r="L112" s="364" t="e">
        <f t="shared" si="25"/>
        <v>#DIV/0!</v>
      </c>
      <c r="M112" s="10"/>
    </row>
    <row r="113" spans="1:13" ht="27" hidden="1" customHeight="1" x14ac:dyDescent="0.25">
      <c r="A113" s="38"/>
      <c r="B113" s="155" t="s">
        <v>100</v>
      </c>
      <c r="C113" s="150">
        <v>409</v>
      </c>
      <c r="D113" s="151" t="s">
        <v>107</v>
      </c>
      <c r="E113" s="152">
        <v>414</v>
      </c>
      <c r="F113" s="154" t="s">
        <v>120</v>
      </c>
      <c r="G113" s="154" t="s">
        <v>92</v>
      </c>
      <c r="H113" s="181">
        <v>0</v>
      </c>
      <c r="I113" s="181">
        <v>0</v>
      </c>
      <c r="J113" s="181">
        <v>0</v>
      </c>
      <c r="K113" s="181">
        <f>H113-I113</f>
        <v>0</v>
      </c>
      <c r="L113" s="364" t="e">
        <f t="shared" si="25"/>
        <v>#DIV/0!</v>
      </c>
      <c r="M113" s="78"/>
    </row>
    <row r="114" spans="1:13" ht="28.5" hidden="1" customHeight="1" x14ac:dyDescent="0.25">
      <c r="A114" s="38"/>
      <c r="B114" s="155"/>
      <c r="C114" s="150">
        <v>409</v>
      </c>
      <c r="D114" s="151" t="s">
        <v>36</v>
      </c>
      <c r="E114" s="152">
        <v>414</v>
      </c>
      <c r="F114" s="154"/>
      <c r="G114" s="154"/>
      <c r="H114" s="181">
        <v>0</v>
      </c>
      <c r="I114" s="181">
        <v>0</v>
      </c>
      <c r="J114" s="181">
        <v>0</v>
      </c>
      <c r="K114" s="181">
        <f>H114-I114</f>
        <v>0</v>
      </c>
      <c r="L114" s="364" t="e">
        <f t="shared" si="25"/>
        <v>#DIV/0!</v>
      </c>
      <c r="M114" s="78"/>
    </row>
    <row r="115" spans="1:13" ht="27.75" hidden="1" customHeight="1" x14ac:dyDescent="0.25">
      <c r="A115" s="34"/>
      <c r="B115" s="74" t="s">
        <v>30</v>
      </c>
      <c r="C115" s="69"/>
      <c r="D115" s="75"/>
      <c r="E115" s="76"/>
      <c r="F115" s="69"/>
      <c r="G115" s="69"/>
      <c r="H115" s="77">
        <f>H113+H114</f>
        <v>0</v>
      </c>
      <c r="I115" s="77">
        <f t="shared" ref="I115:K115" si="44">I113+I114</f>
        <v>0</v>
      </c>
      <c r="J115" s="77">
        <f t="shared" si="44"/>
        <v>0</v>
      </c>
      <c r="K115" s="77">
        <f t="shared" si="44"/>
        <v>0</v>
      </c>
      <c r="L115" s="364" t="e">
        <f t="shared" si="25"/>
        <v>#DIV/0!</v>
      </c>
      <c r="M115" s="10"/>
    </row>
    <row r="116" spans="1:13" ht="24" customHeight="1" x14ac:dyDescent="0.25">
      <c r="A116" s="351" t="s">
        <v>148</v>
      </c>
      <c r="B116" s="352"/>
      <c r="C116" s="352"/>
      <c r="D116" s="352"/>
      <c r="E116" s="352"/>
      <c r="F116" s="352"/>
      <c r="G116" s="352"/>
      <c r="H116" s="352"/>
      <c r="I116" s="352"/>
      <c r="J116" s="352"/>
      <c r="K116" s="353"/>
      <c r="L116" s="364"/>
      <c r="M116" s="10"/>
    </row>
    <row r="117" spans="1:13" ht="39.75" customHeight="1" x14ac:dyDescent="0.25">
      <c r="A117" s="167" t="s">
        <v>12</v>
      </c>
      <c r="B117" s="259" t="s">
        <v>125</v>
      </c>
      <c r="C117" s="163" t="s">
        <v>160</v>
      </c>
      <c r="D117" s="163" t="s">
        <v>161</v>
      </c>
      <c r="E117" s="173">
        <v>414</v>
      </c>
      <c r="F117" s="174" t="s">
        <v>40</v>
      </c>
      <c r="G117" s="180"/>
      <c r="H117" s="172">
        <f>H118</f>
        <v>110925565.48999999</v>
      </c>
      <c r="I117" s="172">
        <f t="shared" ref="I117:J118" si="45">I118</f>
        <v>110925565.48999999</v>
      </c>
      <c r="J117" s="172">
        <f t="shared" si="45"/>
        <v>110925565.48999999</v>
      </c>
      <c r="K117" s="172">
        <f>H117-I117</f>
        <v>0</v>
      </c>
      <c r="L117" s="365">
        <f t="shared" si="25"/>
        <v>100</v>
      </c>
      <c r="M117" s="10"/>
    </row>
    <row r="118" spans="1:13" ht="19.5" customHeight="1" x14ac:dyDescent="0.25">
      <c r="A118" s="168"/>
      <c r="B118" s="295"/>
      <c r="C118" s="296" t="s">
        <v>160</v>
      </c>
      <c r="D118" s="249" t="s">
        <v>161</v>
      </c>
      <c r="E118" s="154" t="s">
        <v>15</v>
      </c>
      <c r="F118" s="35"/>
      <c r="G118" s="106"/>
      <c r="H118" s="31">
        <f>H119</f>
        <v>110925565.48999999</v>
      </c>
      <c r="I118" s="31">
        <f t="shared" si="45"/>
        <v>110925565.48999999</v>
      </c>
      <c r="J118" s="31">
        <f t="shared" si="45"/>
        <v>110925565.48999999</v>
      </c>
      <c r="K118" s="31">
        <f>H118-I118</f>
        <v>0</v>
      </c>
      <c r="L118" s="364">
        <f t="shared" si="25"/>
        <v>100</v>
      </c>
      <c r="M118" s="10"/>
    </row>
    <row r="119" spans="1:13" ht="14.25" customHeight="1" x14ac:dyDescent="0.25">
      <c r="A119" s="28"/>
      <c r="B119" s="263" t="s">
        <v>132</v>
      </c>
      <c r="C119" s="150">
        <v>405</v>
      </c>
      <c r="D119" s="283" t="s">
        <v>161</v>
      </c>
      <c r="E119" s="152">
        <v>414</v>
      </c>
      <c r="F119" s="57" t="s">
        <v>149</v>
      </c>
      <c r="G119" s="139" t="s">
        <v>155</v>
      </c>
      <c r="H119" s="59">
        <v>110925565.48999999</v>
      </c>
      <c r="I119" s="59">
        <v>110925565.48999999</v>
      </c>
      <c r="J119" s="59">
        <v>110925565.48999999</v>
      </c>
      <c r="K119" s="59">
        <f>H119-I119</f>
        <v>0</v>
      </c>
      <c r="L119" s="363">
        <f t="shared" si="25"/>
        <v>100</v>
      </c>
      <c r="M119" s="10"/>
    </row>
    <row r="120" spans="1:13" ht="0.75" hidden="1" customHeight="1" x14ac:dyDescent="0.25">
      <c r="A120" s="28"/>
      <c r="B120" s="62"/>
      <c r="C120" s="150"/>
      <c r="D120" s="248"/>
      <c r="E120" s="152"/>
      <c r="F120" s="57"/>
      <c r="G120" s="57"/>
      <c r="H120" s="59"/>
      <c r="I120" s="59"/>
      <c r="J120" s="59"/>
      <c r="K120" s="59"/>
      <c r="L120" s="363" t="e">
        <f t="shared" si="25"/>
        <v>#DIV/0!</v>
      </c>
      <c r="M120" s="10"/>
    </row>
    <row r="121" spans="1:13" ht="0.75" hidden="1" customHeight="1" x14ac:dyDescent="0.25">
      <c r="A121" s="28"/>
      <c r="B121" s="170" t="s">
        <v>101</v>
      </c>
      <c r="C121" s="150">
        <v>505</v>
      </c>
      <c r="D121" s="154" t="s">
        <v>73</v>
      </c>
      <c r="E121" s="152">
        <v>414</v>
      </c>
      <c r="F121" s="154" t="s">
        <v>102</v>
      </c>
      <c r="G121" s="151" t="s">
        <v>88</v>
      </c>
      <c r="H121" s="59">
        <v>0</v>
      </c>
      <c r="I121" s="59">
        <v>0</v>
      </c>
      <c r="J121" s="59">
        <v>0</v>
      </c>
      <c r="K121" s="59">
        <f t="shared" ref="K121:K122" si="46">H121-I121</f>
        <v>0</v>
      </c>
      <c r="L121" s="363" t="e">
        <f t="shared" si="25"/>
        <v>#DIV/0!</v>
      </c>
      <c r="M121" s="10"/>
    </row>
    <row r="122" spans="1:13" ht="26.25" hidden="1" customHeight="1" x14ac:dyDescent="0.25">
      <c r="A122" s="28"/>
      <c r="B122" s="170"/>
      <c r="C122" s="150">
        <v>505</v>
      </c>
      <c r="D122" s="154" t="s">
        <v>73</v>
      </c>
      <c r="E122" s="152">
        <v>414</v>
      </c>
      <c r="F122" s="154" t="s">
        <v>66</v>
      </c>
      <c r="G122" s="56" t="s">
        <v>74</v>
      </c>
      <c r="H122" s="59">
        <v>0</v>
      </c>
      <c r="I122" s="59">
        <v>0</v>
      </c>
      <c r="J122" s="59">
        <v>0</v>
      </c>
      <c r="K122" s="59">
        <f t="shared" si="46"/>
        <v>0</v>
      </c>
      <c r="L122" s="363" t="e">
        <f t="shared" si="25"/>
        <v>#DIV/0!</v>
      </c>
      <c r="M122" s="10"/>
    </row>
    <row r="123" spans="1:13" ht="33.75" customHeight="1" x14ac:dyDescent="0.25">
      <c r="A123" s="167" t="s">
        <v>55</v>
      </c>
      <c r="B123" s="259" t="s">
        <v>125</v>
      </c>
      <c r="C123" s="163" t="s">
        <v>126</v>
      </c>
      <c r="D123" s="163" t="s">
        <v>144</v>
      </c>
      <c r="E123" s="173">
        <v>414</v>
      </c>
      <c r="F123" s="174" t="s">
        <v>40</v>
      </c>
      <c r="G123" s="180"/>
      <c r="H123" s="172">
        <f>H124</f>
        <v>244200000</v>
      </c>
      <c r="I123" s="172">
        <f t="shared" ref="I123:J124" si="47">I124</f>
        <v>244162512.80000001</v>
      </c>
      <c r="J123" s="172">
        <f t="shared" si="47"/>
        <v>244162512.80000001</v>
      </c>
      <c r="K123" s="172">
        <f>H123-I123</f>
        <v>37487.199999988079</v>
      </c>
      <c r="L123" s="365">
        <f t="shared" si="25"/>
        <v>99.984648976248977</v>
      </c>
      <c r="M123" s="10"/>
    </row>
    <row r="124" spans="1:13" ht="33.75" customHeight="1" x14ac:dyDescent="0.25">
      <c r="A124" s="168"/>
      <c r="B124" s="297"/>
      <c r="C124" s="298">
        <v>1102</v>
      </c>
      <c r="D124" s="206" t="s">
        <v>144</v>
      </c>
      <c r="E124" s="299">
        <v>414</v>
      </c>
      <c r="F124" s="154"/>
      <c r="G124" s="246"/>
      <c r="H124" s="31">
        <f>H125</f>
        <v>244200000</v>
      </c>
      <c r="I124" s="31">
        <f t="shared" si="47"/>
        <v>244162512.80000001</v>
      </c>
      <c r="J124" s="31">
        <f t="shared" si="47"/>
        <v>244162512.80000001</v>
      </c>
      <c r="K124" s="301">
        <f>H124-I124</f>
        <v>37487.199999988079</v>
      </c>
      <c r="L124" s="364">
        <f t="shared" si="25"/>
        <v>99.984648976248977</v>
      </c>
      <c r="M124" s="10"/>
    </row>
    <row r="125" spans="1:13" ht="33.75" customHeight="1" x14ac:dyDescent="0.25">
      <c r="A125" s="28"/>
      <c r="B125" s="263" t="s">
        <v>159</v>
      </c>
      <c r="C125" s="300">
        <v>1102</v>
      </c>
      <c r="D125" s="287" t="s">
        <v>144</v>
      </c>
      <c r="E125" s="152">
        <v>414</v>
      </c>
      <c r="F125" s="209" t="s">
        <v>151</v>
      </c>
      <c r="G125" s="56" t="s">
        <v>145</v>
      </c>
      <c r="H125" s="59">
        <v>244200000</v>
      </c>
      <c r="I125" s="59">
        <v>244162512.80000001</v>
      </c>
      <c r="J125" s="59">
        <v>244162512.80000001</v>
      </c>
      <c r="K125" s="302">
        <f>H125-I125</f>
        <v>37487.199999988079</v>
      </c>
      <c r="L125" s="363">
        <f t="shared" si="25"/>
        <v>99.984648976248977</v>
      </c>
      <c r="M125" s="10"/>
    </row>
    <row r="126" spans="1:13" ht="37.5" customHeight="1" x14ac:dyDescent="0.25">
      <c r="A126" s="28"/>
      <c r="B126" s="79" t="s">
        <v>129</v>
      </c>
      <c r="C126" s="16"/>
      <c r="D126" s="16"/>
      <c r="E126" s="17"/>
      <c r="F126" s="17"/>
      <c r="G126" s="18"/>
      <c r="H126" s="100">
        <f>H117+H123</f>
        <v>355125565.49000001</v>
      </c>
      <c r="I126" s="100">
        <f t="shared" ref="I126:K126" si="48">I117+I123</f>
        <v>355088078.29000002</v>
      </c>
      <c r="J126" s="100">
        <f t="shared" si="48"/>
        <v>355088078.29000002</v>
      </c>
      <c r="K126" s="100">
        <f t="shared" si="48"/>
        <v>37487.199999988079</v>
      </c>
      <c r="L126" s="365">
        <f t="shared" si="25"/>
        <v>99.989443959082962</v>
      </c>
      <c r="M126" s="10"/>
    </row>
    <row r="127" spans="1:13" ht="37.5" customHeight="1" x14ac:dyDescent="0.25">
      <c r="A127" s="348" t="s">
        <v>150</v>
      </c>
      <c r="B127" s="349"/>
      <c r="C127" s="349"/>
      <c r="D127" s="349"/>
      <c r="E127" s="349"/>
      <c r="F127" s="349"/>
      <c r="G127" s="349"/>
      <c r="H127" s="349"/>
      <c r="I127" s="349"/>
      <c r="J127" s="349"/>
      <c r="K127" s="350"/>
      <c r="L127" s="364"/>
      <c r="M127" s="10"/>
    </row>
    <row r="128" spans="1:13" ht="37.5" customHeight="1" x14ac:dyDescent="0.25">
      <c r="A128" s="167" t="s">
        <v>13</v>
      </c>
      <c r="B128" s="71" t="s">
        <v>59</v>
      </c>
      <c r="C128" s="304" t="s">
        <v>42</v>
      </c>
      <c r="D128" s="304" t="s">
        <v>142</v>
      </c>
      <c r="E128" s="304" t="s">
        <v>15</v>
      </c>
      <c r="F128" s="174" t="s">
        <v>40</v>
      </c>
      <c r="G128" s="303"/>
      <c r="H128" s="305">
        <f>H131</f>
        <v>86261382.359999999</v>
      </c>
      <c r="I128" s="305">
        <f t="shared" ref="I128:J128" si="49">I131</f>
        <v>53817352.060000002</v>
      </c>
      <c r="J128" s="305">
        <f t="shared" si="49"/>
        <v>53817352.060000002</v>
      </c>
      <c r="K128" s="305">
        <f>H128-I128</f>
        <v>32444030.299999997</v>
      </c>
      <c r="L128" s="365">
        <f t="shared" si="25"/>
        <v>62.388696526332829</v>
      </c>
      <c r="M128" s="10"/>
    </row>
    <row r="129" spans="1:13" s="132" customFormat="1" ht="0.75" hidden="1" customHeight="1" x14ac:dyDescent="0.25">
      <c r="A129" s="168"/>
      <c r="B129" s="169" t="s">
        <v>59</v>
      </c>
      <c r="C129" s="206" t="s">
        <v>84</v>
      </c>
      <c r="D129" s="109" t="s">
        <v>94</v>
      </c>
      <c r="E129" s="206" t="s">
        <v>15</v>
      </c>
      <c r="F129" s="216"/>
      <c r="G129" s="196"/>
      <c r="H129" s="197">
        <f>H130</f>
        <v>0</v>
      </c>
      <c r="I129" s="197">
        <f>I130</f>
        <v>0</v>
      </c>
      <c r="J129" s="197">
        <f>J130</f>
        <v>0</v>
      </c>
      <c r="K129" s="197">
        <f>H129-I129</f>
        <v>0</v>
      </c>
      <c r="L129" s="363" t="e">
        <f t="shared" si="25"/>
        <v>#DIV/0!</v>
      </c>
      <c r="M129" s="198"/>
    </row>
    <row r="130" spans="1:13" s="91" customFormat="1" ht="30" hidden="1" customHeight="1" x14ac:dyDescent="0.25">
      <c r="A130" s="194"/>
      <c r="B130" s="208" t="s">
        <v>93</v>
      </c>
      <c r="C130" s="209" t="s">
        <v>84</v>
      </c>
      <c r="D130" s="136" t="s">
        <v>94</v>
      </c>
      <c r="E130" s="209" t="s">
        <v>15</v>
      </c>
      <c r="F130" s="209" t="s">
        <v>103</v>
      </c>
      <c r="G130" s="209" t="s">
        <v>95</v>
      </c>
      <c r="H130" s="199">
        <v>0</v>
      </c>
      <c r="I130" s="199">
        <v>0</v>
      </c>
      <c r="J130" s="199">
        <v>0</v>
      </c>
      <c r="K130" s="199">
        <f>H130-I130</f>
        <v>0</v>
      </c>
      <c r="L130" s="363" t="e">
        <f t="shared" si="25"/>
        <v>#DIV/0!</v>
      </c>
      <c r="M130" s="195"/>
    </row>
    <row r="131" spans="1:13" s="132" customFormat="1" ht="36.75" customHeight="1" x14ac:dyDescent="0.25">
      <c r="A131" s="168"/>
      <c r="B131" s="169" t="s">
        <v>59</v>
      </c>
      <c r="C131" s="215" t="s">
        <v>42</v>
      </c>
      <c r="D131" s="215" t="s">
        <v>142</v>
      </c>
      <c r="E131" s="215" t="s">
        <v>15</v>
      </c>
      <c r="F131" s="216"/>
      <c r="G131" s="196"/>
      <c r="H131" s="197">
        <f>H132</f>
        <v>86261382.359999999</v>
      </c>
      <c r="I131" s="197">
        <f>I132</f>
        <v>53817352.060000002</v>
      </c>
      <c r="J131" s="197">
        <f>J132</f>
        <v>53817352.060000002</v>
      </c>
      <c r="K131" s="197">
        <f t="shared" ref="K131:K132" si="50">H131-I131</f>
        <v>32444030.299999997</v>
      </c>
      <c r="L131" s="364">
        <f t="shared" si="25"/>
        <v>62.388696526332829</v>
      </c>
      <c r="M131" s="198"/>
    </row>
    <row r="132" spans="1:13" s="91" customFormat="1" ht="28.5" customHeight="1" x14ac:dyDescent="0.25">
      <c r="A132" s="194"/>
      <c r="B132" s="135" t="s">
        <v>119</v>
      </c>
      <c r="C132" s="139" t="s">
        <v>42</v>
      </c>
      <c r="D132" s="139" t="s">
        <v>142</v>
      </c>
      <c r="E132" s="139" t="s">
        <v>15</v>
      </c>
      <c r="F132" s="139" t="s">
        <v>104</v>
      </c>
      <c r="G132" s="139" t="s">
        <v>97</v>
      </c>
      <c r="H132" s="199">
        <v>86261382.359999999</v>
      </c>
      <c r="I132" s="199">
        <v>53817352.060000002</v>
      </c>
      <c r="J132" s="199">
        <v>53817352.060000002</v>
      </c>
      <c r="K132" s="199">
        <f t="shared" si="50"/>
        <v>32444030.299999997</v>
      </c>
      <c r="L132" s="363">
        <f t="shared" si="25"/>
        <v>62.388696526332829</v>
      </c>
      <c r="M132" s="195"/>
    </row>
    <row r="133" spans="1:13" s="132" customFormat="1" ht="1.5" hidden="1" customHeight="1" x14ac:dyDescent="0.25">
      <c r="A133" s="168"/>
      <c r="B133" s="169" t="s">
        <v>59</v>
      </c>
      <c r="C133" s="190" t="s">
        <v>42</v>
      </c>
      <c r="D133" s="190" t="s">
        <v>98</v>
      </c>
      <c r="E133" s="190" t="s">
        <v>15</v>
      </c>
      <c r="F133" s="190"/>
      <c r="G133" s="196"/>
      <c r="H133" s="197">
        <f>H134</f>
        <v>0</v>
      </c>
      <c r="I133" s="197">
        <f t="shared" ref="I133:K133" si="51">I134</f>
        <v>0</v>
      </c>
      <c r="J133" s="197">
        <f t="shared" si="51"/>
        <v>0</v>
      </c>
      <c r="K133" s="197">
        <f t="shared" si="51"/>
        <v>0</v>
      </c>
      <c r="L133" s="363" t="e">
        <f t="shared" si="25"/>
        <v>#DIV/0!</v>
      </c>
      <c r="M133" s="198"/>
    </row>
    <row r="134" spans="1:13" s="91" customFormat="1" ht="28.5" hidden="1" customHeight="1" x14ac:dyDescent="0.25">
      <c r="A134" s="194"/>
      <c r="B134" s="135" t="s">
        <v>48</v>
      </c>
      <c r="C134" s="139" t="s">
        <v>42</v>
      </c>
      <c r="D134" s="139" t="s">
        <v>98</v>
      </c>
      <c r="E134" s="139" t="s">
        <v>15</v>
      </c>
      <c r="F134" s="139" t="s">
        <v>81</v>
      </c>
      <c r="G134" s="139" t="s">
        <v>99</v>
      </c>
      <c r="H134" s="199">
        <v>0</v>
      </c>
      <c r="I134" s="199">
        <v>0</v>
      </c>
      <c r="J134" s="199">
        <v>0</v>
      </c>
      <c r="K134" s="199">
        <f>H134-I134</f>
        <v>0</v>
      </c>
      <c r="L134" s="363" t="e">
        <f t="shared" si="25"/>
        <v>#DIV/0!</v>
      </c>
      <c r="M134" s="195"/>
    </row>
    <row r="135" spans="1:13" ht="20.25" customHeight="1" x14ac:dyDescent="0.25">
      <c r="A135" s="28"/>
      <c r="B135" s="71" t="s">
        <v>68</v>
      </c>
      <c r="C135" s="16"/>
      <c r="D135" s="16"/>
      <c r="E135" s="17"/>
      <c r="F135" s="17"/>
      <c r="G135" s="18"/>
      <c r="H135" s="100">
        <f>H128</f>
        <v>86261382.359999999</v>
      </c>
      <c r="I135" s="100">
        <f t="shared" ref="I135:K135" si="52">I128</f>
        <v>53817352.060000002</v>
      </c>
      <c r="J135" s="100">
        <f t="shared" si="52"/>
        <v>53817352.060000002</v>
      </c>
      <c r="K135" s="100">
        <f t="shared" si="52"/>
        <v>32444030.299999997</v>
      </c>
      <c r="L135" s="365">
        <f t="shared" si="25"/>
        <v>62.388696526332829</v>
      </c>
      <c r="M135" s="10"/>
    </row>
    <row r="136" spans="1:13" ht="20.25" customHeight="1" x14ac:dyDescent="0.25">
      <c r="A136" s="354" t="s">
        <v>152</v>
      </c>
      <c r="B136" s="355"/>
      <c r="C136" s="355"/>
      <c r="D136" s="355"/>
      <c r="E136" s="355"/>
      <c r="F136" s="355"/>
      <c r="G136" s="355"/>
      <c r="H136" s="355"/>
      <c r="I136" s="355"/>
      <c r="J136" s="355"/>
      <c r="K136" s="355"/>
      <c r="L136" s="364"/>
      <c r="M136" s="10"/>
    </row>
    <row r="137" spans="1:13" ht="29.25" customHeight="1" x14ac:dyDescent="0.25">
      <c r="A137" s="33" t="s">
        <v>16</v>
      </c>
      <c r="B137" s="120" t="s">
        <v>23</v>
      </c>
      <c r="C137" s="163" t="s">
        <v>7</v>
      </c>
      <c r="D137" s="163" t="s">
        <v>136</v>
      </c>
      <c r="E137" s="173">
        <v>414</v>
      </c>
      <c r="F137" s="174" t="s">
        <v>40</v>
      </c>
      <c r="G137" s="66"/>
      <c r="H137" s="312">
        <f>H138+H140</f>
        <v>55249121.299999997</v>
      </c>
      <c r="I137" s="172">
        <f t="shared" ref="I137:J137" si="53">I138+I140</f>
        <v>54180444.219999999</v>
      </c>
      <c r="J137" s="172">
        <f t="shared" si="53"/>
        <v>54180444.219999999</v>
      </c>
      <c r="K137" s="312">
        <f t="shared" ref="K137:K139" si="54">H137-I137</f>
        <v>1068677.0799999982</v>
      </c>
      <c r="L137" s="365">
        <f t="shared" si="25"/>
        <v>98.065712078573824</v>
      </c>
      <c r="M137" s="10"/>
    </row>
    <row r="138" spans="1:13" ht="20.25" customHeight="1" x14ac:dyDescent="0.25">
      <c r="A138" s="314"/>
      <c r="B138" s="306"/>
      <c r="C138" s="249" t="s">
        <v>7</v>
      </c>
      <c r="D138" s="249" t="s">
        <v>136</v>
      </c>
      <c r="E138" s="307">
        <v>414</v>
      </c>
      <c r="F138" s="306"/>
      <c r="G138" s="306"/>
      <c r="H138" s="310">
        <f>H139</f>
        <v>13564910.77</v>
      </c>
      <c r="I138" s="310">
        <f t="shared" ref="I138" si="55">I139</f>
        <v>12496233.689999999</v>
      </c>
      <c r="J138" s="310">
        <f t="shared" ref="J138" si="56">J139</f>
        <v>12496233.689999999</v>
      </c>
      <c r="K138" s="313">
        <f t="shared" si="54"/>
        <v>1068677.08</v>
      </c>
      <c r="L138" s="364">
        <f t="shared" si="25"/>
        <v>92.121753706161684</v>
      </c>
      <c r="M138" s="10"/>
    </row>
    <row r="139" spans="1:13" ht="33.75" customHeight="1" x14ac:dyDescent="0.25">
      <c r="A139" s="315"/>
      <c r="B139" s="62" t="s">
        <v>135</v>
      </c>
      <c r="C139" s="283" t="s">
        <v>7</v>
      </c>
      <c r="D139" s="283" t="s">
        <v>136</v>
      </c>
      <c r="E139" s="308">
        <v>414</v>
      </c>
      <c r="F139" s="57" t="s">
        <v>153</v>
      </c>
      <c r="G139" s="57" t="s">
        <v>137</v>
      </c>
      <c r="H139" s="309">
        <v>13564910.77</v>
      </c>
      <c r="I139" s="309">
        <v>12496233.689999999</v>
      </c>
      <c r="J139" s="309">
        <v>12496233.689999999</v>
      </c>
      <c r="K139" s="311">
        <f t="shared" si="54"/>
        <v>1068677.08</v>
      </c>
      <c r="L139" s="363">
        <f t="shared" si="25"/>
        <v>92.121753706161684</v>
      </c>
      <c r="M139" s="10"/>
    </row>
    <row r="140" spans="1:13" ht="20.25" customHeight="1" x14ac:dyDescent="0.25">
      <c r="A140" s="314"/>
      <c r="B140" s="306"/>
      <c r="C140" s="249" t="s">
        <v>7</v>
      </c>
      <c r="D140" s="249" t="s">
        <v>136</v>
      </c>
      <c r="E140" s="307">
        <v>414</v>
      </c>
      <c r="F140" s="306"/>
      <c r="G140" s="306"/>
      <c r="H140" s="310">
        <f>H141</f>
        <v>41684210.530000001</v>
      </c>
      <c r="I140" s="310">
        <f t="shared" ref="I140:K140" si="57">I141</f>
        <v>41684210.530000001</v>
      </c>
      <c r="J140" s="310">
        <f t="shared" si="57"/>
        <v>41684210.530000001</v>
      </c>
      <c r="K140" s="310">
        <f t="shared" si="57"/>
        <v>0</v>
      </c>
      <c r="L140" s="364">
        <f t="shared" si="25"/>
        <v>100</v>
      </c>
      <c r="M140" s="10"/>
    </row>
    <row r="141" spans="1:13" ht="20.25" customHeight="1" x14ac:dyDescent="0.25">
      <c r="A141" s="315"/>
      <c r="B141" s="62" t="s">
        <v>158</v>
      </c>
      <c r="C141" s="56" t="s">
        <v>7</v>
      </c>
      <c r="D141" s="283" t="s">
        <v>136</v>
      </c>
      <c r="E141" s="284">
        <v>414</v>
      </c>
      <c r="F141" s="57" t="s">
        <v>154</v>
      </c>
      <c r="G141" s="57" t="s">
        <v>138</v>
      </c>
      <c r="H141" s="309">
        <v>41684210.530000001</v>
      </c>
      <c r="I141" s="309">
        <v>41684210.530000001</v>
      </c>
      <c r="J141" s="309">
        <v>41684210.530000001</v>
      </c>
      <c r="K141" s="311">
        <f t="shared" ref="K141" si="58">H141-I141</f>
        <v>0</v>
      </c>
      <c r="L141" s="363">
        <f t="shared" si="25"/>
        <v>100</v>
      </c>
      <c r="M141" s="10"/>
    </row>
    <row r="142" spans="1:13" ht="20.25" customHeight="1" x14ac:dyDescent="0.25">
      <c r="A142" s="315"/>
      <c r="B142" s="71" t="s">
        <v>68</v>
      </c>
      <c r="C142" s="16"/>
      <c r="D142" s="16"/>
      <c r="E142" s="17"/>
      <c r="F142" s="17"/>
      <c r="G142" s="18"/>
      <c r="H142" s="322">
        <f>H137</f>
        <v>55249121.299999997</v>
      </c>
      <c r="I142" s="322">
        <f t="shared" ref="I142:K142" si="59">I137</f>
        <v>54180444.219999999</v>
      </c>
      <c r="J142" s="322">
        <f t="shared" si="59"/>
        <v>54180444.219999999</v>
      </c>
      <c r="K142" s="322">
        <f t="shared" si="59"/>
        <v>1068677.0799999982</v>
      </c>
      <c r="L142" s="365">
        <f t="shared" si="25"/>
        <v>98.065712078573824</v>
      </c>
      <c r="M142" s="10"/>
    </row>
    <row r="143" spans="1:13" ht="26.25" customHeight="1" x14ac:dyDescent="0.25">
      <c r="A143" s="34"/>
      <c r="B143" s="67" t="s">
        <v>19</v>
      </c>
      <c r="C143" s="68"/>
      <c r="D143" s="68"/>
      <c r="E143" s="68"/>
      <c r="F143" s="68"/>
      <c r="G143" s="32"/>
      <c r="H143" s="321">
        <f>H126+H135+H142</f>
        <v>496636069.15000004</v>
      </c>
      <c r="I143" s="321">
        <f t="shared" ref="I143:J143" si="60">I126+I135+I142</f>
        <v>463085874.57000005</v>
      </c>
      <c r="J143" s="321">
        <f t="shared" si="60"/>
        <v>463085874.57000005</v>
      </c>
      <c r="K143" s="321">
        <f>H143-I143</f>
        <v>33550194.579999983</v>
      </c>
      <c r="L143" s="365">
        <f t="shared" si="25"/>
        <v>93.244511088890164</v>
      </c>
      <c r="M143" s="10"/>
    </row>
    <row r="144" spans="1:13" ht="21.75" customHeight="1" x14ac:dyDescent="0.25">
      <c r="A144" s="39" t="s">
        <v>27</v>
      </c>
      <c r="B144" s="334" t="s">
        <v>28</v>
      </c>
      <c r="C144" s="335"/>
      <c r="D144" s="335"/>
      <c r="E144" s="335"/>
      <c r="F144" s="335"/>
      <c r="G144" s="335"/>
      <c r="H144" s="335"/>
      <c r="I144" s="335"/>
      <c r="J144" s="335"/>
      <c r="K144" s="335"/>
      <c r="L144" s="364"/>
      <c r="M144" s="10"/>
    </row>
    <row r="145" spans="1:13" ht="21.75" customHeight="1" x14ac:dyDescent="0.25">
      <c r="A145" s="351" t="s">
        <v>148</v>
      </c>
      <c r="B145" s="352"/>
      <c r="C145" s="352"/>
      <c r="D145" s="352"/>
      <c r="E145" s="352"/>
      <c r="F145" s="352"/>
      <c r="G145" s="352"/>
      <c r="H145" s="352"/>
      <c r="I145" s="352"/>
      <c r="J145" s="352"/>
      <c r="K145" s="353"/>
      <c r="L145" s="364"/>
      <c r="M145" s="10"/>
    </row>
    <row r="146" spans="1:13" ht="46.5" customHeight="1" x14ac:dyDescent="0.25">
      <c r="A146" s="33" t="s">
        <v>12</v>
      </c>
      <c r="B146" s="259" t="s">
        <v>125</v>
      </c>
      <c r="C146" s="163" t="s">
        <v>160</v>
      </c>
      <c r="D146" s="163" t="s">
        <v>161</v>
      </c>
      <c r="E146" s="173">
        <v>414</v>
      </c>
      <c r="F146" s="174" t="s">
        <v>40</v>
      </c>
      <c r="G146" s="180"/>
      <c r="H146" s="158">
        <f>H147</f>
        <v>211366400</v>
      </c>
      <c r="I146" s="158">
        <f>I147</f>
        <v>211366400</v>
      </c>
      <c r="J146" s="158">
        <f>J147</f>
        <v>211366400</v>
      </c>
      <c r="K146" s="158">
        <f>K147</f>
        <v>0</v>
      </c>
      <c r="L146" s="365">
        <f t="shared" si="25"/>
        <v>100</v>
      </c>
      <c r="M146" s="10"/>
    </row>
    <row r="147" spans="1:13" ht="27.75" customHeight="1" x14ac:dyDescent="0.25">
      <c r="A147" s="29"/>
      <c r="B147" s="153"/>
      <c r="C147" s="206" t="s">
        <v>160</v>
      </c>
      <c r="D147" s="249" t="s">
        <v>161</v>
      </c>
      <c r="E147" s="109" t="s">
        <v>15</v>
      </c>
      <c r="F147" s="35"/>
      <c r="G147" s="154"/>
      <c r="H147" s="157">
        <f>H148+H149+H150</f>
        <v>211366400</v>
      </c>
      <c r="I147" s="157">
        <f>I148+I149+I150</f>
        <v>211366400</v>
      </c>
      <c r="J147" s="157">
        <f t="shared" ref="J147:K147" si="61">J148+J149+J150</f>
        <v>211366400</v>
      </c>
      <c r="K147" s="157">
        <f t="shared" si="61"/>
        <v>0</v>
      </c>
      <c r="L147" s="364">
        <f t="shared" si="25"/>
        <v>100</v>
      </c>
      <c r="M147" s="10"/>
    </row>
    <row r="148" spans="1:13" ht="18.75" customHeight="1" x14ac:dyDescent="0.25">
      <c r="A148" s="38"/>
      <c r="B148" s="263" t="s">
        <v>132</v>
      </c>
      <c r="C148" s="150">
        <v>405</v>
      </c>
      <c r="D148" s="283" t="s">
        <v>161</v>
      </c>
      <c r="E148" s="152">
        <v>414</v>
      </c>
      <c r="F148" s="57" t="s">
        <v>156</v>
      </c>
      <c r="G148" s="139" t="s">
        <v>155</v>
      </c>
      <c r="H148" s="181">
        <v>211366400</v>
      </c>
      <c r="I148" s="181">
        <v>211366400</v>
      </c>
      <c r="J148" s="181">
        <v>211366400</v>
      </c>
      <c r="K148" s="181">
        <f>H148-I148</f>
        <v>0</v>
      </c>
      <c r="L148" s="363">
        <f t="shared" ref="L148:L156" si="62">J148/H148*100</f>
        <v>100</v>
      </c>
      <c r="M148" s="85"/>
    </row>
    <row r="149" spans="1:13" ht="20.25" hidden="1" customHeight="1" x14ac:dyDescent="0.25">
      <c r="A149" s="38"/>
      <c r="B149" s="170"/>
      <c r="C149" s="150">
        <v>505</v>
      </c>
      <c r="D149" s="154" t="s">
        <v>73</v>
      </c>
      <c r="E149" s="152">
        <v>414</v>
      </c>
      <c r="F149" s="154" t="s">
        <v>105</v>
      </c>
      <c r="G149" s="183" t="s">
        <v>88</v>
      </c>
      <c r="H149" s="181">
        <v>0</v>
      </c>
      <c r="I149" s="181">
        <v>0</v>
      </c>
      <c r="J149" s="181">
        <v>0</v>
      </c>
      <c r="K149" s="181">
        <f>H149-I149</f>
        <v>0</v>
      </c>
      <c r="L149" s="363" t="e">
        <f t="shared" si="62"/>
        <v>#DIV/0!</v>
      </c>
      <c r="M149" s="85"/>
    </row>
    <row r="150" spans="1:13" ht="18.75" hidden="1" customHeight="1" x14ac:dyDescent="0.25">
      <c r="A150" s="38"/>
      <c r="B150" s="170"/>
      <c r="C150" s="150">
        <v>505</v>
      </c>
      <c r="D150" s="154" t="s">
        <v>73</v>
      </c>
      <c r="E150" s="152">
        <v>414</v>
      </c>
      <c r="F150" s="154" t="s">
        <v>77</v>
      </c>
      <c r="G150" s="182" t="s">
        <v>74</v>
      </c>
      <c r="H150" s="181">
        <v>0</v>
      </c>
      <c r="I150" s="181">
        <v>0</v>
      </c>
      <c r="J150" s="181">
        <v>0</v>
      </c>
      <c r="K150" s="181">
        <f>H150-I150</f>
        <v>0</v>
      </c>
      <c r="L150" s="363" t="e">
        <f t="shared" si="62"/>
        <v>#DIV/0!</v>
      </c>
      <c r="M150" s="85"/>
    </row>
    <row r="151" spans="1:13" ht="17.25" customHeight="1" x14ac:dyDescent="0.25">
      <c r="A151" s="34"/>
      <c r="B151" s="74" t="s">
        <v>30</v>
      </c>
      <c r="C151" s="69"/>
      <c r="D151" s="75"/>
      <c r="E151" s="76"/>
      <c r="F151" s="69"/>
      <c r="G151" s="69"/>
      <c r="H151" s="158">
        <f>H147</f>
        <v>211366400</v>
      </c>
      <c r="I151" s="158">
        <f>I147</f>
        <v>211366400</v>
      </c>
      <c r="J151" s="158">
        <f>J147</f>
        <v>211366400</v>
      </c>
      <c r="K151" s="158">
        <f>K147</f>
        <v>0</v>
      </c>
      <c r="L151" s="365">
        <f t="shared" si="62"/>
        <v>100</v>
      </c>
      <c r="M151" s="85"/>
    </row>
    <row r="152" spans="1:13" s="132" customFormat="1" ht="23.25" hidden="1" customHeight="1" x14ac:dyDescent="0.25">
      <c r="A152" s="201"/>
      <c r="B152" s="169" t="s">
        <v>59</v>
      </c>
      <c r="C152" s="190" t="s">
        <v>42</v>
      </c>
      <c r="D152" s="190" t="s">
        <v>98</v>
      </c>
      <c r="E152" s="190" t="s">
        <v>15</v>
      </c>
      <c r="F152" s="190" t="s">
        <v>40</v>
      </c>
      <c r="G152" s="202"/>
      <c r="H152" s="323">
        <f>H153</f>
        <v>0</v>
      </c>
      <c r="I152" s="323">
        <f t="shared" ref="I152:K152" si="63">I153</f>
        <v>0</v>
      </c>
      <c r="J152" s="323">
        <f t="shared" si="63"/>
        <v>0</v>
      </c>
      <c r="K152" s="323">
        <f t="shared" si="63"/>
        <v>0</v>
      </c>
      <c r="L152" s="365" t="e">
        <f t="shared" si="62"/>
        <v>#DIV/0!</v>
      </c>
      <c r="M152" s="198"/>
    </row>
    <row r="153" spans="1:13" s="91" customFormat="1" ht="22.5" hidden="1" customHeight="1" x14ac:dyDescent="0.25">
      <c r="A153" s="184"/>
      <c r="B153" s="135" t="s">
        <v>48</v>
      </c>
      <c r="C153" s="139" t="s">
        <v>42</v>
      </c>
      <c r="D153" s="139" t="s">
        <v>98</v>
      </c>
      <c r="E153" s="139" t="s">
        <v>15</v>
      </c>
      <c r="F153" s="139" t="s">
        <v>82</v>
      </c>
      <c r="G153" s="139" t="s">
        <v>99</v>
      </c>
      <c r="H153" s="324">
        <v>0</v>
      </c>
      <c r="I153" s="324">
        <v>0</v>
      </c>
      <c r="J153" s="324">
        <v>0</v>
      </c>
      <c r="K153" s="324">
        <f>H153-I153</f>
        <v>0</v>
      </c>
      <c r="L153" s="365" t="e">
        <f t="shared" si="62"/>
        <v>#DIV/0!</v>
      </c>
      <c r="M153" s="195"/>
    </row>
    <row r="154" spans="1:13" ht="22.5" hidden="1" customHeight="1" x14ac:dyDescent="0.25">
      <c r="A154" s="200"/>
      <c r="B154" s="74" t="s">
        <v>30</v>
      </c>
      <c r="C154" s="69"/>
      <c r="D154" s="75"/>
      <c r="E154" s="76"/>
      <c r="F154" s="69"/>
      <c r="G154" s="69"/>
      <c r="H154" s="158">
        <f>H152</f>
        <v>0</v>
      </c>
      <c r="I154" s="158">
        <f t="shared" ref="I154:K154" si="64">I152</f>
        <v>0</v>
      </c>
      <c r="J154" s="158">
        <f t="shared" si="64"/>
        <v>0</v>
      </c>
      <c r="K154" s="158">
        <f t="shared" si="64"/>
        <v>0</v>
      </c>
      <c r="L154" s="365" t="e">
        <f t="shared" si="62"/>
        <v>#DIV/0!</v>
      </c>
      <c r="M154" s="85"/>
    </row>
    <row r="155" spans="1:13" ht="16.5" customHeight="1" x14ac:dyDescent="0.25">
      <c r="A155" s="184"/>
      <c r="B155" s="84" t="s">
        <v>29</v>
      </c>
      <c r="C155" s="68"/>
      <c r="D155" s="68"/>
      <c r="E155" s="68"/>
      <c r="F155" s="69"/>
      <c r="G155" s="70"/>
      <c r="H155" s="325">
        <f>H151+H154</f>
        <v>211366400</v>
      </c>
      <c r="I155" s="325">
        <f t="shared" ref="I155:K155" si="65">I151+I154</f>
        <v>211366400</v>
      </c>
      <c r="J155" s="325">
        <f t="shared" si="65"/>
        <v>211366400</v>
      </c>
      <c r="K155" s="325">
        <f t="shared" si="65"/>
        <v>0</v>
      </c>
      <c r="L155" s="365">
        <f t="shared" si="62"/>
        <v>100</v>
      </c>
      <c r="M155" s="10"/>
    </row>
    <row r="156" spans="1:13" ht="21.75" customHeight="1" thickBot="1" x14ac:dyDescent="0.3">
      <c r="A156" s="43"/>
      <c r="B156" s="316" t="s">
        <v>25</v>
      </c>
      <c r="C156" s="317"/>
      <c r="D156" s="317"/>
      <c r="E156" s="318"/>
      <c r="F156" s="318"/>
      <c r="G156" s="319"/>
      <c r="H156" s="320">
        <f>H155+H143+H94</f>
        <v>792092028.1500001</v>
      </c>
      <c r="I156" s="320">
        <f>I155+I143+I94</f>
        <v>748689438.56000006</v>
      </c>
      <c r="J156" s="320">
        <f>J94+J143+J155</f>
        <v>748689438.56000006</v>
      </c>
      <c r="K156" s="320">
        <f>K155+K143+K94</f>
        <v>43402589.589999989</v>
      </c>
      <c r="L156" s="365">
        <f t="shared" si="62"/>
        <v>94.520511752735274</v>
      </c>
      <c r="M156" s="104"/>
    </row>
    <row r="157" spans="1:13" s="19" customFormat="1" ht="13.5" customHeight="1" x14ac:dyDescent="0.25">
      <c r="A157" s="14"/>
      <c r="B157" s="11"/>
      <c r="C157" s="22"/>
      <c r="D157" s="22"/>
      <c r="E157" s="22"/>
      <c r="F157" s="22"/>
      <c r="G157" s="23"/>
      <c r="H157" s="24"/>
      <c r="I157" s="23"/>
      <c r="J157" s="23"/>
      <c r="K157" s="23"/>
      <c r="L157" s="20"/>
      <c r="M157" s="21"/>
    </row>
    <row r="158" spans="1:13" ht="32.25" customHeight="1" x14ac:dyDescent="0.25">
      <c r="A158" s="11"/>
      <c r="B158" s="328"/>
      <c r="C158" s="329"/>
      <c r="D158" s="329"/>
      <c r="E158" s="1"/>
      <c r="F158" s="1"/>
      <c r="G158" s="3"/>
      <c r="H158" s="7"/>
      <c r="I158" s="3"/>
      <c r="K158" s="159"/>
      <c r="L158" s="160"/>
      <c r="M158" s="161"/>
    </row>
    <row r="159" spans="1:13" ht="7.5" customHeight="1" x14ac:dyDescent="0.25">
      <c r="B159" s="8"/>
      <c r="C159" s="9"/>
      <c r="D159" s="9"/>
      <c r="E159" s="9"/>
      <c r="F159" s="9"/>
      <c r="G159" s="9"/>
      <c r="H159" s="9"/>
      <c r="I159" s="3"/>
      <c r="J159" s="7"/>
      <c r="K159" s="159"/>
      <c r="L159" s="160"/>
      <c r="M159" s="161"/>
    </row>
    <row r="160" spans="1:13" ht="14.25" customHeight="1" x14ac:dyDescent="0.25">
      <c r="B160" s="86"/>
      <c r="C160" s="8"/>
      <c r="D160" s="8"/>
      <c r="E160" s="8"/>
      <c r="F160" s="9"/>
      <c r="G160" s="8"/>
      <c r="H160" s="8"/>
      <c r="I160" s="3"/>
      <c r="J160" s="7"/>
      <c r="K160" s="3"/>
      <c r="L160" s="5"/>
      <c r="M160" s="5"/>
    </row>
    <row r="161" spans="2:13" ht="3.75" customHeight="1" x14ac:dyDescent="0.25">
      <c r="B161" s="87"/>
      <c r="C161" s="1"/>
      <c r="D161" s="1"/>
      <c r="E161" s="1"/>
      <c r="F161" s="1"/>
      <c r="G161" s="3"/>
      <c r="H161" s="3"/>
      <c r="I161" s="3"/>
      <c r="J161" s="3"/>
      <c r="K161" s="3"/>
      <c r="L161" s="6"/>
      <c r="M161" s="5"/>
    </row>
    <row r="162" spans="2:13" ht="15.75" customHeight="1" x14ac:dyDescent="0.25">
      <c r="B162" s="2"/>
      <c r="C162" s="1"/>
      <c r="D162" s="1"/>
      <c r="E162" s="1"/>
      <c r="F162" s="1"/>
      <c r="G162" s="3"/>
      <c r="H162" s="3"/>
      <c r="I162" s="3"/>
      <c r="J162" s="3"/>
      <c r="K162" s="3"/>
      <c r="L162" s="6"/>
    </row>
    <row r="163" spans="2:13" ht="26.25" customHeight="1" x14ac:dyDescent="0.25">
      <c r="B163" s="2"/>
      <c r="C163" s="1"/>
      <c r="D163" s="1"/>
      <c r="E163" s="1"/>
      <c r="F163" s="1"/>
      <c r="G163" s="3"/>
      <c r="H163" s="3"/>
      <c r="I163" s="3"/>
      <c r="J163" s="3"/>
      <c r="K163" s="3"/>
      <c r="L163" s="5"/>
    </row>
    <row r="164" spans="2:13" ht="19.5" customHeight="1" x14ac:dyDescent="0.25">
      <c r="B164" s="2"/>
      <c r="C164" s="1"/>
      <c r="D164" s="1"/>
      <c r="E164" s="1"/>
      <c r="F164" s="1"/>
      <c r="G164" s="3"/>
      <c r="H164" s="3"/>
      <c r="I164" s="3"/>
      <c r="J164" s="3"/>
      <c r="K164" s="3"/>
      <c r="L164" s="4"/>
    </row>
    <row r="165" spans="2:13" ht="34.5" customHeight="1" x14ac:dyDescent="0.25">
      <c r="B165" s="2"/>
      <c r="C165" s="1"/>
      <c r="D165" s="1"/>
      <c r="E165" s="1"/>
      <c r="F165" s="1"/>
      <c r="G165" s="3"/>
      <c r="H165" s="3"/>
      <c r="I165" s="3"/>
      <c r="J165" s="3"/>
      <c r="K165" s="3"/>
      <c r="L165" s="5"/>
    </row>
    <row r="166" spans="2:13" ht="81.75" customHeight="1" x14ac:dyDescent="0.25">
      <c r="B166" s="2"/>
      <c r="C166" s="1"/>
      <c r="D166" s="1"/>
      <c r="E166" s="1"/>
      <c r="F166" s="1"/>
      <c r="G166" s="3"/>
      <c r="H166" s="3"/>
      <c r="I166" s="3"/>
      <c r="J166" s="3"/>
      <c r="K166" s="3"/>
    </row>
    <row r="167" spans="2:13" ht="15.75" customHeight="1" x14ac:dyDescent="0.25">
      <c r="B167" s="2"/>
      <c r="C167" s="1"/>
      <c r="D167" s="1"/>
      <c r="E167" s="1"/>
      <c r="F167" s="1"/>
      <c r="G167" s="3"/>
      <c r="H167" s="3"/>
      <c r="I167" s="3"/>
      <c r="J167" s="3"/>
      <c r="K167" s="3"/>
    </row>
    <row r="168" spans="2:13" ht="27.75" customHeight="1" x14ac:dyDescent="0.25">
      <c r="B168" s="2"/>
      <c r="C168" s="1"/>
      <c r="D168" s="1"/>
      <c r="E168" s="1"/>
      <c r="F168" s="1"/>
      <c r="G168" s="3"/>
      <c r="H168" s="3"/>
      <c r="I168" s="3"/>
      <c r="J168" s="3"/>
      <c r="K168" s="3"/>
    </row>
    <row r="169" spans="2:13" ht="25.5" customHeight="1" x14ac:dyDescent="0.25">
      <c r="B169" s="2"/>
      <c r="C169" s="1"/>
      <c r="D169" s="1"/>
      <c r="E169" s="1"/>
      <c r="F169" s="1"/>
      <c r="G169" s="3"/>
      <c r="H169" s="3"/>
      <c r="I169" s="3"/>
      <c r="J169" s="3"/>
      <c r="K169" s="3"/>
    </row>
    <row r="170" spans="2:13" ht="31.5" customHeight="1" x14ac:dyDescent="0.25">
      <c r="B170" s="2"/>
      <c r="C170" s="1"/>
      <c r="D170" s="1"/>
      <c r="E170" s="1"/>
      <c r="F170" s="1"/>
      <c r="G170" s="3"/>
      <c r="H170" s="3"/>
      <c r="I170" s="3"/>
      <c r="J170" s="3"/>
      <c r="K170" s="3"/>
    </row>
    <row r="171" spans="2:13" ht="26.25" customHeight="1" x14ac:dyDescent="0.25">
      <c r="B171" s="2"/>
      <c r="C171" s="1"/>
      <c r="D171" s="1"/>
      <c r="E171" s="1"/>
      <c r="F171" s="1"/>
      <c r="G171" s="3"/>
      <c r="H171" s="3"/>
      <c r="I171" s="3"/>
      <c r="J171" s="3"/>
      <c r="K171" s="3"/>
    </row>
    <row r="172" spans="2:13" ht="39" customHeight="1" x14ac:dyDescent="0.25">
      <c r="B172" s="2"/>
      <c r="C172" s="1"/>
      <c r="D172" s="1"/>
      <c r="E172" s="1"/>
      <c r="F172" s="1"/>
      <c r="G172" s="3"/>
      <c r="H172" s="3"/>
      <c r="I172" s="3"/>
      <c r="J172" s="3"/>
      <c r="K172" s="3"/>
    </row>
    <row r="173" spans="2:13" ht="36" customHeight="1" x14ac:dyDescent="0.25">
      <c r="B173" s="2"/>
      <c r="C173" s="1"/>
      <c r="D173" s="1"/>
      <c r="E173" s="1"/>
      <c r="F173" s="1"/>
      <c r="G173" s="3"/>
      <c r="H173" s="3"/>
      <c r="I173" s="3"/>
      <c r="J173" s="3"/>
      <c r="K173" s="3"/>
    </row>
    <row r="174" spans="2:13" ht="12.75" customHeight="1" x14ac:dyDescent="0.25">
      <c r="B174" s="2"/>
      <c r="C174" s="1"/>
      <c r="D174" s="1"/>
      <c r="E174" s="1"/>
      <c r="F174" s="1"/>
      <c r="G174" s="3"/>
      <c r="H174" s="3"/>
      <c r="I174" s="3"/>
      <c r="J174" s="3"/>
      <c r="K174" s="3"/>
    </row>
    <row r="183" spans="9:9" x14ac:dyDescent="0.25">
      <c r="I183" t="s">
        <v>10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A1:L1"/>
    <mergeCell ref="A2:L2"/>
    <mergeCell ref="B6:L6"/>
    <mergeCell ref="A7:K7"/>
    <mergeCell ref="A18:K18"/>
    <mergeCell ref="B158:D158"/>
    <mergeCell ref="A44:K44"/>
    <mergeCell ref="B95:K95"/>
    <mergeCell ref="B144:K144"/>
    <mergeCell ref="B96:K96"/>
    <mergeCell ref="B110:K110"/>
    <mergeCell ref="A56:K56"/>
    <mergeCell ref="A76:K76"/>
    <mergeCell ref="A127:K127"/>
    <mergeCell ref="A116:K116"/>
    <mergeCell ref="A136:K136"/>
    <mergeCell ref="A145:K145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0" orientation="landscape" r:id="rId1"/>
  <rowBreaks count="2" manualBreakCount="2">
    <brk id="55" max="11" man="1"/>
    <brk id="1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Романенко</dc:creator>
  <cp:lastModifiedBy>Ивашкина</cp:lastModifiedBy>
  <cp:lastPrinted>2024-12-11T06:52:35Z</cp:lastPrinted>
  <dcterms:created xsi:type="dcterms:W3CDTF">2014-01-20T09:17:56Z</dcterms:created>
  <dcterms:modified xsi:type="dcterms:W3CDTF">2025-02-26T12:37:58Z</dcterms:modified>
</cp:coreProperties>
</file>