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7795" windowHeight="10560" activeTab="1"/>
  </bookViews>
  <sheets>
    <sheet name="прил 1" sheetId="6" r:id="rId1"/>
    <sheet name="Прил 2" sheetId="8" r:id="rId2"/>
    <sheet name="Прил 3" sheetId="7" r:id="rId3"/>
    <sheet name="Прил 4" sheetId="9" r:id="rId4"/>
    <sheet name="Прил 5" sheetId="10" r:id="rId5"/>
  </sheets>
  <definedNames>
    <definedName name="_xlnm._FilterDatabase" localSheetId="0" hidden="1">'прил 1'!$A$7:$E$186</definedName>
    <definedName name="_xlnm._FilterDatabase" localSheetId="1" hidden="1">'Прил 2'!$A$9:$E$569</definedName>
    <definedName name="_xlnm._FilterDatabase" localSheetId="2" hidden="1">'Прил 3'!$A$11:$D$549</definedName>
    <definedName name="_xlnm._FilterDatabase" localSheetId="3" hidden="1">'Прил 4'!$A$9:$J$673</definedName>
    <definedName name="_xlnm.Print_Titles" localSheetId="0">'прил 1'!$5:$7</definedName>
    <definedName name="_xlnm.Print_Titles" localSheetId="1">'Прил 2'!$9:$10</definedName>
    <definedName name="_xlnm.Print_Titles" localSheetId="2">'Прил 3'!$11:$12</definedName>
    <definedName name="_xlnm.Print_Titles" localSheetId="4">'Прил 5'!$9:$9</definedName>
    <definedName name="_xlnm.Print_Area" localSheetId="0">'прил 1'!$A$1:$F$196</definedName>
    <definedName name="_xlnm.Print_Area" localSheetId="1">'Прил 2'!$A$1:$K$580</definedName>
    <definedName name="_xlnm.Print_Area" localSheetId="2">'Прил 3'!$A$1:$J$555</definedName>
    <definedName name="_xlnm.Print_Area" localSheetId="3">'Прил 4'!$A$1:$J$715</definedName>
    <definedName name="_xlnm.Print_Area" localSheetId="4">'Прил 5'!$A$1:$E$36</definedName>
  </definedNames>
  <calcPr calcId="145621"/>
</workbook>
</file>

<file path=xl/calcChain.xml><?xml version="1.0" encoding="utf-8"?>
<calcChain xmlns="http://schemas.openxmlformats.org/spreadsheetml/2006/main">
  <c r="D184" i="6" l="1"/>
  <c r="D132" i="6"/>
  <c r="D187" i="6" s="1"/>
  <c r="D133" i="6"/>
  <c r="C132" i="6"/>
  <c r="C133" i="6"/>
  <c r="D185" i="6"/>
  <c r="C186" i="6"/>
  <c r="C185" i="6" s="1"/>
  <c r="C184" i="6" s="1"/>
  <c r="D182" i="6"/>
  <c r="D180" i="6"/>
  <c r="D178" i="6"/>
  <c r="D176" i="6"/>
  <c r="D174" i="6"/>
  <c r="C183" i="6"/>
  <c r="C182" i="6" s="1"/>
  <c r="C180" i="6"/>
  <c r="C178" i="6"/>
  <c r="C176" i="6"/>
  <c r="C174" i="6"/>
  <c r="D171" i="6"/>
  <c r="C171" i="6"/>
  <c r="D169" i="6"/>
  <c r="C169" i="6"/>
  <c r="D167" i="6"/>
  <c r="C167" i="6"/>
  <c r="D165" i="6"/>
  <c r="C165" i="6"/>
  <c r="E155" i="6"/>
  <c r="E157" i="6"/>
  <c r="E159" i="6"/>
  <c r="E161" i="6"/>
  <c r="E163" i="6"/>
  <c r="D162" i="6"/>
  <c r="D160" i="6"/>
  <c r="D158" i="6"/>
  <c r="D156" i="6"/>
  <c r="D154" i="6"/>
  <c r="E144" i="6"/>
  <c r="E145" i="6"/>
  <c r="E147" i="6"/>
  <c r="D146" i="6"/>
  <c r="C146" i="6"/>
  <c r="C162" i="6"/>
  <c r="C160" i="6"/>
  <c r="C158" i="6"/>
  <c r="C156" i="6"/>
  <c r="C154" i="6"/>
  <c r="C152" i="6"/>
  <c r="C150" i="6"/>
  <c r="C148" i="6"/>
  <c r="C142" i="6"/>
  <c r="E184" i="6" l="1"/>
  <c r="D173" i="6"/>
  <c r="C173" i="6"/>
  <c r="E182" i="6"/>
  <c r="E183" i="6"/>
  <c r="E156" i="6"/>
  <c r="E186" i="6"/>
  <c r="E185" i="6"/>
  <c r="E154" i="6"/>
  <c r="E158" i="6"/>
  <c r="E160" i="6"/>
  <c r="E146" i="6"/>
  <c r="D164" i="6"/>
  <c r="C164" i="6"/>
  <c r="E162" i="6"/>
  <c r="C141" i="6"/>
  <c r="E164" i="6" l="1"/>
  <c r="C135" i="6" l="1"/>
  <c r="D135" i="6"/>
  <c r="C117" i="6" l="1"/>
  <c r="E80" i="6"/>
  <c r="D79" i="6"/>
  <c r="C79" i="6"/>
  <c r="E52" i="6"/>
  <c r="E53" i="6"/>
  <c r="D51" i="6"/>
  <c r="C51" i="6"/>
  <c r="E50" i="6"/>
  <c r="D49" i="6"/>
  <c r="C49" i="6"/>
  <c r="E79" i="6" l="1"/>
  <c r="E51" i="6"/>
  <c r="E49" i="6"/>
  <c r="I630" i="9"/>
  <c r="H630" i="9"/>
  <c r="I708" i="9"/>
  <c r="H708" i="9"/>
  <c r="I703" i="9"/>
  <c r="H703" i="9"/>
  <c r="I680" i="9"/>
  <c r="H680" i="9"/>
  <c r="J681" i="9"/>
  <c r="J682" i="9"/>
  <c r="J683" i="9"/>
  <c r="J684" i="9"/>
  <c r="J685" i="9"/>
  <c r="J686" i="9"/>
  <c r="J687" i="9"/>
  <c r="J688" i="9"/>
  <c r="J689" i="9"/>
  <c r="J690" i="9"/>
  <c r="J691" i="9"/>
  <c r="J692" i="9"/>
  <c r="I668" i="9"/>
  <c r="H668" i="9"/>
  <c r="I659" i="9"/>
  <c r="H659" i="9"/>
  <c r="I646" i="9"/>
  <c r="H646" i="9"/>
  <c r="I638" i="9"/>
  <c r="H638" i="9"/>
  <c r="I631" i="9"/>
  <c r="H631" i="9"/>
  <c r="I620" i="9"/>
  <c r="I619" i="9" s="1"/>
  <c r="H620" i="9"/>
  <c r="H619" i="9" s="1"/>
  <c r="H613" i="9" s="1"/>
  <c r="J621" i="9"/>
  <c r="J622" i="9"/>
  <c r="J623" i="9"/>
  <c r="I598" i="9"/>
  <c r="I597" i="9" s="1"/>
  <c r="H598" i="9"/>
  <c r="H597" i="9" s="1"/>
  <c r="I590" i="9"/>
  <c r="H590" i="9"/>
  <c r="H589" i="9" s="1"/>
  <c r="J610" i="9"/>
  <c r="J611" i="9"/>
  <c r="J612" i="9"/>
  <c r="I551" i="9"/>
  <c r="H551" i="9"/>
  <c r="I584" i="9"/>
  <c r="I583" i="9" s="1"/>
  <c r="H584" i="9"/>
  <c r="H583" i="9" s="1"/>
  <c r="I579" i="9"/>
  <c r="H579" i="9"/>
  <c r="I572" i="9"/>
  <c r="H572" i="9"/>
  <c r="I559" i="9"/>
  <c r="I558" i="9" s="1"/>
  <c r="H559" i="9"/>
  <c r="H558" i="9" s="1"/>
  <c r="I517" i="9"/>
  <c r="I516" i="9" s="1"/>
  <c r="H517" i="9"/>
  <c r="H516" i="9" s="1"/>
  <c r="H510" i="9"/>
  <c r="H509" i="9" s="1"/>
  <c r="I500" i="9"/>
  <c r="I505" i="9"/>
  <c r="I504" i="9" s="1"/>
  <c r="H505" i="9"/>
  <c r="H504" i="9" s="1"/>
  <c r="H500" i="9"/>
  <c r="H499" i="9" s="1"/>
  <c r="H495" i="9"/>
  <c r="H494" i="9" s="1"/>
  <c r="J506" i="9"/>
  <c r="J507" i="9"/>
  <c r="J508" i="9"/>
  <c r="I486" i="9"/>
  <c r="I485" i="9" s="1"/>
  <c r="H486" i="9"/>
  <c r="H485" i="9" s="1"/>
  <c r="I476" i="9"/>
  <c r="I475" i="9" s="1"/>
  <c r="H476" i="9"/>
  <c r="H475" i="9" s="1"/>
  <c r="I468" i="9"/>
  <c r="H468" i="9"/>
  <c r="H467" i="9" s="1"/>
  <c r="I456" i="9"/>
  <c r="I455" i="9" s="1"/>
  <c r="H456" i="9"/>
  <c r="H455" i="9" s="1"/>
  <c r="I451" i="9"/>
  <c r="I450" i="9" s="1"/>
  <c r="H451" i="9"/>
  <c r="H450" i="9" s="1"/>
  <c r="J457" i="9"/>
  <c r="J458" i="9"/>
  <c r="J459" i="9"/>
  <c r="I346" i="9"/>
  <c r="I345" i="9" s="1"/>
  <c r="I344" i="9" s="1"/>
  <c r="H346" i="9"/>
  <c r="H345" i="9" s="1"/>
  <c r="I415" i="9"/>
  <c r="H415" i="9"/>
  <c r="I403" i="9"/>
  <c r="I402" i="9" s="1"/>
  <c r="H403" i="9"/>
  <c r="H402" i="9" s="1"/>
  <c r="I396" i="9"/>
  <c r="I395" i="9" s="1"/>
  <c r="H396" i="9"/>
  <c r="H395" i="9" s="1"/>
  <c r="I389" i="9"/>
  <c r="I388" i="9" s="1"/>
  <c r="H389" i="9"/>
  <c r="H388" i="9" s="1"/>
  <c r="I380" i="9"/>
  <c r="I379" i="9" s="1"/>
  <c r="H380" i="9"/>
  <c r="H379" i="9" s="1"/>
  <c r="I375" i="9"/>
  <c r="I374" i="9" s="1"/>
  <c r="H375" i="9"/>
  <c r="H374" i="9" s="1"/>
  <c r="I368" i="9"/>
  <c r="I367" i="9" s="1"/>
  <c r="H368" i="9"/>
  <c r="H367" i="9" s="1"/>
  <c r="I363" i="9"/>
  <c r="I362" i="9" s="1"/>
  <c r="H363" i="9"/>
  <c r="H362" i="9" s="1"/>
  <c r="I358" i="9"/>
  <c r="I357" i="9" s="1"/>
  <c r="H358" i="9"/>
  <c r="H357" i="9" s="1"/>
  <c r="I353" i="9"/>
  <c r="I352" i="9" s="1"/>
  <c r="H353" i="9"/>
  <c r="H352" i="9" s="1"/>
  <c r="I340" i="9"/>
  <c r="I339" i="9" s="1"/>
  <c r="H340" i="9"/>
  <c r="H339" i="9" s="1"/>
  <c r="I335" i="9"/>
  <c r="I334" i="9" s="1"/>
  <c r="H335" i="9"/>
  <c r="H334" i="9" s="1"/>
  <c r="I330" i="9"/>
  <c r="I329" i="9" s="1"/>
  <c r="H330" i="9"/>
  <c r="H329" i="9" s="1"/>
  <c r="I145" i="9"/>
  <c r="I144" i="9" s="1"/>
  <c r="H145" i="9"/>
  <c r="H144" i="9" s="1"/>
  <c r="J146" i="9"/>
  <c r="I305" i="9"/>
  <c r="I304" i="9" s="1"/>
  <c r="H305" i="9"/>
  <c r="H304" i="9" s="1"/>
  <c r="H588" i="9" l="1"/>
  <c r="K590" i="9" s="1"/>
  <c r="H549" i="9"/>
  <c r="J619" i="9"/>
  <c r="J620" i="9"/>
  <c r="H493" i="9"/>
  <c r="J504" i="9"/>
  <c r="J505" i="9"/>
  <c r="H466" i="9"/>
  <c r="I449" i="9"/>
  <c r="H449" i="9"/>
  <c r="J456" i="9"/>
  <c r="J455" i="9"/>
  <c r="I323" i="9"/>
  <c r="L324" i="9" s="1"/>
  <c r="H344" i="9"/>
  <c r="H323" i="9" s="1"/>
  <c r="K324" i="9" s="1"/>
  <c r="J145" i="9"/>
  <c r="I271" i="9"/>
  <c r="J282" i="9"/>
  <c r="J283" i="9"/>
  <c r="J284" i="9"/>
  <c r="I281" i="9"/>
  <c r="I280" i="9" s="1"/>
  <c r="H281" i="9"/>
  <c r="H280" i="9" s="1"/>
  <c r="I319" i="9"/>
  <c r="J313" i="9"/>
  <c r="J314" i="9"/>
  <c r="J315" i="9"/>
  <c r="J316" i="9"/>
  <c r="J317" i="9"/>
  <c r="J309" i="9"/>
  <c r="J310" i="9"/>
  <c r="J311" i="9"/>
  <c r="J312" i="9"/>
  <c r="I276" i="9"/>
  <c r="H276" i="9"/>
  <c r="J306" i="9"/>
  <c r="J307" i="9"/>
  <c r="J308" i="9"/>
  <c r="J296" i="9"/>
  <c r="J297" i="9"/>
  <c r="J298" i="9"/>
  <c r="I295" i="9"/>
  <c r="H295" i="9"/>
  <c r="H294" i="9" s="1"/>
  <c r="I266" i="9"/>
  <c r="I244" i="9"/>
  <c r="H244" i="9"/>
  <c r="J252" i="9"/>
  <c r="J253" i="9"/>
  <c r="J254" i="9"/>
  <c r="J280" i="9" l="1"/>
  <c r="J281" i="9"/>
  <c r="J305" i="9"/>
  <c r="J295" i="9"/>
  <c r="I294" i="9"/>
  <c r="J294" i="9" s="1"/>
  <c r="J304" i="9"/>
  <c r="I223" i="9" l="1"/>
  <c r="H223" i="9"/>
  <c r="I209" i="9"/>
  <c r="H209" i="9"/>
  <c r="I165" i="9"/>
  <c r="H165" i="9"/>
  <c r="I125" i="9"/>
  <c r="H125" i="9"/>
  <c r="J129" i="9"/>
  <c r="J130" i="9"/>
  <c r="J131" i="9"/>
  <c r="J132" i="9"/>
  <c r="J133" i="9"/>
  <c r="J134" i="9"/>
  <c r="J135" i="9"/>
  <c r="J136" i="9"/>
  <c r="J137" i="9"/>
  <c r="J138" i="9"/>
  <c r="J139" i="9"/>
  <c r="J140" i="9"/>
  <c r="J141" i="9"/>
  <c r="J142" i="9"/>
  <c r="J143" i="9"/>
  <c r="J144" i="9"/>
  <c r="J147" i="9"/>
  <c r="J148" i="9"/>
  <c r="I110" i="9"/>
  <c r="H110" i="9"/>
  <c r="I13" i="9"/>
  <c r="H13" i="9"/>
  <c r="I14" i="9"/>
  <c r="H14" i="9"/>
  <c r="J41" i="9"/>
  <c r="J42" i="9"/>
  <c r="J43" i="9"/>
  <c r="J36" i="9"/>
  <c r="J37" i="9"/>
  <c r="H556" i="8"/>
  <c r="H557" i="8"/>
  <c r="H558" i="8"/>
  <c r="H559" i="8"/>
  <c r="H560" i="8"/>
  <c r="H561" i="8"/>
  <c r="H562" i="8"/>
  <c r="H563" i="8"/>
  <c r="H564" i="8"/>
  <c r="H565" i="8"/>
  <c r="H566" i="8"/>
  <c r="H567" i="8"/>
  <c r="H568" i="8"/>
  <c r="H569" i="8"/>
  <c r="H570" i="8"/>
  <c r="H571" i="8"/>
  <c r="H572" i="8"/>
  <c r="H573" i="8"/>
  <c r="H574" i="8"/>
  <c r="H575" i="8"/>
  <c r="H576" i="8"/>
  <c r="H577" i="8"/>
  <c r="H578" i="8"/>
  <c r="H579" i="8"/>
  <c r="H58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300" i="8"/>
  <c r="H301" i="8"/>
  <c r="H302" i="8"/>
  <c r="H303" i="8"/>
  <c r="H304" i="8"/>
  <c r="H305" i="8"/>
  <c r="H306" i="8"/>
  <c r="H307" i="8"/>
  <c r="H308" i="8"/>
  <c r="H309" i="8"/>
  <c r="H310" i="8"/>
  <c r="H311" i="8"/>
  <c r="H312" i="8"/>
  <c r="H313" i="8"/>
  <c r="H314" i="8"/>
  <c r="H315" i="8"/>
  <c r="H316" i="8"/>
  <c r="H317" i="8"/>
  <c r="H318" i="8"/>
  <c r="H319" i="8"/>
  <c r="H320" i="8"/>
  <c r="H321" i="8"/>
  <c r="H322" i="8"/>
  <c r="H323" i="8"/>
  <c r="H324" i="8"/>
  <c r="H325" i="8"/>
  <c r="H326" i="8"/>
  <c r="H327" i="8"/>
  <c r="H328" i="8"/>
  <c r="H329" i="8"/>
  <c r="H330" i="8"/>
  <c r="H331" i="8"/>
  <c r="H332" i="8"/>
  <c r="H333" i="8"/>
  <c r="H334" i="8"/>
  <c r="H335" i="8"/>
  <c r="H336" i="8"/>
  <c r="H337" i="8"/>
  <c r="H338" i="8"/>
  <c r="H339" i="8"/>
  <c r="H340" i="8"/>
  <c r="H341" i="8"/>
  <c r="H342" i="8"/>
  <c r="H343" i="8"/>
  <c r="H344" i="8"/>
  <c r="H345" i="8"/>
  <c r="H346" i="8"/>
  <c r="H347" i="8"/>
  <c r="H348" i="8"/>
  <c r="H349" i="8"/>
  <c r="H350" i="8"/>
  <c r="H351" i="8"/>
  <c r="H352" i="8"/>
  <c r="H353" i="8"/>
  <c r="H354" i="8"/>
  <c r="H355" i="8"/>
  <c r="H356" i="8"/>
  <c r="H357" i="8"/>
  <c r="H358" i="8"/>
  <c r="H359" i="8"/>
  <c r="H360" i="8"/>
  <c r="H361" i="8"/>
  <c r="H362" i="8"/>
  <c r="H363" i="8"/>
  <c r="H364" i="8"/>
  <c r="H365" i="8"/>
  <c r="H366" i="8"/>
  <c r="H367" i="8"/>
  <c r="H368" i="8"/>
  <c r="H369" i="8"/>
  <c r="H370" i="8"/>
  <c r="H371" i="8"/>
  <c r="H372" i="8"/>
  <c r="H373" i="8"/>
  <c r="H374" i="8"/>
  <c r="H375" i="8"/>
  <c r="H376" i="8"/>
  <c r="H377" i="8"/>
  <c r="H378" i="8"/>
  <c r="H379" i="8"/>
  <c r="H380" i="8"/>
  <c r="H381" i="8"/>
  <c r="H382" i="8"/>
  <c r="H383" i="8"/>
  <c r="H384" i="8"/>
  <c r="H385" i="8"/>
  <c r="H386" i="8"/>
  <c r="H387" i="8"/>
  <c r="H388" i="8"/>
  <c r="H389" i="8"/>
  <c r="H390" i="8"/>
  <c r="H391" i="8"/>
  <c r="H392" i="8"/>
  <c r="H393" i="8"/>
  <c r="H394" i="8"/>
  <c r="H395" i="8"/>
  <c r="H396" i="8"/>
  <c r="H397" i="8"/>
  <c r="H398" i="8"/>
  <c r="H399" i="8"/>
  <c r="H400" i="8"/>
  <c r="H401" i="8"/>
  <c r="H402" i="8"/>
  <c r="H403" i="8"/>
  <c r="H404" i="8"/>
  <c r="H405" i="8"/>
  <c r="H406" i="8"/>
  <c r="H407" i="8"/>
  <c r="H408" i="8"/>
  <c r="H409" i="8"/>
  <c r="H410" i="8"/>
  <c r="H411" i="8"/>
  <c r="H412" i="8"/>
  <c r="H413" i="8"/>
  <c r="H414" i="8"/>
  <c r="H415" i="8"/>
  <c r="H416" i="8"/>
  <c r="H417" i="8"/>
  <c r="H418" i="8"/>
  <c r="H419" i="8"/>
  <c r="H420" i="8"/>
  <c r="H421" i="8"/>
  <c r="H422" i="8"/>
  <c r="H423" i="8"/>
  <c r="H424" i="8"/>
  <c r="H425" i="8"/>
  <c r="H426" i="8"/>
  <c r="H427" i="8"/>
  <c r="H428" i="8"/>
  <c r="H429" i="8"/>
  <c r="H430" i="8"/>
  <c r="H431" i="8"/>
  <c r="H432" i="8"/>
  <c r="H433" i="8"/>
  <c r="H434" i="8"/>
  <c r="H435" i="8"/>
  <c r="H436" i="8"/>
  <c r="H437" i="8"/>
  <c r="H438" i="8"/>
  <c r="H439" i="8"/>
  <c r="H440" i="8"/>
  <c r="H441" i="8"/>
  <c r="H442" i="8"/>
  <c r="H443" i="8"/>
  <c r="H444" i="8"/>
  <c r="H445" i="8"/>
  <c r="H446" i="8"/>
  <c r="H447" i="8"/>
  <c r="H448" i="8"/>
  <c r="H449" i="8"/>
  <c r="H450" i="8"/>
  <c r="H451" i="8"/>
  <c r="H452" i="8"/>
  <c r="H453" i="8"/>
  <c r="H454" i="8"/>
  <c r="H455" i="8"/>
  <c r="H456" i="8"/>
  <c r="H457" i="8"/>
  <c r="H458" i="8"/>
  <c r="H459" i="8"/>
  <c r="H460" i="8"/>
  <c r="H461" i="8"/>
  <c r="H462" i="8"/>
  <c r="H463" i="8"/>
  <c r="H464" i="8"/>
  <c r="H465" i="8"/>
  <c r="H466" i="8"/>
  <c r="H467" i="8"/>
  <c r="H468" i="8"/>
  <c r="H469" i="8"/>
  <c r="H470" i="8"/>
  <c r="H471" i="8"/>
  <c r="H472" i="8"/>
  <c r="H473" i="8"/>
  <c r="H474" i="8"/>
  <c r="H475" i="8"/>
  <c r="H476" i="8"/>
  <c r="H477" i="8"/>
  <c r="H478" i="8"/>
  <c r="H479" i="8"/>
  <c r="H480" i="8"/>
  <c r="H481" i="8"/>
  <c r="H482" i="8"/>
  <c r="H483" i="8"/>
  <c r="H484" i="8"/>
  <c r="H485" i="8"/>
  <c r="H486" i="8"/>
  <c r="H487" i="8"/>
  <c r="H488" i="8"/>
  <c r="H489" i="8"/>
  <c r="H490" i="8"/>
  <c r="H491" i="8"/>
  <c r="H492" i="8"/>
  <c r="H493" i="8"/>
  <c r="H494" i="8"/>
  <c r="H495" i="8"/>
  <c r="H496" i="8"/>
  <c r="H497" i="8"/>
  <c r="H498" i="8"/>
  <c r="H499" i="8"/>
  <c r="H500" i="8"/>
  <c r="H501" i="8"/>
  <c r="H502" i="8"/>
  <c r="H503" i="8"/>
  <c r="H504" i="8"/>
  <c r="H505" i="8"/>
  <c r="H506" i="8"/>
  <c r="H507" i="8"/>
  <c r="H508" i="8"/>
  <c r="H509" i="8"/>
  <c r="H510" i="8"/>
  <c r="H511" i="8"/>
  <c r="H512" i="8"/>
  <c r="H513" i="8"/>
  <c r="H514" i="8"/>
  <c r="H515" i="8"/>
  <c r="H516" i="8"/>
  <c r="H517" i="8"/>
  <c r="H518" i="8"/>
  <c r="H519" i="8"/>
  <c r="H520" i="8"/>
  <c r="H521" i="8"/>
  <c r="H522" i="8"/>
  <c r="H523" i="8"/>
  <c r="H524" i="8"/>
  <c r="H525" i="8"/>
  <c r="H526" i="8"/>
  <c r="H527" i="8"/>
  <c r="H528" i="8"/>
  <c r="H529" i="8"/>
  <c r="H530" i="8"/>
  <c r="H531" i="8"/>
  <c r="H532" i="8"/>
  <c r="H533" i="8"/>
  <c r="H534" i="8"/>
  <c r="H535" i="8"/>
  <c r="H536" i="8"/>
  <c r="H537" i="8"/>
  <c r="H538" i="8"/>
  <c r="H539" i="8"/>
  <c r="H540" i="8"/>
  <c r="H541" i="8"/>
  <c r="H542" i="8"/>
  <c r="H543" i="8"/>
  <c r="H544" i="8"/>
  <c r="H545" i="8"/>
  <c r="H546" i="8"/>
  <c r="H547" i="8"/>
  <c r="H548" i="8"/>
  <c r="H549" i="8"/>
  <c r="H550" i="8"/>
  <c r="H551" i="8"/>
  <c r="H552" i="8"/>
  <c r="H553" i="8"/>
  <c r="H554" i="8"/>
  <c r="H555" i="8"/>
  <c r="E28" i="10" l="1"/>
  <c r="D27" i="10"/>
  <c r="C27" i="10"/>
  <c r="D26" i="10"/>
  <c r="E26" i="10" s="1"/>
  <c r="C26" i="10"/>
  <c r="C25" i="10" s="1"/>
  <c r="E24" i="10"/>
  <c r="D23" i="10"/>
  <c r="D22" i="10" s="1"/>
  <c r="C23" i="10"/>
  <c r="C22" i="10" s="1"/>
  <c r="C21" i="10" s="1"/>
  <c r="D16" i="10"/>
  <c r="C16" i="10"/>
  <c r="C15" i="10"/>
  <c r="D13" i="10"/>
  <c r="C13" i="10"/>
  <c r="D11" i="10"/>
  <c r="C11" i="10"/>
  <c r="C10" i="10" s="1"/>
  <c r="D10" i="10"/>
  <c r="E27" i="10" l="1"/>
  <c r="E23" i="10"/>
  <c r="C20" i="10"/>
  <c r="C29" i="10"/>
  <c r="E22" i="10"/>
  <c r="D15" i="10"/>
  <c r="D25" i="10"/>
  <c r="E25" i="10" s="1"/>
  <c r="D21" i="10"/>
  <c r="E21" i="10" l="1"/>
  <c r="D20" i="10"/>
  <c r="E20" i="10" l="1"/>
  <c r="D29" i="10"/>
  <c r="E29" i="10" s="1"/>
  <c r="E181" i="6" l="1"/>
  <c r="E179" i="6"/>
  <c r="E177" i="6"/>
  <c r="E175" i="6"/>
  <c r="E172" i="6"/>
  <c r="E171" i="6"/>
  <c r="E170" i="6"/>
  <c r="E169" i="6"/>
  <c r="E168" i="6"/>
  <c r="E166" i="6"/>
  <c r="E153" i="6"/>
  <c r="D152" i="6"/>
  <c r="E151" i="6"/>
  <c r="D150" i="6"/>
  <c r="E150" i="6" s="1"/>
  <c r="E149" i="6"/>
  <c r="D148" i="6"/>
  <c r="E143" i="6"/>
  <c r="D142" i="6"/>
  <c r="E140" i="6"/>
  <c r="D139" i="6"/>
  <c r="C139" i="6"/>
  <c r="E138" i="6"/>
  <c r="D137" i="6"/>
  <c r="C137" i="6"/>
  <c r="E136" i="6"/>
  <c r="E135" i="6"/>
  <c r="D130" i="6"/>
  <c r="D129" i="6" s="1"/>
  <c r="C130" i="6"/>
  <c r="C129" i="6" s="1"/>
  <c r="E128" i="6"/>
  <c r="D127" i="6"/>
  <c r="C127" i="6"/>
  <c r="E125" i="6"/>
  <c r="D124" i="6"/>
  <c r="C124" i="6"/>
  <c r="D122" i="6"/>
  <c r="C122" i="6"/>
  <c r="D119" i="6"/>
  <c r="C119" i="6"/>
  <c r="E118" i="6"/>
  <c r="D117" i="6"/>
  <c r="E117" i="6" s="1"/>
  <c r="D115" i="6"/>
  <c r="C115" i="6"/>
  <c r="C114" i="6" s="1"/>
  <c r="E113" i="6"/>
  <c r="D112" i="6"/>
  <c r="C112" i="6"/>
  <c r="E111" i="6"/>
  <c r="D110" i="6"/>
  <c r="C110" i="6"/>
  <c r="E109" i="6"/>
  <c r="D108" i="6"/>
  <c r="C108" i="6"/>
  <c r="E106" i="6"/>
  <c r="D105" i="6"/>
  <c r="C105" i="6"/>
  <c r="E104" i="6"/>
  <c r="D103" i="6"/>
  <c r="C103" i="6"/>
  <c r="E102" i="6"/>
  <c r="D101" i="6"/>
  <c r="C101" i="6"/>
  <c r="E100" i="6"/>
  <c r="D99" i="6"/>
  <c r="C99" i="6"/>
  <c r="E98" i="6"/>
  <c r="D97" i="6"/>
  <c r="C97" i="6"/>
  <c r="E96" i="6"/>
  <c r="D95" i="6"/>
  <c r="C95" i="6"/>
  <c r="E94" i="6"/>
  <c r="D93" i="6"/>
  <c r="C93" i="6"/>
  <c r="D91" i="6"/>
  <c r="C91" i="6"/>
  <c r="E90" i="6"/>
  <c r="D89" i="6"/>
  <c r="C89" i="6"/>
  <c r="E88" i="6"/>
  <c r="D87" i="6"/>
  <c r="C87" i="6"/>
  <c r="E86" i="6"/>
  <c r="D85" i="6"/>
  <c r="C85" i="6"/>
  <c r="E84" i="6"/>
  <c r="D83" i="6"/>
  <c r="C83" i="6"/>
  <c r="E78" i="6"/>
  <c r="D77" i="6"/>
  <c r="C77" i="6"/>
  <c r="E76" i="6"/>
  <c r="D75" i="6"/>
  <c r="C75" i="6"/>
  <c r="E72" i="6"/>
  <c r="D71" i="6"/>
  <c r="C71" i="6"/>
  <c r="E70" i="6"/>
  <c r="D69" i="6"/>
  <c r="C69" i="6"/>
  <c r="E65" i="6"/>
  <c r="D64" i="6"/>
  <c r="C64" i="6"/>
  <c r="C61" i="6" s="1"/>
  <c r="C60" i="6" s="1"/>
  <c r="E63" i="6"/>
  <c r="E62" i="6"/>
  <c r="E59" i="6"/>
  <c r="D58" i="6"/>
  <c r="C58" i="6"/>
  <c r="C57" i="6" s="1"/>
  <c r="E56" i="6"/>
  <c r="D55" i="6"/>
  <c r="D54" i="6" s="1"/>
  <c r="C55" i="6"/>
  <c r="E48" i="6"/>
  <c r="D47" i="6"/>
  <c r="C47" i="6"/>
  <c r="E46" i="6"/>
  <c r="D45" i="6"/>
  <c r="C45" i="6"/>
  <c r="E44" i="6"/>
  <c r="D43" i="6"/>
  <c r="C43" i="6"/>
  <c r="E40" i="6"/>
  <c r="D39" i="6"/>
  <c r="C39" i="6"/>
  <c r="E38" i="6"/>
  <c r="D37" i="6"/>
  <c r="C37" i="6"/>
  <c r="E35" i="6"/>
  <c r="D34" i="6"/>
  <c r="C34" i="6"/>
  <c r="E33" i="6"/>
  <c r="D32" i="6"/>
  <c r="C32" i="6"/>
  <c r="E30" i="6"/>
  <c r="D29" i="6"/>
  <c r="C29" i="6"/>
  <c r="E27" i="6"/>
  <c r="D26" i="6"/>
  <c r="C26" i="6"/>
  <c r="E25" i="6"/>
  <c r="D24" i="6"/>
  <c r="C24" i="6"/>
  <c r="E23" i="6"/>
  <c r="D22" i="6"/>
  <c r="C22" i="6"/>
  <c r="E21" i="6"/>
  <c r="D20" i="6"/>
  <c r="C20" i="6"/>
  <c r="E17" i="6"/>
  <c r="E16" i="6"/>
  <c r="E15" i="6"/>
  <c r="E14" i="6"/>
  <c r="E13" i="6"/>
  <c r="E12" i="6"/>
  <c r="E11" i="6"/>
  <c r="D10" i="6"/>
  <c r="D9" i="6" s="1"/>
  <c r="C10" i="6"/>
  <c r="C9" i="6" s="1"/>
  <c r="D141" i="6" l="1"/>
  <c r="E141" i="6" s="1"/>
  <c r="E176" i="6"/>
  <c r="E112" i="6"/>
  <c r="E24" i="6"/>
  <c r="E108" i="6"/>
  <c r="E97" i="6"/>
  <c r="C36" i="6"/>
  <c r="E167" i="6"/>
  <c r="E165" i="6"/>
  <c r="E87" i="6"/>
  <c r="E93" i="6"/>
  <c r="E142" i="6"/>
  <c r="E180" i="6"/>
  <c r="C42" i="6"/>
  <c r="E71" i="6"/>
  <c r="D42" i="6"/>
  <c r="E29" i="6"/>
  <c r="C74" i="6"/>
  <c r="C73" i="6" s="1"/>
  <c r="E148" i="6"/>
  <c r="E101" i="6"/>
  <c r="C121" i="6"/>
  <c r="E152" i="6"/>
  <c r="E45" i="6"/>
  <c r="E178" i="6"/>
  <c r="E174" i="6"/>
  <c r="D134" i="6"/>
  <c r="E137" i="6"/>
  <c r="E110" i="6"/>
  <c r="E127" i="6"/>
  <c r="D121" i="6"/>
  <c r="E103" i="6"/>
  <c r="E99" i="6"/>
  <c r="E95" i="6"/>
  <c r="E89" i="6"/>
  <c r="E85" i="6"/>
  <c r="E83" i="6"/>
  <c r="E75" i="6"/>
  <c r="D74" i="6"/>
  <c r="E77" i="6"/>
  <c r="C68" i="6"/>
  <c r="C67" i="6" s="1"/>
  <c r="E69" i="6"/>
  <c r="E64" i="6"/>
  <c r="E55" i="6"/>
  <c r="E58" i="6"/>
  <c r="E47" i="6"/>
  <c r="E43" i="6"/>
  <c r="E39" i="6"/>
  <c r="E37" i="6"/>
  <c r="E34" i="6"/>
  <c r="E32" i="6"/>
  <c r="C28" i="6"/>
  <c r="E26" i="6"/>
  <c r="D19" i="6"/>
  <c r="D18" i="6" s="1"/>
  <c r="E22" i="6"/>
  <c r="E20" i="6"/>
  <c r="E9" i="6"/>
  <c r="E124" i="6"/>
  <c r="E105" i="6"/>
  <c r="C82" i="6"/>
  <c r="E139" i="6"/>
  <c r="E10" i="6"/>
  <c r="D61" i="6"/>
  <c r="D68" i="6"/>
  <c r="D82" i="6"/>
  <c r="D114" i="6"/>
  <c r="E114" i="6" s="1"/>
  <c r="C19" i="6"/>
  <c r="C18" i="6" s="1"/>
  <c r="D28" i="6"/>
  <c r="D36" i="6"/>
  <c r="C54" i="6"/>
  <c r="D57" i="6"/>
  <c r="E57" i="6" s="1"/>
  <c r="C134" i="6"/>
  <c r="E173" i="6" l="1"/>
  <c r="E36" i="6"/>
  <c r="E121" i="6"/>
  <c r="C41" i="6"/>
  <c r="C81" i="6"/>
  <c r="C8" i="6" s="1"/>
  <c r="E28" i="6"/>
  <c r="E134" i="6"/>
  <c r="E68" i="6"/>
  <c r="E67" i="6" s="1"/>
  <c r="D67" i="6"/>
  <c r="E54" i="6"/>
  <c r="E61" i="6"/>
  <c r="E60" i="6" s="1"/>
  <c r="D60" i="6"/>
  <c r="E19" i="6"/>
  <c r="E74" i="6"/>
  <c r="D73" i="6"/>
  <c r="E73" i="6" s="1"/>
  <c r="E42" i="6"/>
  <c r="D41" i="6"/>
  <c r="E82" i="6"/>
  <c r="D81" i="6"/>
  <c r="E18" i="6"/>
  <c r="E41" i="6" l="1"/>
  <c r="C187" i="6"/>
  <c r="E81" i="6"/>
  <c r="D8" i="6"/>
  <c r="E8" i="6" s="1"/>
  <c r="E133" i="6"/>
  <c r="E132" i="6"/>
  <c r="E187" i="6" l="1"/>
  <c r="H624" i="9"/>
  <c r="H460" i="9"/>
  <c r="H319" i="9"/>
  <c r="H318" i="9" s="1"/>
  <c r="H300" i="9"/>
  <c r="H299" i="9" s="1"/>
  <c r="H286" i="9"/>
  <c r="H285" i="9" s="1"/>
  <c r="H515" i="9" l="1"/>
  <c r="H275" i="9"/>
  <c r="H185" i="9" s="1"/>
  <c r="H270" i="9"/>
  <c r="H271" i="9"/>
  <c r="H266" i="9"/>
  <c r="H265" i="9" s="1"/>
  <c r="H261" i="9"/>
  <c r="H260" i="9" s="1"/>
  <c r="H256" i="9"/>
  <c r="H255" i="9" s="1"/>
  <c r="H243" i="9" l="1"/>
  <c r="H228" i="9"/>
  <c r="H227" i="9" s="1"/>
  <c r="H222" i="9"/>
  <c r="H214" i="9"/>
  <c r="H213" i="9" s="1"/>
  <c r="H208" i="9"/>
  <c r="H199" i="9"/>
  <c r="H198" i="9" s="1"/>
  <c r="H193" i="9"/>
  <c r="H192" i="9" s="1"/>
  <c r="H188" i="9"/>
  <c r="H187" i="9" s="1"/>
  <c r="H186" i="9" l="1"/>
  <c r="H184" i="9"/>
  <c r="K187" i="9" s="1"/>
  <c r="H174" i="9"/>
  <c r="H173" i="9" s="1"/>
  <c r="H164" i="9"/>
  <c r="H156" i="9"/>
  <c r="H155" i="9" s="1"/>
  <c r="H150" i="9"/>
  <c r="H124" i="9"/>
  <c r="H120" i="9"/>
  <c r="H119" i="9" s="1"/>
  <c r="H109" i="9"/>
  <c r="H86" i="9"/>
  <c r="H85" i="9" s="1"/>
  <c r="H78" i="9"/>
  <c r="H77" i="9" s="1"/>
  <c r="H73" i="9"/>
  <c r="H72" i="9" s="1"/>
  <c r="I45" i="9"/>
  <c r="H45" i="9"/>
  <c r="H44" i="9" s="1"/>
  <c r="H149" i="9" l="1"/>
  <c r="H12" i="9"/>
  <c r="J706" i="9" l="1"/>
  <c r="J707" i="9"/>
  <c r="J696" i="9"/>
  <c r="J697" i="9"/>
  <c r="J698" i="9"/>
  <c r="J642" i="9"/>
  <c r="J643" i="9"/>
  <c r="J644" i="9"/>
  <c r="I626" i="9"/>
  <c r="I625" i="9" s="1"/>
  <c r="I615" i="9"/>
  <c r="J615" i="9" s="1"/>
  <c r="J627" i="9"/>
  <c r="J628" i="9"/>
  <c r="J629" i="9"/>
  <c r="J616" i="9"/>
  <c r="J617" i="9"/>
  <c r="J618" i="9"/>
  <c r="J595" i="9"/>
  <c r="J605" i="9"/>
  <c r="J606" i="9"/>
  <c r="J604" i="9"/>
  <c r="J608" i="9"/>
  <c r="J609" i="9"/>
  <c r="J607" i="9"/>
  <c r="J590" i="9"/>
  <c r="J585" i="9"/>
  <c r="I578" i="9"/>
  <c r="J578" i="9" s="1"/>
  <c r="I571" i="9"/>
  <c r="J571" i="9" s="1"/>
  <c r="I565" i="9"/>
  <c r="J565" i="9" s="1"/>
  <c r="J551" i="9"/>
  <c r="J552" i="9"/>
  <c r="J553" i="9"/>
  <c r="J554" i="9"/>
  <c r="J555" i="9"/>
  <c r="J556" i="9"/>
  <c r="J557" i="9"/>
  <c r="J558" i="9"/>
  <c r="J559" i="9"/>
  <c r="J560" i="9"/>
  <c r="J561" i="9"/>
  <c r="J562" i="9"/>
  <c r="J563" i="9"/>
  <c r="J566" i="9"/>
  <c r="J567" i="9"/>
  <c r="J568" i="9"/>
  <c r="J569" i="9"/>
  <c r="J572" i="9"/>
  <c r="J573" i="9"/>
  <c r="J574" i="9"/>
  <c r="J575" i="9"/>
  <c r="J576" i="9"/>
  <c r="J579" i="9"/>
  <c r="J580" i="9"/>
  <c r="J581" i="9"/>
  <c r="J582" i="9"/>
  <c r="J583" i="9"/>
  <c r="J586" i="9"/>
  <c r="J587" i="9"/>
  <c r="J591" i="9"/>
  <c r="J592" i="9"/>
  <c r="J593" i="9"/>
  <c r="J596" i="9"/>
  <c r="J597" i="9"/>
  <c r="J598" i="9"/>
  <c r="J599" i="9"/>
  <c r="J600" i="9"/>
  <c r="J601" i="9"/>
  <c r="J602" i="9"/>
  <c r="J512" i="9"/>
  <c r="J513" i="9"/>
  <c r="J514" i="9"/>
  <c r="J511" i="9"/>
  <c r="J626" i="9" l="1"/>
  <c r="J625" i="9"/>
  <c r="I624" i="9"/>
  <c r="J624" i="9" s="1"/>
  <c r="I614" i="9"/>
  <c r="I613" i="9" s="1"/>
  <c r="J570" i="9"/>
  <c r="I589" i="9"/>
  <c r="I588" i="9" s="1"/>
  <c r="J594" i="9"/>
  <c r="I510" i="9"/>
  <c r="I509" i="9" s="1"/>
  <c r="J577" i="9"/>
  <c r="I550" i="9"/>
  <c r="J584" i="9"/>
  <c r="I564" i="9"/>
  <c r="J564" i="9" s="1"/>
  <c r="I549" i="9" l="1"/>
  <c r="J614" i="9"/>
  <c r="J613" i="9"/>
  <c r="J589" i="9"/>
  <c r="J588" i="9"/>
  <c r="J550" i="9"/>
  <c r="J549" i="9"/>
  <c r="J509" i="9"/>
  <c r="J510" i="9"/>
  <c r="I199" i="9" l="1"/>
  <c r="I198" i="9" s="1"/>
  <c r="I300" i="9"/>
  <c r="I286" i="9" l="1"/>
  <c r="I285" i="9" s="1"/>
  <c r="I270" i="9"/>
  <c r="I243" i="9"/>
  <c r="I228" i="9"/>
  <c r="I227" i="9" s="1"/>
  <c r="I222" i="9"/>
  <c r="I214" i="9"/>
  <c r="I213" i="9" s="1"/>
  <c r="I208" i="9" l="1"/>
  <c r="I109" i="9" l="1"/>
  <c r="I86" i="9"/>
  <c r="I85" i="9" s="1"/>
  <c r="I78" i="9"/>
  <c r="I77" i="9" s="1"/>
  <c r="I44" i="9"/>
  <c r="I124" i="9"/>
  <c r="I120" i="9"/>
  <c r="I119" i="9" s="1"/>
  <c r="I73" i="9"/>
  <c r="I72" i="9" s="1"/>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514" i="7"/>
  <c r="G515" i="7"/>
  <c r="G516" i="7"/>
  <c r="G517" i="7"/>
  <c r="G518" i="7"/>
  <c r="G519" i="7"/>
  <c r="G520" i="7"/>
  <c r="G521" i="7"/>
  <c r="G522" i="7"/>
  <c r="G523" i="7"/>
  <c r="G524" i="7"/>
  <c r="G525" i="7"/>
  <c r="G526" i="7"/>
  <c r="G527" i="7"/>
  <c r="G528" i="7"/>
  <c r="G529" i="7"/>
  <c r="G530" i="7"/>
  <c r="G531" i="7"/>
  <c r="G532" i="7"/>
  <c r="G533" i="7"/>
  <c r="G534" i="7"/>
  <c r="G535" i="7"/>
  <c r="G536" i="7"/>
  <c r="G537" i="7"/>
  <c r="G538" i="7"/>
  <c r="G539" i="7"/>
  <c r="G540" i="7"/>
  <c r="G541" i="7"/>
  <c r="G542" i="7"/>
  <c r="G543" i="7"/>
  <c r="G544" i="7"/>
  <c r="G545" i="7"/>
  <c r="G546" i="7"/>
  <c r="G547" i="7"/>
  <c r="G548" i="7"/>
  <c r="G549" i="7"/>
  <c r="I12" i="9" l="1"/>
  <c r="I318" i="9"/>
  <c r="I299" i="9"/>
  <c r="J678" i="9" l="1"/>
  <c r="J679" i="9"/>
  <c r="J680" i="9"/>
  <c r="J654" i="9"/>
  <c r="J646" i="9"/>
  <c r="J647" i="9"/>
  <c r="J648" i="9"/>
  <c r="J638" i="9"/>
  <c r="J639" i="9"/>
  <c r="J640" i="9"/>
  <c r="J641" i="9"/>
  <c r="J632" i="9"/>
  <c r="J633" i="9"/>
  <c r="J634" i="9"/>
  <c r="I533" i="9" l="1"/>
  <c r="I532" i="9" s="1"/>
  <c r="J603" i="9"/>
  <c r="I528" i="9"/>
  <c r="I527" i="9" s="1"/>
  <c r="I275" i="9"/>
  <c r="I185" i="9" s="1"/>
  <c r="J185" i="9" s="1"/>
  <c r="J293" i="9"/>
  <c r="J300" i="9"/>
  <c r="J299" i="9" s="1"/>
  <c r="J301" i="9"/>
  <c r="J302" i="9"/>
  <c r="J303" i="9" l="1"/>
  <c r="J705" i="9" l="1"/>
  <c r="J704" i="9"/>
  <c r="J703" i="9"/>
  <c r="J702" i="9"/>
  <c r="J701" i="9"/>
  <c r="J700" i="9"/>
  <c r="J699" i="9"/>
  <c r="J695" i="9"/>
  <c r="J694" i="9"/>
  <c r="J693" i="9"/>
  <c r="J676" i="9"/>
  <c r="J675" i="9"/>
  <c r="J674" i="9"/>
  <c r="J673" i="9"/>
  <c r="J672" i="9"/>
  <c r="J671" i="9"/>
  <c r="J670" i="9"/>
  <c r="J669" i="9"/>
  <c r="J668" i="9"/>
  <c r="J667" i="9"/>
  <c r="J666" i="9"/>
  <c r="J664" i="9"/>
  <c r="J663" i="9"/>
  <c r="J662" i="9"/>
  <c r="J661" i="9"/>
  <c r="J660" i="9"/>
  <c r="J659" i="9"/>
  <c r="J658" i="9"/>
  <c r="J657" i="9"/>
  <c r="J653" i="9"/>
  <c r="J652" i="9"/>
  <c r="J637" i="9"/>
  <c r="J636" i="9"/>
  <c r="J635" i="9"/>
  <c r="J631" i="9"/>
  <c r="J548" i="9"/>
  <c r="J547" i="9"/>
  <c r="J546" i="9"/>
  <c r="I545" i="9"/>
  <c r="J543" i="9"/>
  <c r="J542" i="9"/>
  <c r="J541" i="9"/>
  <c r="I540" i="9"/>
  <c r="I539" i="9" s="1"/>
  <c r="J538" i="9"/>
  <c r="J537" i="9"/>
  <c r="J536" i="9"/>
  <c r="J535" i="9"/>
  <c r="J534" i="9"/>
  <c r="J533" i="9"/>
  <c r="J531" i="9"/>
  <c r="J530" i="9"/>
  <c r="J529" i="9"/>
  <c r="J527" i="9"/>
  <c r="J526" i="9"/>
  <c r="J525" i="9"/>
  <c r="J524" i="9"/>
  <c r="J523" i="9"/>
  <c r="J522" i="9"/>
  <c r="J521" i="9"/>
  <c r="J520" i="9"/>
  <c r="J519" i="9"/>
  <c r="J518" i="9"/>
  <c r="J503" i="9"/>
  <c r="J502" i="9"/>
  <c r="J501" i="9"/>
  <c r="J498" i="9"/>
  <c r="J497" i="9"/>
  <c r="J496" i="9"/>
  <c r="I495" i="9"/>
  <c r="I494" i="9" s="1"/>
  <c r="J489" i="9"/>
  <c r="J487" i="9"/>
  <c r="J486" i="9"/>
  <c r="J485" i="9"/>
  <c r="J484" i="9"/>
  <c r="J483" i="9"/>
  <c r="J482" i="9"/>
  <c r="J481" i="9"/>
  <c r="J478" i="9"/>
  <c r="J477" i="9"/>
  <c r="J476" i="9"/>
  <c r="J475" i="9"/>
  <c r="J474" i="9"/>
  <c r="J473" i="9"/>
  <c r="J472" i="9"/>
  <c r="J471" i="9"/>
  <c r="J470" i="9"/>
  <c r="J469" i="9"/>
  <c r="J465" i="9"/>
  <c r="J464" i="9"/>
  <c r="J463" i="9"/>
  <c r="J462" i="9"/>
  <c r="I460" i="9"/>
  <c r="J454" i="9"/>
  <c r="J453" i="9"/>
  <c r="J452" i="9"/>
  <c r="J418" i="9"/>
  <c r="J415" i="9"/>
  <c r="J414" i="9"/>
  <c r="J408" i="9"/>
  <c r="J407" i="9"/>
  <c r="J406" i="9"/>
  <c r="J405" i="9"/>
  <c r="J401" i="9"/>
  <c r="J400" i="9"/>
  <c r="J399" i="9"/>
  <c r="J398" i="9"/>
  <c r="J395" i="9"/>
  <c r="J394" i="9"/>
  <c r="J393" i="9"/>
  <c r="J392" i="9"/>
  <c r="J391" i="9"/>
  <c r="J390" i="9"/>
  <c r="J389" i="9"/>
  <c r="J386" i="9"/>
  <c r="J385" i="9"/>
  <c r="J384" i="9"/>
  <c r="J381" i="9"/>
  <c r="J380" i="9"/>
  <c r="J379" i="9"/>
  <c r="J378" i="9"/>
  <c r="J377" i="9"/>
  <c r="J374" i="9"/>
  <c r="J373" i="9"/>
  <c r="J372" i="9"/>
  <c r="J369" i="9"/>
  <c r="J368" i="9"/>
  <c r="J367" i="9"/>
  <c r="J364" i="9"/>
  <c r="J363" i="9"/>
  <c r="J362" i="9"/>
  <c r="J359" i="9"/>
  <c r="J358" i="9"/>
  <c r="J357" i="9"/>
  <c r="J356" i="9"/>
  <c r="J355" i="9"/>
  <c r="J354" i="9"/>
  <c r="J351" i="9"/>
  <c r="J350" i="9"/>
  <c r="J349" i="9"/>
  <c r="J346" i="9"/>
  <c r="J345" i="9"/>
  <c r="J344" i="9"/>
  <c r="J341" i="9"/>
  <c r="J340" i="9"/>
  <c r="J339" i="9"/>
  <c r="J338" i="9"/>
  <c r="J337" i="9"/>
  <c r="J336" i="9"/>
  <c r="J333" i="9"/>
  <c r="J332" i="9"/>
  <c r="J331" i="9"/>
  <c r="J328" i="9"/>
  <c r="J327" i="9"/>
  <c r="J326" i="9"/>
  <c r="J325" i="9"/>
  <c r="J322" i="9"/>
  <c r="J321" i="9"/>
  <c r="J320" i="9"/>
  <c r="J319" i="9"/>
  <c r="J318" i="9" s="1"/>
  <c r="J292" i="9"/>
  <c r="J291" i="9"/>
  <c r="J290" i="9"/>
  <c r="J289" i="9"/>
  <c r="J288" i="9"/>
  <c r="J287" i="9"/>
  <c r="J286" i="9"/>
  <c r="J285" i="9"/>
  <c r="J279" i="9"/>
  <c r="J278" i="9"/>
  <c r="J277" i="9"/>
  <c r="J274" i="9"/>
  <c r="J273" i="9"/>
  <c r="J272" i="9" s="1"/>
  <c r="J271" i="9" s="1"/>
  <c r="J270" i="9"/>
  <c r="J269" i="9"/>
  <c r="J268" i="9"/>
  <c r="J267" i="9"/>
  <c r="J266" i="9"/>
  <c r="I265" i="9"/>
  <c r="J264" i="9"/>
  <c r="J263" i="9"/>
  <c r="J262" i="9"/>
  <c r="I261" i="9"/>
  <c r="I260" i="9" s="1"/>
  <c r="J259" i="9"/>
  <c r="J258" i="9"/>
  <c r="J257" i="9"/>
  <c r="J256" i="9"/>
  <c r="I255" i="9"/>
  <c r="J251" i="9"/>
  <c r="J250" i="9"/>
  <c r="J249" i="9"/>
  <c r="J248" i="9"/>
  <c r="J247" i="9"/>
  <c r="J246" i="9"/>
  <c r="J245" i="9"/>
  <c r="J242" i="9"/>
  <c r="J241" i="9"/>
  <c r="J240" i="9"/>
  <c r="J239" i="9"/>
  <c r="J238" i="9"/>
  <c r="J237" i="9"/>
  <c r="J236" i="9"/>
  <c r="J235" i="9"/>
  <c r="J234" i="9"/>
  <c r="J233" i="9"/>
  <c r="J232" i="9"/>
  <c r="J231" i="9"/>
  <c r="J230" i="9"/>
  <c r="J229" i="9"/>
  <c r="J228" i="9"/>
  <c r="J227" i="9"/>
  <c r="J226" i="9"/>
  <c r="J225" i="9"/>
  <c r="J224" i="9"/>
  <c r="J223" i="9"/>
  <c r="J222" i="9"/>
  <c r="J219" i="9"/>
  <c r="J218" i="9"/>
  <c r="J217" i="9"/>
  <c r="J216" i="9"/>
  <c r="J215" i="9"/>
  <c r="J214" i="9"/>
  <c r="J213" i="9"/>
  <c r="J212" i="9"/>
  <c r="J211" i="9"/>
  <c r="J210" i="9"/>
  <c r="J208" i="9"/>
  <c r="J207" i="9"/>
  <c r="J206" i="9"/>
  <c r="J205" i="9"/>
  <c r="J204" i="9"/>
  <c r="J203" i="9"/>
  <c r="J202" i="9"/>
  <c r="J201" i="9"/>
  <c r="J198" i="9"/>
  <c r="J197" i="9"/>
  <c r="J196" i="9"/>
  <c r="J195" i="9"/>
  <c r="I193" i="9"/>
  <c r="I192" i="9" s="1"/>
  <c r="J192" i="9" s="1"/>
  <c r="J191" i="9"/>
  <c r="J190" i="9"/>
  <c r="J189" i="9"/>
  <c r="I188" i="9"/>
  <c r="I187" i="9" s="1"/>
  <c r="J183" i="9"/>
  <c r="J182" i="9"/>
  <c r="J181" i="9"/>
  <c r="J180" i="9"/>
  <c r="J179" i="9"/>
  <c r="J178" i="9"/>
  <c r="J177" i="9"/>
  <c r="J176" i="9"/>
  <c r="J175" i="9"/>
  <c r="I174" i="9"/>
  <c r="J172" i="9"/>
  <c r="J171" i="9"/>
  <c r="J170" i="9"/>
  <c r="J168" i="9"/>
  <c r="J167" i="9"/>
  <c r="J166" i="9"/>
  <c r="J163" i="9"/>
  <c r="J162" i="9"/>
  <c r="J161" i="9"/>
  <c r="J160" i="9"/>
  <c r="J159" i="9"/>
  <c r="J158" i="9"/>
  <c r="J157" i="9"/>
  <c r="I156" i="9"/>
  <c r="I155" i="9" s="1"/>
  <c r="J155" i="9" s="1"/>
  <c r="J154" i="9"/>
  <c r="J153" i="9"/>
  <c r="J152" i="9"/>
  <c r="I150" i="9"/>
  <c r="J128" i="9"/>
  <c r="J127" i="9"/>
  <c r="J126" i="9"/>
  <c r="J125" i="9"/>
  <c r="J124" i="9"/>
  <c r="J123" i="9"/>
  <c r="J120" i="9"/>
  <c r="J119" i="9"/>
  <c r="J118" i="9"/>
  <c r="J117" i="9"/>
  <c r="J116" i="9"/>
  <c r="J115" i="9"/>
  <c r="J114" i="9"/>
  <c r="J113" i="9"/>
  <c r="J112" i="9"/>
  <c r="J111" i="9"/>
  <c r="J110" i="9"/>
  <c r="J109" i="9"/>
  <c r="J108" i="9"/>
  <c r="J107" i="9"/>
  <c r="J106" i="9"/>
  <c r="J105" i="9"/>
  <c r="J104" i="9"/>
  <c r="J103" i="9"/>
  <c r="J102" i="9"/>
  <c r="J99" i="9"/>
  <c r="J98" i="9"/>
  <c r="J97" i="9"/>
  <c r="J96" i="9"/>
  <c r="J95" i="9"/>
  <c r="J94" i="9"/>
  <c r="J93" i="9"/>
  <c r="J92" i="9"/>
  <c r="J91" i="9"/>
  <c r="J90" i="9"/>
  <c r="J89" i="9"/>
  <c r="J88" i="9"/>
  <c r="J87" i="9"/>
  <c r="J86" i="9"/>
  <c r="J85" i="9"/>
  <c r="J84" i="9"/>
  <c r="J83" i="9"/>
  <c r="J82" i="9"/>
  <c r="J79" i="9"/>
  <c r="J78" i="9"/>
  <c r="J77" i="9"/>
  <c r="J74" i="9"/>
  <c r="J73" i="9"/>
  <c r="J72" i="9"/>
  <c r="J71" i="9"/>
  <c r="J70" i="9"/>
  <c r="J69" i="9"/>
  <c r="J68" i="9"/>
  <c r="J67" i="9"/>
  <c r="J66" i="9"/>
  <c r="J65" i="9"/>
  <c r="J64" i="9"/>
  <c r="J63" i="9"/>
  <c r="J62" i="9"/>
  <c r="J61" i="9"/>
  <c r="J60" i="9"/>
  <c r="J59" i="9"/>
  <c r="J58" i="9"/>
  <c r="J57" i="9"/>
  <c r="J56" i="9"/>
  <c r="J55" i="9"/>
  <c r="J54" i="9"/>
  <c r="J53" i="9"/>
  <c r="J52" i="9"/>
  <c r="J51" i="9"/>
  <c r="J50" i="9"/>
  <c r="J49" i="9"/>
  <c r="J46" i="9"/>
  <c r="J45" i="9"/>
  <c r="J44" i="9"/>
  <c r="J40" i="9"/>
  <c r="J39" i="9"/>
  <c r="J38" i="9"/>
  <c r="J35" i="9"/>
  <c r="J34" i="9"/>
  <c r="J33" i="9"/>
  <c r="J32" i="9"/>
  <c r="J31" i="9"/>
  <c r="J30" i="9"/>
  <c r="J29" i="9"/>
  <c r="J28" i="9"/>
  <c r="J27" i="9"/>
  <c r="J26" i="9"/>
  <c r="J25" i="9"/>
  <c r="J24" i="9"/>
  <c r="J23" i="9"/>
  <c r="J22" i="9"/>
  <c r="J21" i="9"/>
  <c r="J20" i="9"/>
  <c r="J19" i="9"/>
  <c r="J18" i="9"/>
  <c r="J17" i="9"/>
  <c r="J16" i="9"/>
  <c r="J15" i="9"/>
  <c r="I184" i="9" l="1"/>
  <c r="I186" i="9"/>
  <c r="J186" i="9" s="1"/>
  <c r="L187" i="9"/>
  <c r="L13" i="9"/>
  <c r="J677" i="9"/>
  <c r="J169" i="9"/>
  <c r="J361" i="9"/>
  <c r="J539" i="9"/>
  <c r="J451" i="9"/>
  <c r="J404" i="9"/>
  <c r="J335" i="9"/>
  <c r="J334" i="9"/>
  <c r="J528" i="9"/>
  <c r="J265" i="9"/>
  <c r="J480" i="9"/>
  <c r="J360" i="9"/>
  <c r="J665" i="9"/>
  <c r="J460" i="9"/>
  <c r="J382" i="9"/>
  <c r="J342" i="9"/>
  <c r="J329" i="9"/>
  <c r="J479" i="9"/>
  <c r="J165" i="9"/>
  <c r="J324" i="9"/>
  <c r="J545" i="9"/>
  <c r="J416" i="9"/>
  <c r="J645" i="9"/>
  <c r="J656" i="9"/>
  <c r="J188" i="9"/>
  <c r="J194" i="9"/>
  <c r="J193" i="9"/>
  <c r="J174" i="9"/>
  <c r="I173" i="9"/>
  <c r="J173" i="9" s="1"/>
  <c r="J75" i="9"/>
  <c r="J48" i="9"/>
  <c r="J370" i="9"/>
  <c r="J100" i="9"/>
  <c r="J121" i="9"/>
  <c r="J220" i="9"/>
  <c r="J348" i="9"/>
  <c r="J387" i="9"/>
  <c r="J468" i="9"/>
  <c r="J500" i="9"/>
  <c r="J14" i="9"/>
  <c r="J122" i="9"/>
  <c r="J221" i="9"/>
  <c r="J244" i="9"/>
  <c r="J261" i="9"/>
  <c r="J488" i="9"/>
  <c r="J517" i="9"/>
  <c r="J81" i="9"/>
  <c r="J156" i="9"/>
  <c r="J255" i="9"/>
  <c r="J396" i="9"/>
  <c r="J495" i="9"/>
  <c r="J383" i="9"/>
  <c r="J397" i="9"/>
  <c r="J417" i="9"/>
  <c r="J461" i="9"/>
  <c r="J365" i="9"/>
  <c r="J330" i="9"/>
  <c r="J371" i="9"/>
  <c r="J200" i="9"/>
  <c r="J347" i="9"/>
  <c r="J366" i="9"/>
  <c r="J375" i="9"/>
  <c r="J209" i="9"/>
  <c r="J243" i="9"/>
  <c r="J260" i="9"/>
  <c r="J275" i="9"/>
  <c r="J352" i="9"/>
  <c r="J80" i="9"/>
  <c r="J199" i="9"/>
  <c r="J516" i="9"/>
  <c r="J13" i="9"/>
  <c r="J47" i="9"/>
  <c r="J150" i="9"/>
  <c r="J101" i="9"/>
  <c r="J494" i="9"/>
  <c r="I544" i="9"/>
  <c r="J544" i="9" s="1"/>
  <c r="I467" i="9"/>
  <c r="I466" i="9" s="1"/>
  <c r="I499" i="9"/>
  <c r="J76" i="9"/>
  <c r="J151" i="9"/>
  <c r="I164" i="9"/>
  <c r="J276" i="9"/>
  <c r="J343" i="9"/>
  <c r="J376" i="9"/>
  <c r="J388" i="9"/>
  <c r="J540" i="9"/>
  <c r="J353" i="9"/>
  <c r="J499" i="9" l="1"/>
  <c r="I493" i="9"/>
  <c r="I149" i="9"/>
  <c r="I515" i="9"/>
  <c r="J515" i="9" s="1"/>
  <c r="J403" i="9"/>
  <c r="J630" i="9"/>
  <c r="J532" i="9"/>
  <c r="J184" i="9"/>
  <c r="J164" i="9"/>
  <c r="J450" i="9"/>
  <c r="J12" i="9"/>
  <c r="J493" i="9"/>
  <c r="J449" i="9"/>
  <c r="J466" i="9"/>
  <c r="J467" i="9"/>
  <c r="J149" i="9" l="1"/>
  <c r="J402" i="9"/>
  <c r="J323" i="9"/>
  <c r="J187" i="9"/>
  <c r="J708" i="9" l="1"/>
</calcChain>
</file>

<file path=xl/sharedStrings.xml><?xml version="1.0" encoding="utf-8"?>
<sst xmlns="http://schemas.openxmlformats.org/spreadsheetml/2006/main" count="9999" uniqueCount="1341">
  <si>
    <t>Приложение №4</t>
  </si>
  <si>
    <t>к решению Брянского районного</t>
  </si>
  <si>
    <t>Совета народных депутатов</t>
  </si>
  <si>
    <t/>
  </si>
  <si>
    <t>Наименование</t>
  </si>
  <si>
    <t>МП</t>
  </si>
  <si>
    <t>ППМП</t>
  </si>
  <si>
    <t>ОМ</t>
  </si>
  <si>
    <t>ГРБС</t>
  </si>
  <si>
    <t>НР</t>
  </si>
  <si>
    <t>ВР</t>
  </si>
  <si>
    <t>1</t>
  </si>
  <si>
    <t>2</t>
  </si>
  <si>
    <t>10</t>
  </si>
  <si>
    <t>Обеспечение реализации полномочий исполнительно-распорядительного органа местного самоуправления Брянского муниципального района Брянской области</t>
  </si>
  <si>
    <t>01</t>
  </si>
  <si>
    <t>Обеспечение деятельности администрации Брянского района по реализации установленных муниципальных полномочий</t>
  </si>
  <si>
    <t>0</t>
  </si>
  <si>
    <t>Администрация Брянского района</t>
  </si>
  <si>
    <t>901</t>
  </si>
  <si>
    <t>Обеспечение деятельности главы местной администрации (исполнительно-распорядительного органа муниципального образования)</t>
  </si>
  <si>
    <t>80020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</si>
  <si>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</si>
  <si>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</si>
  <si>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</si>
  <si>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</si>
  <si>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Руководство и управление в сфере установленных функций органов местного самоуправления</t>
  </si>
  <si>
    <t>80040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</si>
  <si>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</si>
  <si>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</si>
  <si>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</si>
  <si>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</si>
  <si>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</si>
  <si>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</si>
  <si>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</si>
  <si>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</si>
  <si>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Опубликование нормативных правовых актов муниципальных образований и иной официальной информации</t>
  </si>
  <si>
    <t>80100</t>
  </si>
  <si>
    <t>Единые дежурно-диспетчерские службы</t>
  </si>
  <si>
    <t>80700</t>
  </si>
  <si>
    <t>Расходы на выплаты персоналу казенных учреждений</t>
  </si>
  <si>
    <t>110</t>
  </si>
  <si>
    <t>Эксплуатация и содержание имущества, находящегося в муниципальной собственности, арендованного недвижимого имущества</t>
  </si>
  <si>
    <t>80930</t>
  </si>
  <si>
    <t>Обеспечение деятельности администрации Брянского района по реализации отдельных государственных полномочий</t>
  </si>
  <si>
    <t>02</t>
  </si>
  <si>
    <t>Организация и осуществление деятельности по опеке и попечительству</t>
  </si>
  <si>
    <t>16721</t>
  </si>
  <si>
    <t>Осуществление отдельных полномочий в области охраны труда и уведомительной регистрации территориальных соглашений и коллективных договоров</t>
  </si>
  <si>
    <t>17900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</si>
  <si>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</si>
  <si>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51200</t>
  </si>
  <si>
    <t>Снижение административных барьеров, повышение качества и доступности предоставления государственных и муниципальных услуг в Брянском муниципальном районе</t>
  </si>
  <si>
    <t>03</t>
  </si>
  <si>
    <t>Многофункциональные центры предоставления государственных и муниципальных услуг</t>
  </si>
  <si>
    <t>80710</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</si>
  <si>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</si>
  <si>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</si>
  <si>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</si>
  <si>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</si>
  <si>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Повышение эффективности реализации полномочий в сфере национальной безопасности, правоохранительной деятельности и экономики</t>
  </si>
  <si>
    <t>04</t>
  </si>
  <si>
    <t>12510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</si>
  <si>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</si>
  <si>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</si>
  <si>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Компенсация транспортным организациям части потерь в доходах и (или) возмещении затрат, возникающих в результате регулирования тарифов на перевозку пассажиров пассажирским транспортом по муниципальным маршрутам регулярных перевозок</t>
  </si>
  <si>
    <t>81630</t>
  </si>
  <si>
    <t>Социальные выплаты гражданам, кроме публичных нормативных социальных выплат</t>
  </si>
  <si>
    <t>Социальное обеспечение и иные выплаты населению</t>
  </si>
  <si>
    <t>300</t>
  </si>
  <si>
    <t>320</t>
  </si>
  <si>
    <t>Повышение эффективности реализации отдельных государственных и муниципальных полномочий в сфере социальной политики</t>
  </si>
  <si>
    <t>05</t>
  </si>
  <si>
    <t>Обеспечение сохранности жилых помещений закрепленных за детьми-сиротами и детьми оставшимися без попечения родителей</t>
  </si>
  <si>
    <t>16710</t>
  </si>
  <si>
    <t>Публичные нормативные социальные выплаты гражданам</t>
  </si>
  <si>
    <t>310</t>
  </si>
  <si>
    <t>16722</t>
  </si>
  <si>
    <t>16723</t>
  </si>
  <si>
    <t>Выплата муниципальных пенсий (доплат к государственным пенсиям)</t>
  </si>
  <si>
    <t>82450</t>
  </si>
  <si>
    <t>Социальные выплаты лицам, удостоенным звания почетного гражданина муниципального образования</t>
  </si>
  <si>
    <t>82580</t>
  </si>
  <si>
    <t>Реализация мероприятий по обеспечению жильем молодых семей</t>
  </si>
  <si>
    <t>L4970</t>
  </si>
  <si>
    <t>Капитальные вложения в объекты государственной (муниципальной) собственности</t>
  </si>
  <si>
    <t>400</t>
  </si>
  <si>
    <t>Бюджетные инвестиции</t>
  </si>
  <si>
    <t>410</t>
  </si>
  <si>
    <t>Межбюджетные отношения с поселениями Брянского района</t>
  </si>
  <si>
    <t>06</t>
  </si>
  <si>
    <t>Межбюджетные трансферты</t>
  </si>
  <si>
    <t>500</t>
  </si>
  <si>
    <t>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сфере электро-,тепло-, газо- и водоснабжения населения, водоотведения, снабжения населения топливом</t>
  </si>
  <si>
    <t>83710</t>
  </si>
  <si>
    <t>Иные межбюджетные трансферты</t>
  </si>
  <si>
    <t>540</t>
  </si>
  <si>
    <t>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части обеспечения проживающих в поселении и нуждающихся в жилых помещениях малоимущих граждан жилыми помещениями, организация содержания муниципального жилищного фонда</t>
  </si>
  <si>
    <t>83760</t>
  </si>
  <si>
    <t>Обеспечение деятельности транспортно-хозяйственной службы Брянского района</t>
  </si>
  <si>
    <t>07</t>
  </si>
  <si>
    <t>Учреждения, обеспечивающие деятельность органов местного самоуправления и муниципальных учреждений</t>
  </si>
  <si>
    <t>80720</t>
  </si>
  <si>
    <t>Мероприятия в сфере охраны окружающей среды</t>
  </si>
  <si>
    <t>08</t>
  </si>
  <si>
    <t>83280</t>
  </si>
  <si>
    <t>Управление муниципальными финансами Брянского муниципального района Брянской области</t>
  </si>
  <si>
    <t>Финансовое управление администрации Брянского района</t>
  </si>
  <si>
    <t>102</t>
  </si>
  <si>
    <t>Обслуживание муниципального долга</t>
  </si>
  <si>
    <t>83000</t>
  </si>
  <si>
    <t>Обслуживание государственного (муниципального) долга</t>
  </si>
  <si>
    <t>700</t>
  </si>
  <si>
    <t>730</t>
  </si>
  <si>
    <t>Развитие информационного общества и формирование электронного правительства</t>
  </si>
  <si>
    <t>83230</t>
  </si>
  <si>
    <t>Реализация государственных полномочий Брянской области по расчету и предоставлению дотаций на выравнивание бюджетной обеспеченности поселений</t>
  </si>
  <si>
    <t>15840</t>
  </si>
  <si>
    <t>Дотации</t>
  </si>
  <si>
    <t>510</t>
  </si>
  <si>
    <t>Выравнивание бюджетной обеспеченности поселений</t>
  </si>
  <si>
    <t>83010</t>
  </si>
  <si>
    <t>Формирование современной модели образования в Брянском муниципальном районе Брянской области</t>
  </si>
  <si>
    <t>Управление образования администрации Брянского района</t>
  </si>
  <si>
    <t>00</t>
  </si>
  <si>
    <t>903</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</si>
  <si>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</si>
  <si>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14721</t>
  </si>
  <si>
    <t>Организация предоставления общедоступного дошкольного образования</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</si>
  <si>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t>
  </si>
  <si>
    <t>14722</t>
  </si>
  <si>
    <t>Субсидии автономным учреждениям</t>
  </si>
  <si>
    <t>620</t>
  </si>
  <si>
    <t>Управление культуры, молодежной политики и спорта Брянского муниципального района</t>
  </si>
  <si>
    <t>104</t>
  </si>
  <si>
    <t>Обеспечение функционирования модели персонифицированного финансирования дополнительного образования детей</t>
  </si>
  <si>
    <t>82610</t>
  </si>
  <si>
    <t>Организации дополнительного образования</t>
  </si>
  <si>
    <t>80320</t>
  </si>
  <si>
    <t>S7670</t>
  </si>
  <si>
    <t>Субсидии муниципальным образовательным организациям на возмещение нормативных затрат, связанных с оказанием муниципальных услуг</t>
  </si>
  <si>
    <t>Дошкольные образовательные организации</t>
  </si>
  <si>
    <t>80300</t>
  </si>
  <si>
    <t>Общеобразовательные организации</t>
  </si>
  <si>
    <t>80310</t>
  </si>
  <si>
    <t>Создание цифровой образовательной среды в общеобразовательных организациях и профессиональных образовательных организациях Брянской области</t>
  </si>
  <si>
    <t>Организация и проведение олимпиад, выставок, конкурсов, конференций и других общественных мероприятий</t>
  </si>
  <si>
    <t>82340</t>
  </si>
  <si>
    <t>Мероприятия по работе с семьей, детьми и молодежью</t>
  </si>
  <si>
    <t>82360</t>
  </si>
  <si>
    <t>Организация временного трудоустройства несовершеннолетних граждан в возрасте от 14 до 18 лет</t>
  </si>
  <si>
    <t>82370</t>
  </si>
  <si>
    <t>Стипендии</t>
  </si>
  <si>
    <t>82520</t>
  </si>
  <si>
    <t>340</t>
  </si>
  <si>
    <t>09</t>
  </si>
  <si>
    <t>Приведение в соответствии с брендбуком "Точка роста" помещений муниципальных общеобразовательных организаций</t>
  </si>
  <si>
    <t>S4910</t>
  </si>
  <si>
    <t>Организация питания</t>
  </si>
  <si>
    <t>Организация питания в образовательных организациях</t>
  </si>
  <si>
    <t>82350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</si>
  <si>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</si>
  <si>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L3040</t>
  </si>
  <si>
    <t>11</t>
  </si>
  <si>
    <t>Мероприятия по проведению оздоровительной компании детей</t>
  </si>
  <si>
    <t>S4790</t>
  </si>
  <si>
    <t>Социальные гарантии педагогическим работникам</t>
  </si>
  <si>
    <t>12</t>
  </si>
  <si>
    <t>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</si>
  <si>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14723</t>
  </si>
  <si>
    <t>13</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</si>
  <si>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</si>
  <si>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14780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</si>
  <si>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</si>
  <si>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15</t>
  </si>
  <si>
    <t>Бюджетные инвестиции в объекты капитального строительства муниципальной собственности</t>
  </si>
  <si>
    <t>81680</t>
  </si>
  <si>
    <t>Учреждения, обеспечивающие оказание услуг в сфере образования (централизованная бухгалтерия)</t>
  </si>
  <si>
    <t>18</t>
  </si>
  <si>
    <t>Учреждения, обеспечивающие оказание услуг в сфере образования (планово-экономическая служба)</t>
  </si>
  <si>
    <t>21</t>
  </si>
  <si>
    <t>Мероприятия в сфере туризма</t>
  </si>
  <si>
    <t>82390</t>
  </si>
  <si>
    <t>Учреждения дополнительного образования в сфере культуры и искусства</t>
  </si>
  <si>
    <t>Предоставление мер социальной поддержки работникам образовательных организаций, работающим в сельских населенных пунктах и поселках городского типа на территории Брянской области</t>
  </si>
  <si>
    <t>Библиотеки</t>
  </si>
  <si>
    <t>80450</t>
  </si>
  <si>
    <t>Музей</t>
  </si>
  <si>
    <t>Музеи и постоянные выставки</t>
  </si>
  <si>
    <t>80460</t>
  </si>
  <si>
    <t>Культурно-досуговые учреждения</t>
  </si>
  <si>
    <t>Дворцы и дома культуры, клубы, выставочные залы</t>
  </si>
  <si>
    <t>80480</t>
  </si>
  <si>
    <t>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t>
  </si>
  <si>
    <t>84260</t>
  </si>
  <si>
    <t>Отдельные мероприятия по развитию культуры, культурного наследия, туризма, обеспечению устойчивого развития социально-культурных составляющих качества жизни населения</t>
  </si>
  <si>
    <t>Мероприятия по развитию культуры</t>
  </si>
  <si>
    <t>82400</t>
  </si>
  <si>
    <t>Учреждения, обеспечивающие оказание услуг в сфере культуры (методический кабинет)</t>
  </si>
  <si>
    <t>14</t>
  </si>
  <si>
    <t>Учреждения, обеспечивающие оказание услуг в сфере культуры (централизованная бухгалтерия)</t>
  </si>
  <si>
    <t>Предоставление мер социальной поддержки по оплате жилья и коммунальных услуг отдельным категориям граждан, работающим в учреждениях культуры, находящихся в сельской местности или поселках городского типа на территории Брянской области</t>
  </si>
  <si>
    <t>Предоставление мер социальной поддержки по оплате жилья и коммунальных услуг отдельным категориям граждан, работающих в учреждениях культуры, находящихся в сельской местности или поселках городского типа на территории Брянской области</t>
  </si>
  <si>
    <t>14210</t>
  </si>
  <si>
    <t>Архивная служба</t>
  </si>
  <si>
    <t>A2</t>
  </si>
  <si>
    <t>Чистая вода</t>
  </si>
  <si>
    <t>Строительство систем водоснабжения, водоотведения, очистки сточных вод для населенных пунктов Брянского района Брянской области</t>
  </si>
  <si>
    <t>Профилактика безнадзорности и правонарушений несовершеннолетних в Брянском муниципальном районе Брянской области</t>
  </si>
  <si>
    <t>Реализация отдельных мероприятий по профилактике безнадзорности и правонарушений несовершеннолетних</t>
  </si>
  <si>
    <t>Профилактика безнадзорности и правонарушений несовершеннолетних</t>
  </si>
  <si>
    <t>81120</t>
  </si>
  <si>
    <t>Автомобильные дороги Брянского муниципального района Брянской области</t>
  </si>
  <si>
    <t>Финансирование объектов капитальных вложений муниципальной собственности</t>
  </si>
  <si>
    <t>Развитие и совершенствование сети автомобильных дорог местного значения</t>
  </si>
  <si>
    <t>81600</t>
  </si>
  <si>
    <t>Повышение безопасности дорожного движения</t>
  </si>
  <si>
    <t>81660</t>
  </si>
  <si>
    <t>Обеспечение сохранности автомобильных дорог местного значения и условий безопасного движения по ним</t>
  </si>
  <si>
    <t>81610</t>
  </si>
  <si>
    <t>Обеспечение сохранности автомобильных дорог местного значения и условий безопасности движения по ним</t>
  </si>
  <si>
    <t>S6170</t>
  </si>
  <si>
    <t>Программа комплексного развития систем коммунальной инфраструктуры Брянского муниципального района Брянской области</t>
  </si>
  <si>
    <t>Реализация мероприятий по капитальному ремонту объектов ЖКХ</t>
  </si>
  <si>
    <t>Подготовка объектов ЖКХ к зиме</t>
  </si>
  <si>
    <t>S3450</t>
  </si>
  <si>
    <t>Приобретение специализированной техники для предприятий жилищно-коммунального комплекса</t>
  </si>
  <si>
    <t>81850</t>
  </si>
  <si>
    <t>Управление муниципальной собственностью Брянского муниципального района Брянской области</t>
  </si>
  <si>
    <t>Оценка имущества, признание прав и регулирование отношений муниципальной собственности</t>
  </si>
  <si>
    <t>Комитет по управлению муниципальным имуществом Брянского района</t>
  </si>
  <si>
    <t>111</t>
  </si>
  <si>
    <t>80900</t>
  </si>
  <si>
    <t>Эксплуатация и содержание имущества казны муниципального образования</t>
  </si>
  <si>
    <t>80920</t>
  </si>
  <si>
    <t>Мероприятия по землеустройству и землепользованию</t>
  </si>
  <si>
    <t>80910</t>
  </si>
  <si>
    <t>Материально-техническое и финансовое обеспечение деятельности комитета</t>
  </si>
  <si>
    <t>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</si>
  <si>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81830</t>
  </si>
  <si>
    <t>Оценка имущества и регулирование отношений муниципальной собственности</t>
  </si>
  <si>
    <t>Непрограммная деятельность</t>
  </si>
  <si>
    <t>70</t>
  </si>
  <si>
    <t>Резервные средства</t>
  </si>
  <si>
    <t>870</t>
  </si>
  <si>
    <t>Контрольно-счетная палата Брянского района</t>
  </si>
  <si>
    <t>258</t>
  </si>
  <si>
    <t>Обеспечение деятельности руководителя контрольно-счетного органа муниципального образования и его заместителей</t>
  </si>
  <si>
    <t>80050</t>
  </si>
  <si>
    <t>Брянский районный Совет народных депутатов</t>
  </si>
  <si>
    <t>368</t>
  </si>
  <si>
    <t>Обеспечение деятельности главы муниципального образования</t>
  </si>
  <si>
    <t>80010</t>
  </si>
  <si>
    <t>Обеспечение деятельности депутатов представительного органа муниципального образования</t>
  </si>
  <si>
    <t>80030</t>
  </si>
  <si>
    <t>Исполнение исковых требований на основании вступивших в законную силу судебных актов</t>
  </si>
  <si>
    <t>83270</t>
  </si>
  <si>
    <t>Исполнение судебных актов</t>
  </si>
  <si>
    <t>830</t>
  </si>
  <si>
    <t>Мероприятия в сфере жилищного хозяйства</t>
  </si>
  <si>
    <t>81750</t>
  </si>
  <si>
    <t>Прочие мероприятия в области жилищно-коммунального хозяйства</t>
  </si>
  <si>
    <t>81870</t>
  </si>
  <si>
    <t>Резервный фонд местной администрации</t>
  </si>
  <si>
    <t>83030</t>
  </si>
  <si>
    <t>Мероприятия в сфере архитектуры и градостроительства</t>
  </si>
  <si>
    <t>83310</t>
  </si>
  <si>
    <t xml:space="preserve">    Управление образования администрации Брянского района</t>
  </si>
  <si>
    <t>ИТОГО:</t>
  </si>
  <si>
    <t>Расходы бюджета Брянского муниципального района Брянской области</t>
  </si>
  <si>
    <t>(в рублях)</t>
  </si>
  <si>
    <t xml:space="preserve">Наименование </t>
  </si>
  <si>
    <t>Рз Пр</t>
  </si>
  <si>
    <t>ЦСР</t>
  </si>
  <si>
    <t xml:space="preserve">      ОБЩЕГОСУДАРСТВЕННЫЕ ВОПРОСЫ</t>
  </si>
  <si>
    <t>0100</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</si>
  <si>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</si>
  <si>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</si>
  <si>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Расходы на выплаты персоналу государственных (муниципальных) органов</t>
  </si>
  <si>
    <t xml:space="preserve">              Иные закупки товаров, работ и услуг для обеспечения государственных (муниципальных) нужд</t>
  </si>
  <si>
    <t xml:space="preserve">              Уплата налогов, сборов и иных платежей</t>
  </si>
  <si>
    <t>0113</t>
  </si>
  <si>
    <t>1300</t>
  </si>
  <si>
    <t>1301</t>
  </si>
  <si>
    <t>1400</t>
  </si>
  <si>
    <t>1401</t>
  </si>
  <si>
    <t>0400</t>
  </si>
  <si>
    <t>0412</t>
  </si>
  <si>
    <t>0700</t>
  </si>
  <si>
    <t xml:space="preserve">        Дополнительное образование детей</t>
  </si>
  <si>
    <t>0703</t>
  </si>
  <si>
    <t xml:space="preserve">              Субсидии бюджетным учреждениям</t>
  </si>
  <si>
    <t>0707</t>
  </si>
  <si>
    <t>0709</t>
  </si>
  <si>
    <t>0800</t>
  </si>
  <si>
    <t>0801</t>
  </si>
  <si>
    <t>000</t>
  </si>
  <si>
    <t>0804</t>
  </si>
  <si>
    <t>1000</t>
  </si>
  <si>
    <t>1006</t>
  </si>
  <si>
    <t>1100</t>
  </si>
  <si>
    <t>1101</t>
  </si>
  <si>
    <t>0500</t>
  </si>
  <si>
    <t>0501</t>
  </si>
  <si>
    <t xml:space="preserve">    Контрольно-счетная палата Брянского района</t>
  </si>
  <si>
    <t xml:space="preserve">    Брянский районный Совет народных депутатов</t>
  </si>
  <si>
    <t xml:space="preserve">        Функционирование высшего должностного лица субъекта Российской Федерации и муниципального образования</t>
  </si>
  <si>
    <t>0102</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</si>
  <si>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</si>
  <si>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</si>
  <si>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Исполнение судебных актов</t>
  </si>
  <si>
    <t>0104</t>
  </si>
  <si>
    <t xml:space="preserve">        Судебная система</t>
  </si>
  <si>
    <t>0105</t>
  </si>
  <si>
    <t>0111</t>
  </si>
  <si>
    <t>0300</t>
  </si>
  <si>
    <t>0309</t>
  </si>
  <si>
    <t>0310</t>
  </si>
  <si>
    <t>0405</t>
  </si>
  <si>
    <t>0408</t>
  </si>
  <si>
    <t>0409</t>
  </si>
  <si>
    <t xml:space="preserve">              Бюджетные инвестиции</t>
  </si>
  <si>
    <t>7000083270</t>
  </si>
  <si>
    <t>7000083310</t>
  </si>
  <si>
    <t>7000081750</t>
  </si>
  <si>
    <t>0502</t>
  </si>
  <si>
    <t>0505</t>
  </si>
  <si>
    <t>7000081870</t>
  </si>
  <si>
    <t>0600</t>
  </si>
  <si>
    <t>0605</t>
  </si>
  <si>
    <t xml:space="preserve">        Общее образование</t>
  </si>
  <si>
    <t>0702</t>
  </si>
  <si>
    <t>1001</t>
  </si>
  <si>
    <t>1003</t>
  </si>
  <si>
    <t>1004</t>
  </si>
  <si>
    <t>0000</t>
  </si>
  <si>
    <t>0701</t>
  </si>
  <si>
    <t>0000000000</t>
  </si>
  <si>
    <t>ВСЕГО РАСХОДОВ:</t>
  </si>
  <si>
    <t>Заместитель главы администрации Брянского района -</t>
  </si>
  <si>
    <t xml:space="preserve">начальник финансового управления      </t>
  </si>
  <si>
    <t>7000055490</t>
  </si>
  <si>
    <t>7000080040</t>
  </si>
  <si>
    <t>7000080050</t>
  </si>
  <si>
    <t>7000080010</t>
  </si>
  <si>
    <t>7000080030</t>
  </si>
  <si>
    <t>7000083030</t>
  </si>
  <si>
    <t>по разделам и подразделам, целевым статьям, группам и подгруппам видов</t>
  </si>
  <si>
    <t xml:space="preserve">    ОБЩЕГОСУДАРСТВЕННЫЕ ВОПРОСЫ</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</si>
  <si>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</si>
  <si>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</si>
  <si>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Руководство и управление в сфере установленных функций органов местного самоуправления</t>
  </si>
  <si>
    <t xml:space="preserve">          Закупка товаров, работ и услуг для обеспечения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</si>
  <si>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</si>
  <si>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Исполнение исковых требований на основании вступивших в законную силу судебных актов</t>
  </si>
  <si>
    <t xml:space="preserve">          Иные бюджетные ассигнования</t>
  </si>
  <si>
    <t xml:space="preserve">            Исполнение судебных актов</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</si>
  <si>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</si>
  <si>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        Обеспечение деятельности главы местной администрации (исполнительно-распорядительного органа муниципального образования)</t>
  </si>
  <si>
    <t xml:space="preserve">            Уплата налогов, сборов и иных платежей</t>
  </si>
  <si>
    <t xml:space="preserve">      Обеспечение деятельности финансовых, налоговых и таможенных органов и органов финансового (финансово-бюджетного) надзора</t>
  </si>
  <si>
    <t xml:space="preserve">        Развитие информационного общества и формирование электронного правительства</t>
  </si>
  <si>
    <t xml:space="preserve">          Социальное обеспечение и иные выплаты населению</t>
  </si>
  <si>
    <t xml:space="preserve">            Социальные выплаты гражданам, кроме публичных нормативных социальных выплат</t>
  </si>
  <si>
    <t xml:space="preserve">      Резервные фонды</t>
  </si>
  <si>
    <t xml:space="preserve">        Резервный фонд местной администрации</t>
  </si>
  <si>
    <t xml:space="preserve">            Резервные средства</t>
  </si>
  <si>
    <t xml:space="preserve">      Другие общегосударственные вопросы</t>
  </si>
  <si>
    <t xml:space="preserve">        Эксплуатация и содержание имущества, находящегося в муниципальной собственности, арендованного недвижимого имущества</t>
  </si>
  <si>
    <t xml:space="preserve">        Многофункциональные центры предоставления государственных и муниципальных услуг</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</si>
  <si>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</si>
  <si>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</si>
  <si>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Учреждения, обеспечивающие деятельность органов местного самоуправления и муниципальных учреждений</t>
  </si>
  <si>
    <t xml:space="preserve">        Оценка имущества, признание прав и регулирование отношений муниципальной собственности</t>
  </si>
  <si>
    <t xml:space="preserve">        Эксплуатация и содержание имущества казны муниципального образования</t>
  </si>
  <si>
    <t xml:space="preserve">          Межбюджетные трансферты</t>
  </si>
  <si>
    <t xml:space="preserve">    НАЦИОНАЛЬНАЯ БЕЗОПАСНОСТЬ И ПРАВООХРАНИТЕЛЬНАЯ ДЕЯТЕЛЬНОСТЬ</t>
  </si>
  <si>
    <t xml:space="preserve">      Гражданская оборона</t>
  </si>
  <si>
    <t xml:space="preserve">        Единые дежурно-диспетчерские службы</t>
  </si>
  <si>
    <t xml:space="preserve">            Расходы на выплаты персоналу казенных учреждений</t>
  </si>
  <si>
    <t xml:space="preserve">        Оповещение населения об опасностях, возникающих при ведении военных действий и возникновении чрезвычайных ситуаций</t>
  </si>
  <si>
    <t xml:space="preserve">      Защита населения и территории от чрезвычайных ситуаций природного и техногенного характера, пожарная безопасность</t>
  </si>
  <si>
    <t xml:space="preserve">        Мероприятия в сфере пожарной безопасности</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</si>
  <si>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</si>
  <si>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        Социальные выплаты гражданам, кроме публичных нормативных социальных выплат</t>
  </si>
  <si>
    <t xml:space="preserve">    НАЦИОНАЛЬНАЯ ЭКОНОМИКА</t>
  </si>
  <si>
    <t xml:space="preserve">      Сельское хозяйство и рыболовство</t>
  </si>
  <si>
    <t xml:space="preserve">      Транспорт</t>
  </si>
  <si>
    <t xml:space="preserve">        Компенсация транспортным организациям части потерь в доходах и (или) возмещении затрат, возникающих в результате регулирования тарифов на перевозку пассажиров пассажирским транспортом по муниципальным маршрутам регулярных перевозок</t>
  </si>
  <si>
    <t xml:space="preserve">      Дорожное хозяйство (дорожные фонды)</t>
  </si>
  <si>
    <t xml:space="preserve">        Развитие и совершенствование сети автомобильных дорог местного значения</t>
  </si>
  <si>
    <t xml:space="preserve">          Капитальные вложения в объекты государственной (муниципальной) собственности</t>
  </si>
  <si>
    <t xml:space="preserve">            Бюджетные инвестиции</t>
  </si>
  <si>
    <t xml:space="preserve">        Повышение безопасности дорожного движения</t>
  </si>
  <si>
    <t xml:space="preserve">        Обеспечение сохранности автомобильных дорог местного значения и условий безопасного движения по ним</t>
  </si>
  <si>
    <t xml:space="preserve">            Иные межбюджетные трансферты</t>
  </si>
  <si>
    <t xml:space="preserve">        Обеспечение сохранности автомобильных дорог местного значения и условий безопасности движения по ним</t>
  </si>
  <si>
    <t xml:space="preserve">      Другие вопросы в области национальной экономики</t>
  </si>
  <si>
    <t xml:space="preserve">        Организация временного трудоустройства несовершеннолетних граждан в возрасте от 14 до 18 лет</t>
  </si>
  <si>
    <t xml:space="preserve">        Мероприятия в сфере туризма</t>
  </si>
  <si>
    <t xml:space="preserve">        Мероприятия по землеустройству и землепользованию</t>
  </si>
  <si>
    <t xml:space="preserve">        Мероприятия в сфере архитектуры и градостроительства</t>
  </si>
  <si>
    <t xml:space="preserve">    ЖИЛИЩНО-КОММУНАЛЬНОЕ ХОЗЯЙСТВО</t>
  </si>
  <si>
    <t xml:space="preserve">      Жилищное хозяйство</t>
  </si>
  <si>
    <t xml:space="preserve">        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части обеспечения проживающих в поселении и нуждающихся в жилых помещениях малоимущих граждан жилыми помещениями, организация содержания муниципального жилищного фонда</t>
  </si>
  <si>
    <t xml:space="preserve">        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</si>
  <si>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 xml:space="preserve">        Мероприятия в сфере жилищного хозяйства</t>
  </si>
  <si>
    <t xml:space="preserve">      Коммунальное хозяйство</t>
  </si>
  <si>
    <t xml:space="preserve">        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сфере электро-,тепло-, газо- и водоснабжения населения, водоотведения, снабжения населения топливом</t>
  </si>
  <si>
    <t xml:space="preserve">        Бюджетные инвестиции в объекты капитального строительства муниципальной собственности</t>
  </si>
  <si>
    <t xml:space="preserve">        Приобретение специализированной техники для предприятий жилищно-коммунального комплекса</t>
  </si>
  <si>
    <t xml:space="preserve">      Другие вопросы в области жилищно-коммунального хозяйства</t>
  </si>
  <si>
    <t xml:space="preserve">        Прочие мероприятия в области жилищно-коммунального хозяйства</t>
  </si>
  <si>
    <t xml:space="preserve">    ОХРАНА ОКРУЖАЮЩЕЙ СРЕДЫ</t>
  </si>
  <si>
    <t xml:space="preserve">      Другие вопросы в области охраны окружающей среды</t>
  </si>
  <si>
    <t xml:space="preserve">    ОБРАЗОВАНИЕ</t>
  </si>
  <si>
    <t xml:space="preserve">      Дошкольное образование</t>
  </si>
  <si>
    <t xml:space="preserve">        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t>
  </si>
  <si>
    <t xml:space="preserve">            Субсидии автономным учреждениям</t>
  </si>
  <si>
    <t xml:space="preserve">        Дошкольные образовательные организации</t>
  </si>
  <si>
    <t xml:space="preserve">        Организация питания в образовательных организациях</t>
  </si>
  <si>
    <t xml:space="preserve">      Общее образование</t>
  </si>
  <si>
    <t xml:space="preserve">        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</si>
  <si>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 xml:space="preserve">        Общеобразовательные организации</t>
  </si>
  <si>
    <t xml:space="preserve">        Создание цифровой образовательной среды в общеобразовательных организациях и профессиональных образовательных организациях Брянской области</t>
  </si>
  <si>
    <t xml:space="preserve">        Приведение в соответствии с брендбуком "Точка роста" помещений муниципальных общеобразовательных организаций</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</si>
  <si>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</si>
  <si>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Дополнительное образование детей</t>
  </si>
  <si>
    <t xml:space="preserve">        Организации дополнительного образования</t>
  </si>
  <si>
    <t xml:space="preserve">      Молодежная политика</t>
  </si>
  <si>
    <t xml:space="preserve">        Мероприятия по работе с семьей, детьми и молодежью</t>
  </si>
  <si>
    <t xml:space="preserve">        Стипендии</t>
  </si>
  <si>
    <t xml:space="preserve">            Стипендии</t>
  </si>
  <si>
    <t xml:space="preserve">      Другие вопросы в области образования</t>
  </si>
  <si>
    <t xml:space="preserve">        Организация и проведение олимпиад, выставок, конкурсов, конференций и других общественных мероприятий</t>
  </si>
  <si>
    <t xml:space="preserve">        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</si>
  <si>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 xml:space="preserve">    КУЛЬТУРА, КИНЕМАТОГРАФИЯ</t>
  </si>
  <si>
    <t xml:space="preserve">      Культура</t>
  </si>
  <si>
    <t xml:space="preserve">        Библиотеки</t>
  </si>
  <si>
    <t xml:space="preserve">        Музеи и постоянные выставки</t>
  </si>
  <si>
    <t xml:space="preserve">        Дворцы и дома культуры, клубы, выставочные залы</t>
  </si>
  <si>
    <t xml:space="preserve">        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t>
  </si>
  <si>
    <t xml:space="preserve">        Мероприятия по развитию культуры</t>
  </si>
  <si>
    <t xml:space="preserve">      Другие вопросы в области культуры, кинематографии</t>
  </si>
  <si>
    <t xml:space="preserve">        Предоставление мер социальной поддержки по оплате жилья и коммунальных услуг отдельным категориям граждан, работающих в учреждениях культуры, находящихся в сельской местности или поселках городского типа на территории Брянской области</t>
  </si>
  <si>
    <t xml:space="preserve">    СОЦИАЛЬНАЯ ПОЛИТИКА</t>
  </si>
  <si>
    <t xml:space="preserve">      Пенсионное обеспечение</t>
  </si>
  <si>
    <t xml:space="preserve">        Выплата муниципальных пенсий (доплат к государственным пенсиям)</t>
  </si>
  <si>
    <t xml:space="preserve">            Публичные нормативные социальные выплаты гражданам</t>
  </si>
  <si>
    <t xml:space="preserve">      Социальное обеспечение населения</t>
  </si>
  <si>
    <t xml:space="preserve">        Обеспечение сохранности жилых помещений закрепленных за детьми-сиротами и детьми оставшимися без попечения родителей</t>
  </si>
  <si>
    <t xml:space="preserve">      Охрана семьи и детства</t>
  </si>
  <si>
    <t xml:space="preserve">        Организация и осуществление деятельности по опеке и попечительству</t>
  </si>
  <si>
    <t xml:space="preserve">        Реализация мероприятий по обеспечению жильем молодых семей</t>
  </si>
  <si>
    <t xml:space="preserve">        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</si>
  <si>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 xml:space="preserve">      Другие вопросы в области социальной политики</t>
  </si>
  <si>
    <t xml:space="preserve">        Социальные выплаты лицам, удостоенным звания почетного гражданина муниципального образования</t>
  </si>
  <si>
    <t xml:space="preserve">        Профилактика безнадзорности и правонарушений несовершеннолетних</t>
  </si>
  <si>
    <t xml:space="preserve">    ФИЗИЧЕСКАЯ КУЛЬТУРА И СПОРТ</t>
  </si>
  <si>
    <t xml:space="preserve">      Физическая культура</t>
  </si>
  <si>
    <t xml:space="preserve">        Спортивно-оздоровительные комплексы и центры</t>
  </si>
  <si>
    <t xml:space="preserve">        Мероприятия по развитию физической культуры и спорта</t>
  </si>
  <si>
    <t xml:space="preserve">    ОБСЛУЖИВАНИЕ ГОСУДАРСТВЕННОГО И МУНИЦИПАЛЬНОГО ДОЛГА</t>
  </si>
  <si>
    <t xml:space="preserve">      Обслуживание государственного внутреннего и муниципального долга</t>
  </si>
  <si>
    <t xml:space="preserve">        Обслуживание муниципального долга</t>
  </si>
  <si>
    <t xml:space="preserve">          Обслуживание государственного (муниципального) долга</t>
  </si>
  <si>
    <t xml:space="preserve">            Обслуживание муниципального долга</t>
  </si>
  <si>
    <t xml:space="preserve">    МЕЖБЮДЖЕТНЫЕ ТРАНСФЕРТЫ ОБЩЕГО ХАРАКТЕРА БЮДЖЕТАМ БЮДЖЕТНОЙ СИСТЕМЫ РОССИЙСКОЙ ФЕДЕРАЦИИ</t>
  </si>
  <si>
    <t xml:space="preserve">      Дотации на выравнивание бюджетной обеспеченности субъектов Российской Федерации и муниципальных образований</t>
  </si>
  <si>
    <t xml:space="preserve">        Реализация государственных полномочий Брянской области по расчету и предоставлению дотаций на выравнивание бюджетной обеспеченности поселений</t>
  </si>
  <si>
    <t xml:space="preserve">            Дотации</t>
  </si>
  <si>
    <t xml:space="preserve">        Выравнивание бюджетной обеспеченности поселений</t>
  </si>
  <si>
    <t xml:space="preserve">        Опубликование нормативных правовых актов муниципальных образований и иной официальной информации</t>
  </si>
  <si>
    <t xml:space="preserve">        Подготовка объектов ЖКХ к зиме</t>
  </si>
  <si>
    <t xml:space="preserve">        Мероприятия в сфере охраны окружающей среды</t>
  </si>
  <si>
    <t xml:space="preserve">        Государственная поддержка отрасли культуры</t>
  </si>
  <si>
    <t>Приложение № 5</t>
  </si>
  <si>
    <t>Источники внутреннего финансирования дефицита бюджета Брянского муниципального</t>
  </si>
  <si>
    <t>КБК</t>
  </si>
  <si>
    <t>000 01 02 00 00 00 0000 000</t>
  </si>
  <si>
    <t>Кредиты кредитных организаций в валюте Российской Федерации</t>
  </si>
  <si>
    <t>000 01 02 00 00 00 0000 700</t>
  </si>
  <si>
    <t>000 01 02 00 00 05 0000 710</t>
  </si>
  <si>
    <t>000 01 02 00 00 00 0000 800</t>
  </si>
  <si>
    <t>Погашение кредитов, предоставленных кредитными организациями в валюте Российской Федерации</t>
  </si>
  <si>
    <t>000 01 02 00 00 05 0000 810</t>
  </si>
  <si>
    <t>Погашение бюджетами муниципальных районов кредитов от кредитных организаций в валюте Российской Федерации</t>
  </si>
  <si>
    <t>000 01 05 00 00 00 0000 000</t>
  </si>
  <si>
    <t>Изменение остатков средств на счетах по учету средств бюджета</t>
  </si>
  <si>
    <t>000 01 05 00 00 00 0000 500</t>
  </si>
  <si>
    <t>Увеличение остатков средств бюджетов</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</si>
  <si>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</si>
  <si>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</si>
  <si>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</si>
  <si>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</si>
  <si>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000 01 05 02 01 05 0000 510</t>
  </si>
  <si>
    <t>Увеличение прочих остатков денежных средств бюджетов муниципальных образований</t>
  </si>
  <si>
    <t>000 01 05 00 00 00 0000 600</t>
  </si>
  <si>
    <t>Уменьшение остатков средств бюджетов</t>
  </si>
  <si>
    <t>000 01 05 02 00 00 0000 600</t>
  </si>
  <si>
    <t>Уменьшение прочих остатков средств бюджетов</t>
  </si>
  <si>
    <t>000 01 05 02 01 00 0000 610</t>
  </si>
  <si>
    <t>Уменьшение прочих остатков денежных средств бюджетов</t>
  </si>
  <si>
    <t>000 01 05 02 01 05 0000 610</t>
  </si>
  <si>
    <t>Уменьшение прочих остатков денежных средств бюджетов муниципальных образований</t>
  </si>
  <si>
    <t>Итого источников внутреннего финансирования дефицита</t>
  </si>
  <si>
    <t>Код бюджетной классификации Российской Федерации</t>
  </si>
  <si>
    <t>Наименование доходов</t>
  </si>
  <si>
    <t>НАЛОГОВЫЕ И НЕНАЛОГОВЫЕ ДОХОДЫ</t>
  </si>
  <si>
    <t>НАЛОГИ НА ПРИБЫЛЬ, ДОХОДЫ</t>
  </si>
  <si>
    <t>Налог на доходы физических лиц</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</si>
  <si>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</si>
  <si>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</si>
  <si>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НА СОВОКУПНЫЙ ДОХОД</t>
  </si>
  <si>
    <t>ГОСУДАРСТВЕННАЯ ПОШЛИНА</t>
  </si>
  <si>
    <t>Государственная пошлина за выдачу разрешения на установку рекламной конструкции</t>
  </si>
  <si>
    <t>ДОХОДЫ ОТ ИСПОЛЬЗОВАНИЯ ИМУЩЕСТВА, НАХОДЯЩЕГОСЯ В ГОСУДАРСТВЕННОЙ И МУНИЦИПАЛЬНОЙ СОБСТВЕННОСТИ</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</si>
  <si>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</si>
  <si>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Платежи от государственных и муниципальных унитарных предприятий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</si>
  <si>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</si>
  <si>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ПЛАТЕЖИ ПРИ ПОЛЬЗОВАНИИ ПРИРОДНЫМИ РЕСУРСАМИ</t>
  </si>
  <si>
    <t>Плата за негативное воздействие на окружающую среду</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</si>
  <si>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</si>
  <si>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</si>
  <si>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</si>
  <si>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(РАБОТ) И КОМПЕНСАЦИИ ЗАТРАТ ГОСУДАРСТВА</t>
  </si>
  <si>
    <t>Доходы от компенсации затрат государства</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</si>
  <si>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</si>
  <si>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</si>
  <si>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</si>
  <si>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</si>
  <si>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</si>
  <si>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</si>
  <si>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</si>
  <si>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</si>
  <si>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</si>
  <si>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</si>
  <si>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</si>
  <si>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</si>
  <si>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БЕЗВОЗМЕЗДНЫЕ ПОСТУПЛЕНИЯ</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</si>
  <si>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</si>
  <si>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</si>
  <si>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на выравнивание бюджетной обеспеченности</t>
  </si>
  <si>
    <t xml:space="preserve">Дотации бюджетам муниципальных районов на выравнивание бюджетной обеспеченности из бюджета субъекта Российской Федерации  </t>
  </si>
  <si>
    <t>Дотации бюджетам на поддержку мер по обеспечению сбалансированности бюджетов</t>
  </si>
  <si>
    <t xml:space="preserve">Дотации бюджетам муниципальных районов на поддержку мер по обеспечению сбалансированности бюджетов </t>
  </si>
  <si>
    <t>Субсидии бюджетам бюджетной системы Российской Федерации (межбюджетные субсидии)</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</si>
  <si>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</si>
  <si>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</si>
  <si>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</si>
  <si>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</si>
  <si>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реализацию мероприятий по обеспечению жильем молодых семей</t>
  </si>
  <si>
    <t>Субсидии бюджетам муниципальных районов на реализацию мероприятий по обеспечению жильем молодых семей</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</si>
  <si>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</si>
  <si>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</si>
  <si>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</si>
  <si>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</si>
  <si>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 xml:space="preserve">Субвенции бюджетам субъектов Российской Федерации </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</si>
  <si>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</si>
  <si>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</si>
  <si>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</si>
  <si>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</si>
  <si>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</si>
  <si>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</si>
  <si>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</si>
  <si>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</si>
  <si>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ВСЕГО:</t>
  </si>
  <si>
    <t>Государственная пошлина за государственную регистрацию, а также за совершение прочих юридически значимых действий</t>
  </si>
  <si>
    <t>Прочие межбюджетные трансферты, передаваемые бюджетам</t>
  </si>
  <si>
    <t>Прочие межбюджетные трансферты, передаваемые бюджетам муниципальных районов</t>
  </si>
  <si>
    <t>Процент исполнения к прогнозным параметрам доходов</t>
  </si>
  <si>
    <t xml:space="preserve"> 000 1000000000 0000 000</t>
  </si>
  <si>
    <t xml:space="preserve"> 000 1010000000 0000 000</t>
  </si>
  <si>
    <t xml:space="preserve"> 000 1010200001 0000 110</t>
  </si>
  <si>
    <t xml:space="preserve"> 000 1010201001 0000 110</t>
  </si>
  <si>
    <t xml:space="preserve"> 000 1010202001 0000 110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</si>
  <si>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</si>
  <si>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000 1010203001 0000 110</t>
  </si>
  <si>
    <t xml:space="preserve"> 000 1010204001 0000 110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</si>
  <si>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</si>
  <si>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000 1010208001 0000 110</t>
  </si>
  <si>
    <t xml:space="preserve"> 000 1030000000 0000 000</t>
  </si>
  <si>
    <t xml:space="preserve"> 000 1030200001 0000 110</t>
  </si>
  <si>
    <t xml:space="preserve"> 000 1030223001 0000 110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</si>
  <si>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</si>
  <si>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000 1030223101 0000 110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</si>
  <si>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</si>
  <si>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000 1030224001 0000 110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</si>
  <si>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</si>
  <si>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000 1030224101 0000 110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</si>
  <si>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</si>
  <si>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000 1030225001 0000 110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</si>
  <si>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</si>
  <si>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000 1030225101 0000 110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</si>
  <si>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</si>
  <si>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000 1030226001 0000 110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</si>
  <si>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</si>
  <si>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000 1030226101 0000 110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</si>
  <si>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</si>
  <si>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000 1050000000 0000 000</t>
  </si>
  <si>
    <t xml:space="preserve"> 000 1050200002 0000 110</t>
  </si>
  <si>
    <t>Единый налог на вмененный доход для отдельных видов деятельности</t>
  </si>
  <si>
    <t xml:space="preserve"> 000 1050201002 0000 110</t>
  </si>
  <si>
    <t xml:space="preserve"> 000 1050202002 0000 110</t>
  </si>
  <si>
    <t>Единый налог на вмененный доход для отдельных видов деятельности (за налоговые периоды, истекшие до 1 января 2011 года)</t>
  </si>
  <si>
    <t xml:space="preserve"> 000 1050300001 0000 110</t>
  </si>
  <si>
    <t>Единый сельскохозяйственный налог</t>
  </si>
  <si>
    <t xml:space="preserve"> 000 1050301001 0000 110</t>
  </si>
  <si>
    <t xml:space="preserve"> 000 1050400002 0000 110</t>
  </si>
  <si>
    <t>Налог, взимаемый в связи с применением патентной системы налогообложения</t>
  </si>
  <si>
    <t xml:space="preserve"> 000 1050402002 0000 110</t>
  </si>
  <si>
    <t xml:space="preserve"> 000 1080000000 0000 000</t>
  </si>
  <si>
    <t>000 1080300001 0000 110</t>
  </si>
  <si>
    <t>Государственная пошлина по делам, рассматриваемым в судах общей юрисдикции, мировыми судьями</t>
  </si>
  <si>
    <t>000 1080301001 0000 110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</si>
  <si>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</si>
  <si>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000 1080700001 0000 110</t>
  </si>
  <si>
    <t>000 1080715001 0000 110</t>
  </si>
  <si>
    <t xml:space="preserve"> 000 1110000000 0000 000</t>
  </si>
  <si>
    <t xml:space="preserve"> 000 1110500000 0000 120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</si>
  <si>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</si>
  <si>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000 1110501000 0000 120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</si>
  <si>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</si>
  <si>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000 1110501305 0000 120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</si>
  <si>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</si>
  <si>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000 1110502000 0000 120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</si>
  <si>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</si>
  <si>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000 1110502505 0000 120</t>
  </si>
  <si>
    <t xml:space="preserve"> 000 1110503000 0000 120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</si>
  <si>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</si>
  <si>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 xml:space="preserve"> 000 1110503505 0000 120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</si>
  <si>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</si>
  <si>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000 1110700000 0000 120</t>
  </si>
  <si>
    <t xml:space="preserve"> 000 1110701000 0000 120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</si>
  <si>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</si>
  <si>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 000 1110701505 0000 120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</si>
  <si>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</si>
  <si>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</si>
  <si>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</si>
  <si>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</si>
  <si>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</si>
  <si>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</si>
  <si>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000 1120104201 0000 120</t>
  </si>
  <si>
    <t>Плата за размещение твердых коммунальных отходов</t>
  </si>
  <si>
    <t xml:space="preserve"> 000 1130000000 0000 000</t>
  </si>
  <si>
    <t xml:space="preserve"> 000 1130200000 0000 130</t>
  </si>
  <si>
    <t xml:space="preserve"> 000 1130206000 0000 130</t>
  </si>
  <si>
    <t xml:space="preserve">Доходы, поступающие в порядке возмещения расходов, понесенных в связи с эксплуатацией имущества </t>
  </si>
  <si>
    <t xml:space="preserve"> 000 1130206505 0000 130</t>
  </si>
  <si>
    <t xml:space="preserve">Доходы, поступающие в порядке возмещения расходов, понесенных в связи с эксплуатацией имущества муниципальных районов </t>
  </si>
  <si>
    <t>000 1130299000 0000 130</t>
  </si>
  <si>
    <t>000 1130299505 0000 130</t>
  </si>
  <si>
    <t xml:space="preserve"> 000 1140000000 0000 000</t>
  </si>
  <si>
    <t xml:space="preserve"> 000 1140600000 0000 430</t>
  </si>
  <si>
    <t xml:space="preserve"> 000 1140601000 0000 430</t>
  </si>
  <si>
    <t xml:space="preserve"> 000 1140601305 0000 430</t>
  </si>
  <si>
    <t xml:space="preserve"> 000 1140602000 0000 430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</si>
  <si>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</si>
  <si>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000 1140602505 0000 430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</si>
  <si>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</si>
  <si>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 xml:space="preserve"> 000 1160000000 0000 000</t>
  </si>
  <si>
    <t>ШТРАФЫ, САНКЦИИ, ВОЗМЕЩЕНИЕ УЩЕРБА</t>
  </si>
  <si>
    <t>000 1160100001 0000140</t>
  </si>
  <si>
    <t>Административные штрафы, установленные Кодексом Российской Федерации об административных правонарушениях</t>
  </si>
  <si>
    <t>000 1160105001 0000 140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</si>
  <si>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</si>
  <si>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000 1160105301 0000 140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</si>
  <si>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</si>
  <si>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000 1160106001 0000 140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</si>
  <si>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</si>
  <si>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000 1160106301 0000 140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</si>
  <si>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</si>
  <si>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000 1160107001 0000 140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</si>
  <si>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</si>
  <si>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000 1160107301 0000 140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</si>
  <si>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</si>
  <si>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000 1160108001 0000 140</t>
  </si>
  <si>
    <t>000 1160108301 0000 140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</si>
  <si>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</si>
  <si>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000 1160109001 0000 140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</si>
  <si>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</si>
  <si>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 xml:space="preserve"> 000 1160109301 0000 140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</si>
  <si>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</si>
  <si>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000 1160111001 0000 140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</si>
  <si>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</si>
  <si>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000 1160111301 0000 140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</si>
  <si>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</si>
  <si>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000 1160113001 0000 140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</si>
  <si>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</si>
  <si>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 000 1160113301 0000 140</t>
  </si>
  <si>
    <t>000 1160114001 0000 140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</si>
  <si>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</si>
  <si>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000 1160114301 0000 140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</si>
  <si>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</si>
  <si>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000 1160115001 0000 140</t>
  </si>
  <si>
    <t>000 1160115301 0000 140</t>
  </si>
  <si>
    <t>000 1160117001 0000 140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</si>
  <si>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</si>
  <si>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000 1160117301 0000 140</t>
  </si>
  <si>
    <t>000 1160118001 0000 140</t>
  </si>
  <si>
    <t xml:space="preserve">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t>
  </si>
  <si>
    <t xml:space="preserve"> 000 1160118301 0000 140</t>
  </si>
  <si>
    <t>000 1160119001 0000140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</si>
  <si>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</si>
  <si>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000 1160119301 0000140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</si>
  <si>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</si>
  <si>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000 1160119401 0000 140</t>
  </si>
  <si>
    <t>000 1160120001 0000 140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</si>
  <si>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</si>
  <si>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000 1160120301 0000 140</t>
  </si>
  <si>
    <t>000 1160133001 0000 140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</si>
  <si>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</si>
  <si>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000 1160133301 0000 140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</si>
  <si>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</si>
  <si>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000 1160200002 0000 140</t>
  </si>
  <si>
    <t>Административные штрафы, установленные законами субъектов Российской Федерации об административных правонарушениях</t>
  </si>
  <si>
    <t>000 1160201002 0000 140</t>
  </si>
  <si>
    <t>Административные штрафы, установленные законами субъектов Российской Федерации об административных правонарушениях, за нарушения законов и иных нормативных правовых актов субъектов Российской Федерации</t>
  </si>
  <si>
    <t>000 1160701000 0000 140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</si>
  <si>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</si>
  <si>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000 1160701005 0000 140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</si>
  <si>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</si>
  <si>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000 1160900000 0000 140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</si>
  <si>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</si>
  <si>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000 1160904005 0000 140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</si>
  <si>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</si>
  <si>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000 1161000000 0000 140</t>
  </si>
  <si>
    <t>Платежи в целях возмещения причиненного ущерба (убытков)</t>
  </si>
  <si>
    <t>000 1161003005 0000 140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</si>
  <si>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</si>
  <si>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000 1161003205 0000 140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</si>
  <si>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</si>
  <si>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000 1161012000 0000 140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</si>
  <si>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</si>
  <si>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000 1161012301 0000 140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</si>
  <si>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</si>
  <si>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000 1161012901 0000 140</t>
  </si>
  <si>
    <t>000 1161100001 0000 140</t>
  </si>
  <si>
    <t>Платежи, уплачиваемые в целях возмещения вреда</t>
  </si>
  <si>
    <t>000 1161105001 0000 140</t>
  </si>
  <si>
    <t>000 1170000000 0000 000</t>
  </si>
  <si>
    <t>ПРОЧИЕ НЕНАЛОГОВЫЕ ДОХОДЫ</t>
  </si>
  <si>
    <t>000 1170100000 0000 180</t>
  </si>
  <si>
    <t>Невыясненные поступления</t>
  </si>
  <si>
    <t>000 1170105005 0000 180</t>
  </si>
  <si>
    <t>Невыясненные поступления, зачисляемые в бюджеты муниципальных районов</t>
  </si>
  <si>
    <t>000 200 00000 00 0000 000</t>
  </si>
  <si>
    <t>000 202 00000 00 0000 000</t>
  </si>
  <si>
    <t>000 202 10000 00 0000 150</t>
  </si>
  <si>
    <t>000 202 15001 00 0000 150</t>
  </si>
  <si>
    <t>000 202 15001 05 0000 150</t>
  </si>
  <si>
    <t>000 202 15002 00 0000 150</t>
  </si>
  <si>
    <t>000 202 15002 05 0000 150</t>
  </si>
  <si>
    <t>000 2 02 20000 00 0000 150</t>
  </si>
  <si>
    <t>000 2 02 20216 00 0000 150</t>
  </si>
  <si>
    <t>000 2 02 20216 05 0000 150</t>
  </si>
  <si>
    <t>000 2 02 25304 00 0000 150</t>
  </si>
  <si>
    <t>000 2 02 25304 05 0000 150</t>
  </si>
  <si>
    <t>000 2 02 25497 00 0000 150</t>
  </si>
  <si>
    <t>000 2 02 25497 05 0000 150</t>
  </si>
  <si>
    <t>000 2 02 25519 00 0000 150</t>
  </si>
  <si>
    <t>000 2 02 25519 05 0000 150</t>
  </si>
  <si>
    <t>Субсидии бюджетам на реализацию мероприятий по модернизации школьных систем образования</t>
  </si>
  <si>
    <t>Субсидии бюджетам муниципальных районов на реализацию мероприятий по модернизации школьных систем образования</t>
  </si>
  <si>
    <t>000 2 02 29999 00 0000 150</t>
  </si>
  <si>
    <t>000 2 02 29999 05 0000 150</t>
  </si>
  <si>
    <t>000 2 02 30000 00 0000 150</t>
  </si>
  <si>
    <t>000 2 02 30024 00 0000 150</t>
  </si>
  <si>
    <t>000 2 02 30024 05 0000 150</t>
  </si>
  <si>
    <t>000 2 02 30029 00 0000 150</t>
  </si>
  <si>
    <t>000 2 02 30029 05 0000 150</t>
  </si>
  <si>
    <t>000 2 02 35082 00 0000 150</t>
  </si>
  <si>
    <t>000 2 02 35082 05 0000 150</t>
  </si>
  <si>
    <t>000 2 02 35120 00 0000 150</t>
  </si>
  <si>
    <t>000 2 02 35120 05 0000 150</t>
  </si>
  <si>
    <t>000 2 02 40000 00 0000 150</t>
  </si>
  <si>
    <t>000 2 02 40014 00 0000 150</t>
  </si>
  <si>
    <t>000 2 02 40014 05 0000 150</t>
  </si>
  <si>
    <t>000 2 02 45303 00 0000 150</t>
  </si>
  <si>
    <t>000 2 02 45303 05 0000 150</t>
  </si>
  <si>
    <t>000 2 02 49999 05 0000 150</t>
  </si>
  <si>
    <t xml:space="preserve">                        Воронцова С.Н.</t>
  </si>
  <si>
    <t>Процент исполнения к уточненной бюджетной росписи</t>
  </si>
  <si>
    <t>0140180020</t>
  </si>
  <si>
    <t>0140180040</t>
  </si>
  <si>
    <t>0140212021</t>
  </si>
  <si>
    <t>0140212022</t>
  </si>
  <si>
    <t>0140212023</t>
  </si>
  <si>
    <t>0140216721</t>
  </si>
  <si>
    <t>0140217900</t>
  </si>
  <si>
    <t>0240280040</t>
  </si>
  <si>
    <t>0240383230</t>
  </si>
  <si>
    <t>0140180100</t>
  </si>
  <si>
    <t>0140180930</t>
  </si>
  <si>
    <t>0140380710</t>
  </si>
  <si>
    <t>0140780720</t>
  </si>
  <si>
    <t>1140180100</t>
  </si>
  <si>
    <t>1140180900</t>
  </si>
  <si>
    <t>1140180920</t>
  </si>
  <si>
    <t>1140380040</t>
  </si>
  <si>
    <t>1140580900</t>
  </si>
  <si>
    <t xml:space="preserve">        Создание и содержание запасов (резерва) материальных ресурсов муниципального образования в целях гражданской обороны и ликвидации чрезвычайных ситуаций</t>
  </si>
  <si>
    <t>0140180700</t>
  </si>
  <si>
    <t>0140412510</t>
  </si>
  <si>
    <t>0140481630</t>
  </si>
  <si>
    <t>0840181600</t>
  </si>
  <si>
    <t>0840181660</t>
  </si>
  <si>
    <t>0840281610</t>
  </si>
  <si>
    <t>08403S6170</t>
  </si>
  <si>
    <t xml:space="preserve">        Проведение комплексных кадастровых работ</t>
  </si>
  <si>
    <t>0340882370</t>
  </si>
  <si>
    <t>0440182390</t>
  </si>
  <si>
    <t>1140280910</t>
  </si>
  <si>
    <t>0140683760</t>
  </si>
  <si>
    <t>1140481830</t>
  </si>
  <si>
    <t>0140683710</t>
  </si>
  <si>
    <t>0540181680</t>
  </si>
  <si>
    <t>09401S3450</t>
  </si>
  <si>
    <t>0940281850</t>
  </si>
  <si>
    <t>0140883280</t>
  </si>
  <si>
    <t>0340214722</t>
  </si>
  <si>
    <t>0340580300</t>
  </si>
  <si>
    <t>0341082350</t>
  </si>
  <si>
    <t>0341581680</t>
  </si>
  <si>
    <t>0340114721</t>
  </si>
  <si>
    <t>0340580310</t>
  </si>
  <si>
    <t>03410L3040</t>
  </si>
  <si>
    <t>0340482610</t>
  </si>
  <si>
    <t>0440280320</t>
  </si>
  <si>
    <t>03411S4790</t>
  </si>
  <si>
    <t>0340380040</t>
  </si>
  <si>
    <t>0340380720</t>
  </si>
  <si>
    <t>0340882340</t>
  </si>
  <si>
    <t>0340882360</t>
  </si>
  <si>
    <t>0340882520</t>
  </si>
  <si>
    <t>0341214723</t>
  </si>
  <si>
    <t>0341880720</t>
  </si>
  <si>
    <t>0342180720</t>
  </si>
  <si>
    <t>041A255190</t>
  </si>
  <si>
    <t>0441480720</t>
  </si>
  <si>
    <t>0140582450</t>
  </si>
  <si>
    <t>0140516710</t>
  </si>
  <si>
    <t>0140516722</t>
  </si>
  <si>
    <t>0140516723</t>
  </si>
  <si>
    <t>01405L4970</t>
  </si>
  <si>
    <t>0341314780</t>
  </si>
  <si>
    <t>0140582580</t>
  </si>
  <si>
    <t>0640181120</t>
  </si>
  <si>
    <t>0240183000</t>
  </si>
  <si>
    <t>0240415840</t>
  </si>
  <si>
    <t>0240483010</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</si>
  <si>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</si>
  <si>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</si>
  <si>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</si>
  <si>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Организация предоставления дополнительного образования</t>
  </si>
  <si>
    <t>Строительство учреждений образования Брянского района</t>
  </si>
  <si>
    <t>L5190</t>
  </si>
  <si>
    <t xml:space="preserve">                                                                                               Воронцова С.Н.</t>
  </si>
  <si>
    <t>Процент исполнения к уточненным назначениям</t>
  </si>
  <si>
    <t>Привлечение кредитов от кредитных организаций в валюте Российской Федерации</t>
  </si>
  <si>
    <t>Привлечение муниципальными районами кредитов от кредитных организаций в валюте Российской Федерации</t>
  </si>
  <si>
    <t>000 01 03 01 00 00 0000 000</t>
  </si>
  <si>
    <t>Бюджетные   кредиты   от   других   бюджетов  бюджетной  системы  Российской  Федерации  в  валюте Российской Федерации</t>
  </si>
  <si>
    <t>000 01 03 01 00 00 0000 700</t>
  </si>
  <si>
    <t>Привлечение бюджетных кредитов из других бюджетов бюджетной системы Российской Федерации в валюте Российской Федерации</t>
  </si>
  <si>
    <t>000 01 03 01 00 05 0000 710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</si>
  <si>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</si>
  <si>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000 01 03 01 00 00 0000 800</t>
  </si>
  <si>
    <t>Погашение бюджетных кредитов, полученных из других бюджетов бюджетной системы Российской Федерации в валюте Российской Федерации</t>
  </si>
  <si>
    <t>000 01 03 01 00 05 0000 810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</si>
  <si>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</si>
  <si>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 xml:space="preserve">      Функционирование высшего должностного лица субъекта Российской Федерации и муниципального образования</t>
  </si>
  <si>
    <t xml:space="preserve">        Обеспечение деятельности главы муниципального образования</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</si>
  <si>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</si>
  <si>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Обеспечение деятельности депутатов представительного органа муниципального образования</t>
  </si>
  <si>
    <t xml:space="preserve">        Осуществление отдельных полномочий в области охраны труда и уведомительной регистрации территориальных соглашений и коллективных договоров</t>
  </si>
  <si>
    <t xml:space="preserve">        Гранты муниципальным районам (муниципальным округам, городским округам) в целях содействия достижению и (или) поощрения достижения наилучших значений показателей деятельности органов местного самоуправления муниципальных районов (муниципальных округов, городских округов)</t>
  </si>
  <si>
    <t>7000015880</t>
  </si>
  <si>
    <t xml:space="preserve">        Достижение показателей деятельности органов исполнительной власти субъектов Российской Федерации</t>
  </si>
  <si>
    <t xml:space="preserve">      Судебная система</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</si>
  <si>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</si>
  <si>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Обеспечение деятельности руководителя контрольно-счетного органа муниципального образования и его заместителей</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</si>
  <si>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</si>
  <si>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Обеспечение функционирования модели персонифицированного финансирования дополнительного образования детей</t>
  </si>
  <si>
    <t xml:space="preserve">        Развитие материально-технической базы муниципальных образовательных организаций в сфере физической культуры и спорта</t>
  </si>
  <si>
    <t xml:space="preserve">    Финансовое управление администрации Брянского района</t>
  </si>
  <si>
    <t xml:space="preserve">      ОБСЛУЖИВАНИЕ ГОСУДАРСТВЕННОГО И МУНИЦИПАЛЬНОГО ДОЛГА</t>
  </si>
  <si>
    <t xml:space="preserve">        Обслуживание государственного внутреннего и муниципального долга</t>
  </si>
  <si>
    <t xml:space="preserve">              Обслуживание муниципального долга</t>
  </si>
  <si>
    <t xml:space="preserve">      МЕЖБЮДЖЕТНЫЕ ТРАНСФЕРТЫ ОБЩЕГО ХАРАКТЕРА БЮДЖЕТАМ БЮДЖЕТНОЙ СИСТЕМЫ РОССИЙСКОЙ ФЕДЕРАЦИИ</t>
  </si>
  <si>
    <t xml:space="preserve">        Дотации на выравнивание бюджетной обеспеченности субъектов Российской Федерации и муниципальных образований</t>
  </si>
  <si>
    <t xml:space="preserve">              Дотации</t>
  </si>
  <si>
    <t xml:space="preserve">    Управление культуры, молодежной политики и спорта Брянского муниципального района</t>
  </si>
  <si>
    <t xml:space="preserve">      НАЦИОНАЛЬНАЯ ЭКОНОМИКА</t>
  </si>
  <si>
    <t xml:space="preserve">        Другие вопросы в области национальной экономики</t>
  </si>
  <si>
    <t xml:space="preserve">      ОБРАЗОВАНИЕ</t>
  </si>
  <si>
    <t xml:space="preserve">        Молодежная политика</t>
  </si>
  <si>
    <t xml:space="preserve">              Стипендии</t>
  </si>
  <si>
    <t xml:space="preserve">        Другие вопросы в области образования</t>
  </si>
  <si>
    <t xml:space="preserve">              Социальные выплаты гражданам, кроме публичных нормативных социальных выплат</t>
  </si>
  <si>
    <t xml:space="preserve">      КУЛЬТУРА, КИНЕМАТОГРАФИЯ</t>
  </si>
  <si>
    <t xml:space="preserve">        Культура</t>
  </si>
  <si>
    <t xml:space="preserve">              Расходы на выплаты персоналу казенных учреждений</t>
  </si>
  <si>
    <t xml:space="preserve">        Другие вопросы в области культуры, кинематографии</t>
  </si>
  <si>
    <t xml:space="preserve">      ФИЗИЧЕСКАЯ КУЛЬТУРА И СПОРТ</t>
  </si>
  <si>
    <t xml:space="preserve">        Физическая культура</t>
  </si>
  <si>
    <t xml:space="preserve">              Субсидии автономным учреждениям</t>
  </si>
  <si>
    <t xml:space="preserve">    Комитет по управлению муниципальным имуществом Брянского района</t>
  </si>
  <si>
    <t xml:space="preserve">        Другие общегосударственные вопросы</t>
  </si>
  <si>
    <t xml:space="preserve">        Сельское хозяйство и рыболовство</t>
  </si>
  <si>
    <t xml:space="preserve">      ЖИЛИЩНО-КОММУНАЛЬНОЕ ХОЗЯЙСТВО</t>
  </si>
  <si>
    <t xml:space="preserve">        Жилищное хозяйство</t>
  </si>
  <si>
    <t xml:space="preserve">    Администрация Брянского района</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</si>
  <si>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</si>
  <si>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        Резервные фонды</t>
  </si>
  <si>
    <t xml:space="preserve">              Резервные средства</t>
  </si>
  <si>
    <t xml:space="preserve">      НАЦИОНАЛЬНАЯ БЕЗОПАСНОСТЬ И ПРАВООХРАНИТЕЛЬНАЯ ДЕЯТЕЛЬНОСТЬ</t>
  </si>
  <si>
    <t xml:space="preserve">        Гражданская оборона</t>
  </si>
  <si>
    <t xml:space="preserve">        Защита населения и территории от чрезвычайных ситуаций природного и техногенного характера, пожарная безопасность</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</si>
  <si>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</si>
  <si>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        Транспорт</t>
  </si>
  <si>
    <t xml:space="preserve">        Дорожное хозяйство (дорожные фонды)</t>
  </si>
  <si>
    <t xml:space="preserve">              Иные межбюджетные трансферты</t>
  </si>
  <si>
    <t xml:space="preserve">        Коммунальное хозяйство</t>
  </si>
  <si>
    <t xml:space="preserve">        Другие вопросы в области жилищно-коммунального хозяйства</t>
  </si>
  <si>
    <t xml:space="preserve">      ОХРАНА ОКРУЖАЮЩЕЙ СРЕДЫ</t>
  </si>
  <si>
    <t xml:space="preserve">        Другие вопросы в области охраны окружающей среды</t>
  </si>
  <si>
    <t xml:space="preserve">        Дошкольное образование</t>
  </si>
  <si>
    <t xml:space="preserve">      СОЦИАЛЬНАЯ ПОЛИТИКА</t>
  </si>
  <si>
    <t xml:space="preserve">        Пенсионное обеспечение</t>
  </si>
  <si>
    <t xml:space="preserve">              Публичные нормативные социальные выплаты гражданам</t>
  </si>
  <si>
    <t xml:space="preserve">        Социальное обеспечение населения</t>
  </si>
  <si>
    <t xml:space="preserve">        Охрана семьи и детства</t>
  </si>
  <si>
    <t xml:space="preserve">        Другие вопросы в области социальной политики</t>
  </si>
  <si>
    <t xml:space="preserve">Прочие дотации бюджетам </t>
  </si>
  <si>
    <t>Прочие дотации бюджетам муниципальных районов</t>
  </si>
  <si>
    <t>000 2 02 19999 00 0000 150</t>
  </si>
  <si>
    <t>000 2 02 19999 05 0000 150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</si>
  <si>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</si>
  <si>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</si>
  <si>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000 2 02 45179 05 0000 150</t>
  </si>
  <si>
    <t>000 1160709000 0000 140</t>
  </si>
  <si>
    <t>000 1160709005 0000 140</t>
  </si>
  <si>
    <t>000 1160700000 0000 140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</si>
  <si>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исполнения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</si>
  <si>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</si>
  <si>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</si>
  <si>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Региональный проект "Творческие люди (Брянская область)"</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</si>
  <si>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</si>
  <si>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</si>
  <si>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Мероприятия (включая стимулирующие (поощрительные) выплаты), источником финансового обеспечения которых являются межбюджетные трансферты стимулирующего (поощрительного) характера из областного бюджета</t>
  </si>
  <si>
    <t>7000083420</t>
  </si>
  <si>
    <t>0140251200</t>
  </si>
  <si>
    <t xml:space="preserve">        Комплексные меры по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образования</t>
  </si>
  <si>
    <t>1540181180</t>
  </si>
  <si>
    <t>1340181200</t>
  </si>
  <si>
    <t>1340181210</t>
  </si>
  <si>
    <t xml:space="preserve">        Организация и осуществление мероприятий по территориальной обороне и гражданской обороне</t>
  </si>
  <si>
    <t>1340281110</t>
  </si>
  <si>
    <t>1340281140</t>
  </si>
  <si>
    <t>1340281210</t>
  </si>
  <si>
    <t xml:space="preserve">        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</si>
  <si>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 xml:space="preserve">        Мероприятия по улучшению условий труда</t>
  </si>
  <si>
    <t>1040382440</t>
  </si>
  <si>
    <t>1440181680</t>
  </si>
  <si>
    <t>031EВ51790</t>
  </si>
  <si>
    <t>0440382360</t>
  </si>
  <si>
    <t xml:space="preserve">        Отдельные мероприятия по развитию образования</t>
  </si>
  <si>
    <t>03406S4820</t>
  </si>
  <si>
    <t xml:space="preserve">        Мероприятия по проведению оздоровительной кампании детей</t>
  </si>
  <si>
    <t>0440414723</t>
  </si>
  <si>
    <t>0440580450</t>
  </si>
  <si>
    <t>04405L5190</t>
  </si>
  <si>
    <t>0440680460</t>
  </si>
  <si>
    <t>0440780480</t>
  </si>
  <si>
    <t>0440884260</t>
  </si>
  <si>
    <t>0440982400</t>
  </si>
  <si>
    <t>0441080040</t>
  </si>
  <si>
    <t>0441180720</t>
  </si>
  <si>
    <t>0441280720</t>
  </si>
  <si>
    <t>0441314210</t>
  </si>
  <si>
    <t>1340282590</t>
  </si>
  <si>
    <t>12401S7670</t>
  </si>
  <si>
    <t>1240280600</t>
  </si>
  <si>
    <t>1240382300</t>
  </si>
  <si>
    <t>1240480720</t>
  </si>
  <si>
    <t xml:space="preserve">      Массовый спорт</t>
  </si>
  <si>
    <t>1102</t>
  </si>
  <si>
    <t>1240581680</t>
  </si>
  <si>
    <t xml:space="preserve">      Спорт высших достижений</t>
  </si>
  <si>
    <t>1103</t>
  </si>
  <si>
    <t>1240180320</t>
  </si>
  <si>
    <t xml:space="preserve">        Спорт высших достижений</t>
  </si>
  <si>
    <t xml:space="preserve">        Массовый спорт</t>
  </si>
  <si>
    <t>Проведение комплексных кадастровых работ</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</si>
  <si>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</si>
  <si>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12021</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</si>
  <si>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t>
  </si>
  <si>
    <t>12022</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</si>
  <si>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</si>
  <si>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12023</t>
  </si>
  <si>
    <t>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</si>
  <si>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Обслуживание муниципального внутреннего долга Брянского муниципального района Брянской области</t>
  </si>
  <si>
    <t>Организация предоставления общедоступного начального, основного, общего образования общеобразовательных организаций в части реализации ими государственного стандарта общего образования</t>
  </si>
  <si>
    <t>Развитие материально-технической базы муниципальных образовательных организаций в сфере физической культуры и спорта</t>
  </si>
  <si>
    <t>Субсидии муниципальным образовательным организациям на реализацию мероприятий по развитию образования в рамках государственной программы "Развитие образования и науки Брянской области"</t>
  </si>
  <si>
    <t>Отдельные мероприятия по развитию образования</t>
  </si>
  <si>
    <t>S4820</t>
  </si>
  <si>
    <t>Мероприятия по работе с детьми и молодежью, выплаты стипендий, проведение конкурсов, районных мероприятий, районной спартакиады дошкольников, участие в областной спартакиаде</t>
  </si>
  <si>
    <t>Мероприятия по проведению оздоровительной кампании детей</t>
  </si>
  <si>
    <t>Региональный проект "Патриотическое воспитание граждан Российской Федерации (Брянская область)"</t>
  </si>
  <si>
    <t>EВ</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</si>
  <si>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</si>
  <si>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</si>
  <si>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Развитие культуры и молодежной политики в Брянском муниципальном районе Брянской области</t>
  </si>
  <si>
    <t>Государственная поддержка отрасли культуры</t>
  </si>
  <si>
    <t>55190</t>
  </si>
  <si>
    <t>Ремонт и содержание автомобильных дорог общего пользования местного значения по Брянскому району для обеспечения сохранности и условий безопасности на них</t>
  </si>
  <si>
    <t>Улучшение условий и охраны труда в Брянском муниципальном районе Брянской области</t>
  </si>
  <si>
    <t>Непрерывная подготовка работников по охране труда на основе современных технологий обучения</t>
  </si>
  <si>
    <t>Мероприятия по улучшению условий труда</t>
  </si>
  <si>
    <t>82440</t>
  </si>
  <si>
    <t>Содержание специализированного жилищного фонда</t>
  </si>
  <si>
    <t>Развитие физической культуры и спорта в Брянском муниципальном районе Брянской области</t>
  </si>
  <si>
    <t>Спортивно-оздоровительные комплексы и центры</t>
  </si>
  <si>
    <t>80600</t>
  </si>
  <si>
    <t>Отдельные мероприятия по развитию спорта</t>
  </si>
  <si>
    <t>Мероприятия по развитию физической культуры и спорта</t>
  </si>
  <si>
    <t>82300</t>
  </si>
  <si>
    <t>Совершенствование материально-технической базы и строительство (модернизация) спортивных сооружений для занятий физической культурой и массовым спортом</t>
  </si>
  <si>
    <t>Обеспечение мероприятий в области гражданской обороны, защиты населения и территории от чрезвычайных ситуаций, пожарной безопасности в Брянском муниципальном районе Брянской области</t>
  </si>
  <si>
    <t>Реализация мероприятий в области гражданской обороны</t>
  </si>
  <si>
    <t>Оповещение населения об опасностях, возникающих при ведении военных действий и возникновении чрезвычайных ситуаций</t>
  </si>
  <si>
    <t>81200</t>
  </si>
  <si>
    <t>Реализация мероприятий в области защиты населения и территории от чрезвычайных ситуаций, пожарной безопасности</t>
  </si>
  <si>
    <t>Организация и осуществление мероприятий по территориальной обороне и гражданской обороне, защите населения и территории муниципального образования от чрезвычайных ситуаций природного и техногенного характера</t>
  </si>
  <si>
    <t>81110</t>
  </si>
  <si>
    <t>Мероприятия в сфере пожарной безопасности</t>
  </si>
  <si>
    <t>81140</t>
  </si>
  <si>
    <t>Создание и содержание запасов (резерва) материальных ресурсов муниципального образования в целях гражданской обороны и ликвидации чрезвычайных ситуаций</t>
  </si>
  <si>
    <t>81210</t>
  </si>
  <si>
    <t>82590</t>
  </si>
  <si>
    <t>Комплексное развитие сельских территорий Брянского муниципального района Брянской области</t>
  </si>
  <si>
    <t>Строительство малоэтажного жилого комплекса в н.п.Журиничи Брянского района Брянской области</t>
  </si>
  <si>
    <t>Осуществление полномочий исполнительного органа местного самоуправления по участию в профилактике терроризма и экстремизма, минимизации и (или) ликвидации последствий их проявлений на территории Брянского муниципального района Брянской области</t>
  </si>
  <si>
    <t>Комплексные меры по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образования</t>
  </si>
  <si>
    <t>81180</t>
  </si>
  <si>
    <t>000 1010213001 0000 110</t>
  </si>
  <si>
    <t xml:space="preserve">000 1010214001 0000 110 </t>
  </si>
  <si>
    <t>000 1110900000 0000 120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</si>
  <si>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</si>
  <si>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000 1110908000 0000 120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</si>
  <si>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</si>
  <si>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000 1110908005 0000 120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</si>
  <si>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</si>
  <si>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 xml:space="preserve">                       Воронцова С.Н.</t>
  </si>
  <si>
    <t xml:space="preserve">                                                              </t>
  </si>
  <si>
    <t xml:space="preserve">                                         Воронцова С.Н.</t>
  </si>
  <si>
    <t xml:space="preserve">        Обеспечение комплексного развития сельских территорий(строительство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t>
  </si>
  <si>
    <t>14202L5762</t>
  </si>
  <si>
    <t xml:space="preserve">      Водное хозяйство</t>
  </si>
  <si>
    <t>0406</t>
  </si>
  <si>
    <t xml:space="preserve">        Водохозяйственные и водоохранные мероприятия</t>
  </si>
  <si>
    <t>0140183290</t>
  </si>
  <si>
    <t xml:space="preserve">        Реализация переданных полномочий по решению отдельных вопросов местного значения муниципальных районов в соответствии с заключенными соглашениями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поселений, а также осуществление иных полномочий в области использования автомобильных дорог и осуществления дорожной деятельности</t>
  </si>
  <si>
    <t>0840283740</t>
  </si>
  <si>
    <t>01401S3440</t>
  </si>
  <si>
    <t xml:space="preserve">        Строительство и реконструкция (модернизация) объектов питьевого водоснабжения</t>
  </si>
  <si>
    <t>051F5Д2430</t>
  </si>
  <si>
    <t xml:space="preserve">      Благоустройство</t>
  </si>
  <si>
    <t>0503</t>
  </si>
  <si>
    <t xml:space="preserve">        Озеленение территории</t>
  </si>
  <si>
    <t>0140981700</t>
  </si>
  <si>
    <t>0940381680</t>
  </si>
  <si>
    <t xml:space="preserve">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</si>
  <si>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</si>
  <si>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031E1S4910</t>
  </si>
  <si>
    <t xml:space="preserve">        Модернизация инфраструктуры общего образования в отдельных субъектах Российской Федерации</t>
  </si>
  <si>
    <t>031E1Д2390</t>
  </si>
  <si>
    <t>031E414900</t>
  </si>
  <si>
    <t xml:space="preserve">        Реализация мероприятий по модернизации школьных систем образования ( с однолетним циклом выполнения работ)</t>
  </si>
  <si>
    <t>03216L7501</t>
  </si>
  <si>
    <t xml:space="preserve">        Предоставление бесплатного питания обучающимся в муниципальных общеобразовательных организациях из многодетных семей</t>
  </si>
  <si>
    <t>03410S4840</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</si>
  <si>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реализующих образовательные программы основного общего образования, образовательные программы среднего общего образования</t>
  </si>
  <si>
    <t>03414L3030</t>
  </si>
  <si>
    <t xml:space="preserve">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</si>
  <si>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03419L0500</t>
  </si>
  <si>
    <t xml:space="preserve">            Публичные нормативные выплаты гражданам несоциального характера</t>
  </si>
  <si>
    <t>330</t>
  </si>
  <si>
    <t xml:space="preserve">        Осуществление отдельных государственных полномочий Брянской области по обеспечению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</si>
  <si>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01405Д0820</t>
  </si>
  <si>
    <t xml:space="preserve">        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</si>
  <si>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121P5Д1390</t>
  </si>
  <si>
    <t xml:space="preserve">      Прочие межбюджетные трансферты общего характера</t>
  </si>
  <si>
    <t>1403</t>
  </si>
  <si>
    <t xml:space="preserve">        Решение актуальных вопросов местного значения</t>
  </si>
  <si>
    <t>0240483060</t>
  </si>
  <si>
    <t xml:space="preserve">Приложение № 2
к решению Брянского районного
Совета народных депутатов
от                           2025 года  № </t>
  </si>
  <si>
    <t>расходов функциональной классификации за 2024 год</t>
  </si>
  <si>
    <t>Уточненная сводная бюджетная роспись на 2024 г., рублей</t>
  </si>
  <si>
    <t>Кассовое исполнение за 2024 г.,
рублей</t>
  </si>
  <si>
    <t xml:space="preserve">Приложение № 3
к решению Брянского районного
Совета народных депутатов
от                           2025 года  № </t>
  </si>
  <si>
    <t>по ведомственной структуре за  2024 год</t>
  </si>
  <si>
    <t xml:space="preserve">          Руководство и управление в сфере установленных функций органов местного самоуправления</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</si>
  <si>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</si>
  <si>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Закупка товаров, работ и услуг для обеспечения государственных (муниципальных) нужд</t>
  </si>
  <si>
    <t xml:space="preserve">            Иные бюджетные ассигнования</t>
  </si>
  <si>
    <t xml:space="preserve">          Развитие информационного общества и формирование электронного правительства</t>
  </si>
  <si>
    <t xml:space="preserve">          Гранты муниципальным районам (муниципальным округам, городским округам) в целях содействия достижению и (или) поощрения достижения наилучших значений показателей деятельности органов местного самоуправления муниципальных районов (муниципальных округов, городских округов)</t>
  </si>
  <si>
    <t xml:space="preserve">          Достижение показателей деятельности органов исполнительной власти субъектов Российской Федерации</t>
  </si>
  <si>
    <t xml:space="preserve">          Обслуживание муниципального долга</t>
  </si>
  <si>
    <t xml:space="preserve">            Обслуживание государственного (муниципального) долга</t>
  </si>
  <si>
    <t xml:space="preserve">          Реализация государственных полномочий Брянской области по расчету и предоставлению дотаций на выравнивание бюджетной обеспеченности поселений</t>
  </si>
  <si>
    <t xml:space="preserve">            Межбюджетные трансферты</t>
  </si>
  <si>
    <t xml:space="preserve">          Выравнивание бюджетной обеспеченности поселений</t>
  </si>
  <si>
    <t xml:space="preserve">        Прочие межбюджетные трансферты общего характера</t>
  </si>
  <si>
    <t xml:space="preserve">          Решение актуальных вопросов местного значения</t>
  </si>
  <si>
    <t xml:space="preserve">          Мероприятия в сфере туризма</t>
  </si>
  <si>
    <t xml:space="preserve">          Организации дополнительного образования</t>
  </si>
  <si>
    <t xml:space="preserve">            Предоставление субсидий бюджетным, автономным учреждениям и иным некоммерческим организациям</t>
  </si>
  <si>
    <t xml:space="preserve">          Мероприятия по работе с семьей, детьми и молодежью</t>
  </si>
  <si>
    <t xml:space="preserve">          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</si>
  <si>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 xml:space="preserve">            Социальное обеспечение и иные выплаты населению</t>
  </si>
  <si>
    <t xml:space="preserve">          Государственная поддержка отрасли культуры</t>
  </si>
  <si>
    <t xml:space="preserve">          Библиотеки</t>
  </si>
  <si>
    <t xml:space="preserve">          Музеи и постоянные выставки</t>
  </si>
  <si>
    <t xml:space="preserve">          Дворцы и дома культуры, клубы, выставочные залы</t>
  </si>
  <si>
    <t xml:space="preserve">          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t>
  </si>
  <si>
    <t xml:space="preserve">          Мероприятия по развитию культуры</t>
  </si>
  <si>
    <t xml:space="preserve">          Учреждения, обеспечивающие деятельность органов местного самоуправления и муниципальных учреждений</t>
  </si>
  <si>
    <t xml:space="preserve">          Мероприятия (включая стимулирующие (поощрительные) выплаты), источником финансового обеспечения которых являются межбюджетные трансферты стимулирующего (поощрительного) характера из областного бюджета</t>
  </si>
  <si>
    <t xml:space="preserve">          Предоставление мер социальной поддержки по оплате жилья и коммунальных услуг отдельным категориям граждан, работающих в учреждениях культуры, находящихся в сельской местности или поселках городского типа на территории Брянской области</t>
  </si>
  <si>
    <t xml:space="preserve">          Развитие материально-технической базы муниципальных образовательных организаций в сфере физической культуры и спорта</t>
  </si>
  <si>
    <t xml:space="preserve">          Спортивно-оздоровительные комплексы и центры</t>
  </si>
  <si>
    <t xml:space="preserve">          Мероприятия по развитию физической культуры и спорта</t>
  </si>
  <si>
    <t xml:space="preserve">          Опубликование нормативных правовых актов муниципальных образований и иной официальной информации</t>
  </si>
  <si>
    <t xml:space="preserve">          Оценка имущества, признание прав и регулирование отношений муниципальной собственности</t>
  </si>
  <si>
    <t xml:space="preserve">          Эксплуатация и содержание имущества казны муниципального образования</t>
  </si>
  <si>
    <t xml:space="preserve">          Исполнение исковых требований на основании вступивших в законную силу судебных актов</t>
  </si>
  <si>
    <t xml:space="preserve">          Мероприятия по землеустройству и землепользованию</t>
  </si>
  <si>
    <t xml:space="preserve">          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</si>
  <si>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 xml:space="preserve">          Обеспечение деятельности руководителя контрольно-счетного органа муниципального образования и его заместителей</t>
  </si>
  <si>
    <t xml:space="preserve">          Обеспечение деятельности главы муниципального образования</t>
  </si>
  <si>
    <t xml:space="preserve">          Обеспечение деятельности депутатов представительного органа муниципального образования</t>
  </si>
  <si>
    <t xml:space="preserve">          Обеспечение деятельности главы местной администрации (исполнительно-распорядительного органа муниципального образования)</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</si>
  <si>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</si>
  <si>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</si>
  <si>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</si>
  <si>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 xml:space="preserve">          Организация и осуществление деятельности по опеке и попечительству</t>
  </si>
  <si>
    <t xml:space="preserve">          Осуществление отдельных полномочий в области охраны труда и уведомительной регистрации территориальных соглашений и коллективных договоров</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</si>
  <si>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</si>
  <si>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Резервный фонд местной администрации</t>
  </si>
  <si>
    <t xml:space="preserve">          Эксплуатация и содержание имущества, находящегося в муниципальной собственности, арендованного недвижимого имущества</t>
  </si>
  <si>
    <t xml:space="preserve">          Многофункциональные центры предоставления государственных и муниципальных услуг</t>
  </si>
  <si>
    <t xml:space="preserve">          Комплексные меры по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образования</t>
  </si>
  <si>
    <t xml:space="preserve">          Оповещение населения об опасностях, возникающих при ведении военных действий и возникновении чрезвычайных ситуаций</t>
  </si>
  <si>
    <t xml:space="preserve">          Создание и содержание запасов (резерва) материальных ресурсов муниципального образования в целях гражданской обороны и ликвидации чрезвычайных ситуаций</t>
  </si>
  <si>
    <t xml:space="preserve">          Единые дежурно-диспетчерские службы</t>
  </si>
  <si>
    <t xml:space="preserve">          Организация и осуществление мероприятий по территориальной обороне и гражданской обороне</t>
  </si>
  <si>
    <t xml:space="preserve">          Мероприятия в сфере пожарной безопасности</t>
  </si>
  <si>
    <t xml:space="preserve">          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</si>
  <si>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 xml:space="preserve">          Обеспечение комплексного развития сельских территорий(строительство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t>
  </si>
  <si>
    <t xml:space="preserve">            Капитальные вложения в объекты государственной (муниципальной) собственности</t>
  </si>
  <si>
    <t xml:space="preserve">          Бюджетные инвестиции в объекты капитального строительства муниципальной собственности</t>
  </si>
  <si>
    <t xml:space="preserve">        Водное хозяйство</t>
  </si>
  <si>
    <t xml:space="preserve">          Водохозяйственные и водоохранные мероприятия</t>
  </si>
  <si>
    <t xml:space="preserve">          Компенсация транспортным организациям части потерь в доходах и (или) возмещении затрат, возникающих в результате регулирования тарифов на перевозку пассажиров пассажирским транспортом по муниципальным маршрутам регулярных перевозок</t>
  </si>
  <si>
    <t xml:space="preserve">          Развитие и совершенствование сети автомобильных дорог местного значения</t>
  </si>
  <si>
    <t xml:space="preserve">          Повышение безопасности дорожного движения</t>
  </si>
  <si>
    <t xml:space="preserve">          Обеспечение сохранности автомобильных дорог местного значения и условий безопасного движения по ним</t>
  </si>
  <si>
    <t xml:space="preserve">          Реализация переданных полномочий по решению отдельных вопросов местного значения муниципальных районов в соответствии с заключенными соглашениями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поселений, а также осуществление иных полномочий в области использования автомобильных дорог и осуществления дорожной деятельности</t>
  </si>
  <si>
    <t xml:space="preserve">          Обеспечение сохранности автомобильных дорог местного значения и условий безопасности движения по ним</t>
  </si>
  <si>
    <t xml:space="preserve">          Проведение комплексных кадастровых работ</t>
  </si>
  <si>
    <t xml:space="preserve">          Мероприятия по улучшению условий труда</t>
  </si>
  <si>
    <t xml:space="preserve">          Мероприятия в сфере архитектуры и градостроительства</t>
  </si>
  <si>
    <t xml:space="preserve">          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части обеспечения проживающих в поселении и нуждающихся в жилых помещениях малоимущих граждан жилыми помещениями, организация содержания муниципального жилищного фонда</t>
  </si>
  <si>
    <t xml:space="preserve">          Мероприятия в сфере жилищного хозяйства</t>
  </si>
  <si>
    <t xml:space="preserve">          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сфере электро-,тепло-, газо- и водоснабжения населения, водоотведения, снабжения населения топливом</t>
  </si>
  <si>
    <t xml:space="preserve">          Строительство и реконструкция (модернизация) объектов питьевого водоснабжения</t>
  </si>
  <si>
    <t xml:space="preserve">          Подготовка объектов ЖКХ к зиме</t>
  </si>
  <si>
    <t xml:space="preserve">        Благоустройство</t>
  </si>
  <si>
    <t xml:space="preserve">          Озеленение территории</t>
  </si>
  <si>
    <t xml:space="preserve">          Приобретение специализированной техники для предприятий жилищно-коммунального комплекса</t>
  </si>
  <si>
    <t xml:space="preserve">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</si>
  <si>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 xml:space="preserve">          Прочие мероприятия в области жилищно-коммунального хозяйства</t>
  </si>
  <si>
    <t xml:space="preserve">          Мероприятия в сфере охраны окружающей среды</t>
  </si>
  <si>
    <t xml:space="preserve">          Модернизация инфраструктуры общего образования в отдельных субъектах Российской Федерации</t>
  </si>
  <si>
    <t xml:space="preserve">          Выплата муниципальных пенсий (доплат к государственным пенсиям)</t>
  </si>
  <si>
    <t xml:space="preserve">          Социальные выплаты лицам, удостоенным звания почетного гражданина муниципального образования</t>
  </si>
  <si>
    <t xml:space="preserve">              Публичные нормативные выплаты гражданам несоциального характера</t>
  </si>
  <si>
    <t xml:space="preserve">          Социальные выплаты гражданам, кроме публичных нормативных социальных выплат</t>
  </si>
  <si>
    <t xml:space="preserve">          Обеспечение сохранности жилых помещений закрепленных за детьми-сиротами и детьми оставшимися без попечения родителей</t>
  </si>
  <si>
    <t xml:space="preserve">          Реализация мероприятий по обеспечению жильем молодых семей</t>
  </si>
  <si>
    <t xml:space="preserve">          Осуществление отдельных государственных полномочий Брянской области по обеспечению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</si>
  <si>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 xml:space="preserve">          Профилактика безнадзорности и правонарушений несовершеннолетних</t>
  </si>
  <si>
    <t xml:space="preserve">          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</si>
  <si>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 xml:space="preserve">          Организация временного трудоустройства несовершеннолетних граждан в возрасте от 14 до 18 лет</t>
  </si>
  <si>
    <t xml:space="preserve">          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t>
  </si>
  <si>
    <t xml:space="preserve">          Дошкольные образовательные организации</t>
  </si>
  <si>
    <t xml:space="preserve">          Организация питания в образовательных организациях</t>
  </si>
  <si>
    <t xml:space="preserve">          Приведение в соответствии с брендбуком "Точка роста" помещений муниципальных общеобразовательных организаций</t>
  </si>
  <si>
    <t xml:space="preserve">          Создание цифровой образовательной среды в общеобразовательных организациях и профессиональных образовательных организациях Брянской области</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</si>
  <si>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</si>
  <si>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Реализация мероприятий по модернизации школьных систем образования ( с однолетним циклом выполнения работ)</t>
  </si>
  <si>
    <t xml:space="preserve">          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</si>
  <si>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 xml:space="preserve">          Общеобразовательные организации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</si>
  <si>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</si>
  <si>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Предоставление бесплатного питания обучающимся в муниципальных общеобразовательных организациях из многодетных семей</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</si>
  <si>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реализующих образовательные программы основного общего образования, образовательные программы среднего общего образования</t>
  </si>
  <si>
    <t xml:space="preserve">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</si>
  <si>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Обеспечение функционирования модели персонифицированного финансирования дополнительного образования детей</t>
  </si>
  <si>
    <t xml:space="preserve">          Отдельные мероприятия по развитию образования</t>
  </si>
  <si>
    <t xml:space="preserve">          Организация и проведение олимпиад, выставок, конкурсов, конференций и других общественных мероприятий</t>
  </si>
  <si>
    <t xml:space="preserve">          Стипендии</t>
  </si>
  <si>
    <t xml:space="preserve">          Мероприятия по проведению оздоровительной кампании детей</t>
  </si>
  <si>
    <t xml:space="preserve">          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</si>
  <si>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от                          2025 года    №</t>
  </si>
  <si>
    <t>Кассовое исполнение за 2024 г., рублей</t>
  </si>
  <si>
    <t>Расходы бюджета Брянского муниципального района Брянской области по целевым статьям (муниципальным программам и непрограммным направлениям деятельности), группам и подгруппам видов расходов за  2024 год</t>
  </si>
  <si>
    <t>Водохозяйственные и водоохранные мероприятия</t>
  </si>
  <si>
    <t>S3440</t>
  </si>
  <si>
    <t>Д0820</t>
  </si>
  <si>
    <t>Осуществление отдельных государственных полномочий Брянской области по обеспечению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</si>
  <si>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Озеленение территории</t>
  </si>
  <si>
    <t xml:space="preserve">от                                   2025 г. № </t>
  </si>
  <si>
    <t>Кассовое исполнение за  2024 г., рублей</t>
  </si>
  <si>
    <t>района Брянской области за 2024 год</t>
  </si>
  <si>
    <t>Решение актуальных вопросов местного значения</t>
  </si>
  <si>
    <t>S4840</t>
  </si>
  <si>
    <t>Предоставление бесплатного питания обучающимся в муниципальных общеобразовательных организациях из многодетных семей</t>
  </si>
  <si>
    <t>L3030</t>
  </si>
  <si>
    <t>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t>
  </si>
  <si>
    <t>19</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</si>
  <si>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</si>
  <si>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L0500</t>
  </si>
  <si>
    <t>Региональный проект "Современная школа (Брянская область)"</t>
  </si>
  <si>
    <t>E1</t>
  </si>
  <si>
    <t>Модернизация инфраструктуры общего образования в отдельных субъектах Российской Федерации</t>
  </si>
  <si>
    <t>Д2390</t>
  </si>
  <si>
    <t>Региональный проект "Цифровая образовательная среда (Брянская область)"</t>
  </si>
  <si>
    <t>E4</t>
  </si>
  <si>
    <t>14900</t>
  </si>
  <si>
    <t>Региональный проект "Создание условий для обучения, отдыха и оздоровления детей и молодежи"</t>
  </si>
  <si>
    <t>16</t>
  </si>
  <si>
    <t>Реализация мероприятий по модернизации школьных систем образования ( с однолетним циклом выполнения работ)</t>
  </si>
  <si>
    <t>L7501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</si>
  <si>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реализующих образовательные программы основного общего образования, образовательные программы среднего общего образования</t>
  </si>
  <si>
    <t>83290</t>
  </si>
  <si>
    <t>Публичные нормативные выплаты гражданам несоциального характера</t>
  </si>
  <si>
    <t>81700</t>
  </si>
  <si>
    <t>Материально-техническое и финансовое обеспечение деятельности финансового управления администрации Брянского муниципального района Брянской области</t>
  </si>
  <si>
    <t>Сопровождение и модернизация технических и программных комплексов организации бюджетного процесса в Брянском муниципальном районе</t>
  </si>
  <si>
    <t>83060</t>
  </si>
  <si>
    <t>Обеспечение развития и укрепления материально-технической базы домов культуры в населенных пунктах с числом жителей до 50 тысяч человек</t>
  </si>
  <si>
    <t>L4670</t>
  </si>
  <si>
    <t>Региональный проект "Чистая вода (Брянская область)"</t>
  </si>
  <si>
    <t>F5</t>
  </si>
  <si>
    <t>Строительство и реконструкция (модернизация) объектов питьевого водоснабжения</t>
  </si>
  <si>
    <t>Д2430</t>
  </si>
  <si>
    <t>Реализация переданных полномочий по решению отдельных вопросов местного значения муниципальных районов в соответствии с заключенными соглашениями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поселений, а также осуществление иных полномочий в области использования автомобильных дорог и осуществления дорожной деятельности</t>
  </si>
  <si>
    <t>83740</t>
  </si>
  <si>
    <t>Обеспечение мероприятий по модернизации систем коммунальной инфраструктуры</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</si>
  <si>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</si>
  <si>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Развитие детско-юношеского спорта и системы подготовки высококвалифицированных спортсменов</t>
  </si>
  <si>
    <t>Учреждения, обеспечивающие оказание услуг в сфере физической культуры и спорта (методический кабинет)</t>
  </si>
  <si>
    <t>Региональный проект "Спорт - норма жизни (Брянская область)"</t>
  </si>
  <si>
    <t>P5</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</si>
  <si>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</si>
  <si>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Д1390</t>
  </si>
  <si>
    <t>Региональный проект "Развитие жилищного строительства на сельских территориях и повышение уровня благоустройства домовладений"</t>
  </si>
  <si>
    <t>Обеспечение комплексного развития сельских территорий(строительство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t>
  </si>
  <si>
    <t>L5762</t>
  </si>
  <si>
    <t>Гранты муниципальным районам (муниципальным округам, городским округам) в целях содействия достижению и (или) поощрения достижения наилучших значений показателей деятельности органов местного самоуправления муниципальных районов (муниципальных округов, городских округов)</t>
  </si>
  <si>
    <t>15880</t>
  </si>
  <si>
    <t>Достижение показателей деятельности органов исполнительной власти субъектов Российской Федерации</t>
  </si>
  <si>
    <t>55490</t>
  </si>
  <si>
    <t>Мероприятия (включая стимулирующие (поощрительные) выплаты), источником финансового обеспечения которых являются межбюджетные трансферты стимулирующего (поощрительного) характера из областного бюджета</t>
  </si>
  <si>
    <t>83420</t>
  </si>
  <si>
    <t xml:space="preserve">Приложение № 1 
к решению Брянского районного
Совета народных депутатов
от                           2025 года  № </t>
  </si>
  <si>
    <t>Доходы бюджета Брянского муниципального района Брянской области за  2024 год</t>
  </si>
  <si>
    <t>Прогноз доходов
на 2024 год</t>
  </si>
  <si>
    <t>Кассовое исполнение
за 
2024 год</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</si>
  <si>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</si>
  <si>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</si>
  <si>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</si>
  <si>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</si>
  <si>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</si>
  <si>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Налог, взимаемый в связи с применением патентной системы налогообложения, зачисляемый в бюджеты муниципальных районов </t>
  </si>
  <si>
    <t xml:space="preserve"> 000 1110507000 0000 120</t>
  </si>
  <si>
    <t>Доходы от сдачи в аренду имущества, составляющего государственную (муниципальную) казну (за исключением земельных участков)</t>
  </si>
  <si>
    <t xml:space="preserve"> 000 1110507505 0000 120</t>
  </si>
  <si>
    <t>Доходы от сдачи в аренду имущества, составляющего казну муниципальных районов (за исключением земельных участков)</t>
  </si>
  <si>
    <t xml:space="preserve"> 000 1110530000 0000 120</t>
  </si>
  <si>
    <t xml:space="preserve"> 000 1110531305 0000 120</t>
  </si>
  <si>
    <t xml:space="preserve"> 000 1110532505 0000 120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</si>
  <si>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</si>
  <si>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 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</si>
  <si>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</si>
  <si>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 xml:space="preserve">Плата за выбросы загрязняющих веществ в атмосферный воздух стационарными объектами </t>
  </si>
  <si>
    <t xml:space="preserve"> 000 1140631000 0000 430</t>
  </si>
  <si>
    <t xml:space="preserve"> 000 1140631305 0000 430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</si>
  <si>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</si>
  <si>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</si>
  <si>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</si>
  <si>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</si>
  <si>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</si>
  <si>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</si>
  <si>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2 02 25239 00 0000 150</t>
  </si>
  <si>
    <t>Субсидии бюджетам на модернизацию инфраструктуры общего образования в отдельных субъектах Российской Федерации</t>
  </si>
  <si>
    <t>2 02 25239 05 0000 150</t>
  </si>
  <si>
    <t>Субсидии бюджетам муниципальных районов на модернизацию инфраструктуры общего образования в отдельных субъектах Российской Федерации</t>
  </si>
  <si>
    <t>Субсидии бюджетам на строительство и реконструкцию (модернизацию) объектов питьевого водоснабжения</t>
  </si>
  <si>
    <t>Субсидии бюджетам муниципальных районов на строительство и реконструкцию (модернизацию) объектов питьевого водоснабжения</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</si>
  <si>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</si>
  <si>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муниципальных районов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</si>
  <si>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</si>
  <si>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</si>
  <si>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000 2 02 25243 00 0000 150</t>
  </si>
  <si>
    <t>000 202 25750 00 0000 150</t>
  </si>
  <si>
    <t>000 202 25750 05 0000 150</t>
  </si>
  <si>
    <t>000 2 02 27139 00 0000 150</t>
  </si>
  <si>
    <t>000 2 02 27139 05 0000 150</t>
  </si>
  <si>
    <t>000 2 02 27576 00 0000 150</t>
  </si>
  <si>
    <t>000 2 02 27576 05 0000 150</t>
  </si>
  <si>
    <t>000 2 02 25239 00 0000 150</t>
  </si>
  <si>
    <t>000 2 02 25239 05 0000 150</t>
  </si>
  <si>
    <t>Субвенции бюджетам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</si>
  <si>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</si>
  <si>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</si>
  <si>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</si>
  <si>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</si>
  <si>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000 2 02 45050 00 0000 150</t>
  </si>
  <si>
    <t>000 2 02 45050 05 0000 150</t>
  </si>
  <si>
    <t xml:space="preserve"> 000 2 02 49999 00 0000 150</t>
  </si>
  <si>
    <t>2 07 05000 00 0000 150</t>
  </si>
  <si>
    <t>Прочие безвозмездные поступления</t>
  </si>
  <si>
    <t>2 07 05030 00 0000 150</t>
  </si>
  <si>
    <t>Прочие безвозмездные поступления в бюджеты</t>
  </si>
  <si>
    <t>2 07 05030 05 0000 150</t>
  </si>
  <si>
    <t>Прочие безвозмездные поступления в бюджеты муниципальных районов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</si>
</sst>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dd\.mm\.yyyy"/>
    <numFmt numFmtId="166" formatCode="#,##0.0"/>
  </numFmts>
  <fonts count="56"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rgb="FF000000"/>
      <name val="Times New Roman"/>
      <family val="2"/>
    </font>
    <font>
      <sz val="10"/>
      <name val="Arial Cyr"/>
      <charset val="204"/>
    </font>
    <font>
      <sz val="12"/>
      <name val="Times New Roman"/>
      <family val="1"/>
      <charset val="204"/>
    </font>
    <font>
      <sz val="12"/>
      <color rgb="FF000000"/>
      <name val="Times New Roman"/>
      <family val="1"/>
      <charset val="204"/>
    </font>
    <font>
      <sz val="10"/>
      <color rgb="FF000000"/>
      <name val="Arial Cyr"/>
    </font>
    <font>
      <b/>
      <sz val="10"/>
      <color rgb="FF000000"/>
      <name val="Arial Cyr"/>
    </font>
    <font>
      <sz val="11"/>
      <name val="Calibri"/>
      <family val="2"/>
    </font>
    <font>
      <sz val="11"/>
      <name val="Calibri"/>
      <family val="2"/>
      <scheme val="minor"/>
    </font>
    <font>
      <sz val="10"/>
      <color rgb="FF000000"/>
      <name val="Arial Cyr"/>
      <family val="2"/>
    </font>
    <font>
      <b/>
      <sz val="12"/>
      <color rgb="FF000000"/>
      <name val="Arial Cyr"/>
      <family val="2"/>
    </font>
    <font>
      <b/>
      <sz val="12"/>
      <color rgb="FF000000"/>
      <name val="Arial Cyr"/>
    </font>
    <font>
      <b/>
      <sz val="10"/>
      <color rgb="FF000000"/>
      <name val="Arial CYR"/>
      <family val="2"/>
    </font>
    <font>
      <b/>
      <sz val="10"/>
      <color rgb="FF000000"/>
      <name val="Arial"/>
      <family val="2"/>
      <charset val="204"/>
    </font>
    <font>
      <sz val="8"/>
      <color rgb="FF000000"/>
      <name val="Arial Cyr"/>
    </font>
    <font>
      <sz val="10"/>
      <color rgb="FF000000"/>
      <name val="Times New Roman"/>
      <family val="1"/>
      <charset val="204"/>
    </font>
    <font>
      <sz val="10"/>
      <color rgb="FF000000"/>
      <name val="Times New Roman"/>
      <family val="1"/>
      <charset val="204"/>
    </font>
    <font>
      <b/>
      <sz val="18"/>
      <color theme="3"/>
      <name val="Cambria"/>
      <family val="2"/>
      <charset val="204"/>
      <scheme val="maj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b/>
      <sz val="14"/>
      <color rgb="FF000000"/>
      <name val="Times New Roman"/>
      <family val="1"/>
      <charset val="204"/>
    </font>
    <font>
      <sz val="14"/>
      <color rgb="FF000000"/>
      <name val="Times New Roman"/>
      <family val="1"/>
      <charset val="204"/>
    </font>
    <font>
      <sz val="10"/>
      <color rgb="FF000000"/>
      <name val="Arial"/>
      <family val="2"/>
      <charset val="204"/>
    </font>
    <font>
      <sz val="8"/>
      <color rgb="FF000000"/>
      <name val="Arial"/>
      <family val="2"/>
      <charset val="204"/>
    </font>
    <font>
      <b/>
      <sz val="8"/>
      <color rgb="FF000000"/>
      <name val="Arial"/>
      <family val="2"/>
      <charset val="204"/>
    </font>
    <font>
      <sz val="11"/>
      <color rgb="FF000000"/>
      <name val="Times New Roman"/>
      <family val="1"/>
      <charset val="204"/>
    </font>
    <font>
      <b/>
      <i/>
      <sz val="8"/>
      <color rgb="FF000000"/>
      <name val="Arial"/>
      <family val="2"/>
      <charset val="204"/>
    </font>
    <font>
      <sz val="11"/>
      <color rgb="FF000000"/>
      <name val="Calibri"/>
      <family val="2"/>
      <charset val="204"/>
      <scheme val="minor"/>
    </font>
    <font>
      <b/>
      <sz val="11"/>
      <color rgb="FF000000"/>
      <name val="Arial"/>
      <family val="2"/>
      <charset val="204"/>
    </font>
    <font>
      <b/>
      <sz val="12"/>
      <color rgb="FF000000"/>
      <name val="Arial"/>
      <family val="2"/>
      <charset val="204"/>
    </font>
    <font>
      <sz val="6"/>
      <color rgb="FF000000"/>
      <name val="Arial"/>
      <family val="2"/>
      <charset val="204"/>
    </font>
    <font>
      <sz val="9"/>
      <color rgb="FF000000"/>
      <name val="Arial"/>
      <family val="2"/>
      <charset val="204"/>
    </font>
    <font>
      <b/>
      <sz val="15"/>
      <color rgb="FF000000"/>
      <name val="Times New Roman"/>
      <family val="1"/>
      <charset val="204"/>
    </font>
    <font>
      <sz val="14"/>
      <name val="Times New Roman"/>
      <family val="1"/>
      <charset val="204"/>
    </font>
    <font>
      <u/>
      <sz val="10"/>
      <color indexed="12"/>
      <name val="Arial Cyr"/>
      <charset val="204"/>
    </font>
    <font>
      <sz val="11"/>
      <color theme="1"/>
      <name val="Calibri"/>
      <family val="2"/>
      <scheme val="minor"/>
    </font>
    <font>
      <sz val="12"/>
      <name val="Arial Cyr"/>
      <charset val="204"/>
    </font>
    <font>
      <b/>
      <sz val="14"/>
      <name val="Times New Roman"/>
      <family val="1"/>
      <charset val="204"/>
    </font>
    <font>
      <sz val="14"/>
      <name val="Calibri"/>
      <family val="2"/>
      <scheme val="minor"/>
    </font>
    <font>
      <b/>
      <sz val="20"/>
      <color rgb="FF000000"/>
      <name val="Times New Roman"/>
      <family val="1"/>
      <charset val="204"/>
    </font>
    <font>
      <sz val="14"/>
      <name val="Arial Cyr"/>
      <charset val="204"/>
    </font>
    <font>
      <sz val="18"/>
      <name val="Times New Roman"/>
      <family val="1"/>
      <charset val="204"/>
    </font>
    <font>
      <b/>
      <sz val="18"/>
      <name val="Times New Roman"/>
      <family val="1"/>
      <charset val="204"/>
    </font>
    <font>
      <sz val="18"/>
      <color rgb="FF000000"/>
      <name val="Times New Roman"/>
      <family val="1"/>
      <charset val="204"/>
    </font>
    <font>
      <b/>
      <sz val="18"/>
      <color rgb="FF000000"/>
      <name val="Times New Roman"/>
      <family val="1"/>
      <charset val="204"/>
    </font>
    <font>
      <sz val="18"/>
      <name val="Calibri"/>
      <family val="2"/>
      <scheme val="minor"/>
    </font>
    <font>
      <sz val="18"/>
      <color rgb="FF000000"/>
      <name val="Arial"/>
      <family val="2"/>
      <charset val="204"/>
    </font>
    <font>
      <sz val="15"/>
      <color rgb="FF000000"/>
      <name val="Times New Roman"/>
      <family val="1"/>
      <charset val="204"/>
    </font>
  </fonts>
  <fills count="38">
    <fill>
      <patternFill patternType="none"/>
    </fill>
    <fill>
      <patternFill patternType="gray125"/>
    </fill>
    <fill>
      <patternFill patternType="solid">
        <fgColor rgb="FFFFFF99"/>
      </patternFill>
    </fill>
    <fill>
      <patternFill patternType="solid">
        <fgColor rgb="FFC0C0C0"/>
      </patternFill>
    </fill>
    <fill>
      <patternFill patternType="solid">
        <fgColor rgb="FFCC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patternFill>
    </fill>
    <fill>
      <patternFill patternType="solid">
        <fgColor rgb="FFCCCCCC"/>
      </patternFill>
    </fill>
    <fill>
      <patternFill patternType="solid">
        <fgColor theme="0"/>
        <bgColor indexed="64"/>
      </patternFill>
    </fill>
    <fill>
      <patternFill patternType="solid">
        <fgColor indexed="65"/>
        <bgColor indexed="64"/>
      </patternFill>
    </fill>
    <fill>
      <patternFill patternType="solid">
        <fgColor indexed="9"/>
        <bgColor indexed="64"/>
      </patternFill>
    </fill>
  </fills>
  <borders count="7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right style="medium">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style="hair">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right style="medium">
        <color rgb="FF000000"/>
      </right>
      <top style="hair">
        <color rgb="FF000000"/>
      </top>
      <bottom/>
      <diagonal/>
    </border>
    <border>
      <left/>
      <right style="medium">
        <color rgb="FF000000"/>
      </right>
      <top style="thin">
        <color rgb="FF000000"/>
      </top>
      <bottom/>
      <diagonal/>
    </border>
    <border>
      <left/>
      <right style="medium">
        <color rgb="FF000000"/>
      </right>
      <top/>
      <bottom style="hair">
        <color rgb="FF000000"/>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thin">
        <color rgb="FF000000"/>
      </top>
      <bottom/>
      <diagonal/>
    </border>
    <border>
      <left style="medium">
        <color rgb="FF000000"/>
      </left>
      <right/>
      <top/>
      <bottom/>
      <diagonal/>
    </border>
    <border>
      <left/>
      <right/>
      <top style="hair">
        <color rgb="FF000000"/>
      </top>
      <bottom/>
      <diagonal/>
    </border>
    <border>
      <left style="medium">
        <color rgb="FF000000"/>
      </left>
      <right style="medium">
        <color rgb="FF000000"/>
      </right>
      <top style="hair">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right style="thin">
        <color rgb="FF000000"/>
      </right>
      <top/>
      <bottom/>
      <diagonal/>
    </border>
    <border>
      <left/>
      <right/>
      <top/>
      <bottom style="medium">
        <color rgb="FF000000"/>
      </bottom>
      <diagonal/>
    </border>
    <border>
      <left style="medium">
        <color rgb="FF000000"/>
      </left>
      <right/>
      <top style="hair">
        <color rgb="FF000000"/>
      </top>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right/>
      <top style="thin">
        <color rgb="FF000000"/>
      </top>
      <bottom style="medium">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top/>
      <bottom/>
      <diagonal/>
    </border>
    <border>
      <left/>
      <right style="medium">
        <color rgb="FF000000"/>
      </right>
      <top/>
      <bottom style="thin">
        <color rgb="FF000000"/>
      </bottom>
      <diagonal/>
    </border>
    <border>
      <left style="medium">
        <color rgb="FF000000"/>
      </left>
      <right style="medium">
        <color rgb="FF000000"/>
      </right>
      <top style="thin">
        <color rgb="FF000000"/>
      </top>
      <bottom style="hair">
        <color rgb="FF000000"/>
      </bottom>
      <diagonal/>
    </border>
    <border>
      <left style="medium">
        <color rgb="FF000000"/>
      </left>
      <right/>
      <top/>
      <bottom style="thin">
        <color rgb="FF000000"/>
      </bottom>
      <diagonal/>
    </border>
    <border>
      <left/>
      <right/>
      <top/>
      <bottom style="hair">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thin">
        <color rgb="FF000000"/>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medium">
        <color indexed="64"/>
      </left>
      <right style="thin">
        <color indexed="64"/>
      </right>
      <top/>
      <bottom/>
      <diagonal/>
    </border>
  </borders>
  <cellStyleXfs count="994">
    <xf numFmtId="0" fontId="0" fillId="0" borderId="0"/>
    <xf numFmtId="0" fontId="4" fillId="0" borderId="0">
      <alignment vertical="top" wrapText="1"/>
    </xf>
    <xf numFmtId="0" fontId="8" fillId="0" borderId="0"/>
    <xf numFmtId="4" fontId="9" fillId="2" borderId="1">
      <alignment horizontal="right" vertical="top" shrinkToFit="1"/>
    </xf>
    <xf numFmtId="0" fontId="10" fillId="0" borderId="0"/>
    <xf numFmtId="0" fontId="11" fillId="0" borderId="0"/>
    <xf numFmtId="0" fontId="10" fillId="0" borderId="0"/>
    <xf numFmtId="0" fontId="11" fillId="0" borderId="0"/>
    <xf numFmtId="0" fontId="12" fillId="0" borderId="0"/>
    <xf numFmtId="0" fontId="8" fillId="0" borderId="0"/>
    <xf numFmtId="0" fontId="12" fillId="0" borderId="0"/>
    <xf numFmtId="0" fontId="8" fillId="0" borderId="0"/>
    <xf numFmtId="0" fontId="10" fillId="0" borderId="0"/>
    <xf numFmtId="0" fontId="11" fillId="0" borderId="0"/>
    <xf numFmtId="0" fontId="12" fillId="3" borderId="0"/>
    <xf numFmtId="0" fontId="8" fillId="3" borderId="0"/>
    <xf numFmtId="0" fontId="12" fillId="0" borderId="0">
      <alignment wrapText="1"/>
    </xf>
    <xf numFmtId="0" fontId="8" fillId="0" borderId="0">
      <alignment wrapText="1"/>
    </xf>
    <xf numFmtId="0" fontId="12" fillId="0" borderId="0"/>
    <xf numFmtId="0" fontId="13" fillId="0" borderId="0">
      <alignment horizontal="center"/>
    </xf>
    <xf numFmtId="0" fontId="14" fillId="0" borderId="0">
      <alignment horizontal="center"/>
    </xf>
    <xf numFmtId="0" fontId="12" fillId="0" borderId="0">
      <alignment horizontal="right"/>
    </xf>
    <xf numFmtId="0" fontId="8" fillId="0" borderId="0">
      <alignment horizontal="right"/>
    </xf>
    <xf numFmtId="0" fontId="12" fillId="3" borderId="6"/>
    <xf numFmtId="0" fontId="8" fillId="3" borderId="6"/>
    <xf numFmtId="0" fontId="12" fillId="0" borderId="1">
      <alignment horizontal="center" vertical="center" wrapText="1"/>
    </xf>
    <xf numFmtId="0" fontId="8" fillId="0" borderId="1">
      <alignment horizontal="center" vertical="center" wrapText="1"/>
    </xf>
    <xf numFmtId="0" fontId="12" fillId="3" borderId="7"/>
    <xf numFmtId="0" fontId="8" fillId="3" borderId="7"/>
    <xf numFmtId="0" fontId="12" fillId="3" borderId="0">
      <alignment shrinkToFit="1"/>
    </xf>
    <xf numFmtId="0" fontId="8" fillId="3" borderId="0">
      <alignment shrinkToFit="1"/>
    </xf>
    <xf numFmtId="0" fontId="15" fillId="0" borderId="7">
      <alignment horizontal="right"/>
    </xf>
    <xf numFmtId="0" fontId="9" fillId="0" borderId="7">
      <alignment horizontal="right"/>
    </xf>
    <xf numFmtId="4" fontId="15" fillId="2" borderId="7">
      <alignment horizontal="right" vertical="top" shrinkToFit="1"/>
    </xf>
    <xf numFmtId="4" fontId="9" fillId="2" borderId="7">
      <alignment horizontal="right" vertical="top" shrinkToFit="1"/>
    </xf>
    <xf numFmtId="4" fontId="15" fillId="4" borderId="7">
      <alignment horizontal="right" vertical="top" shrinkToFit="1"/>
    </xf>
    <xf numFmtId="4" fontId="9" fillId="4" borderId="7">
      <alignment horizontal="right" vertical="top" shrinkToFit="1"/>
    </xf>
    <xf numFmtId="0" fontId="12" fillId="0" borderId="0">
      <alignment horizontal="left" wrapText="1"/>
    </xf>
    <xf numFmtId="0" fontId="8" fillId="0" borderId="0">
      <alignment horizontal="left" wrapText="1"/>
    </xf>
    <xf numFmtId="0" fontId="15" fillId="0" borderId="1">
      <alignment vertical="top" wrapText="1"/>
    </xf>
    <xf numFmtId="0" fontId="9" fillId="0" borderId="1">
      <alignment vertical="top" wrapText="1"/>
    </xf>
    <xf numFmtId="49" fontId="12" fillId="0" borderId="1">
      <alignment horizontal="center" vertical="top" shrinkToFit="1"/>
    </xf>
    <xf numFmtId="49" fontId="8" fillId="0" borderId="1">
      <alignment horizontal="center" vertical="top" shrinkToFit="1"/>
    </xf>
    <xf numFmtId="4" fontId="15" fillId="2" borderId="1">
      <alignment horizontal="right" vertical="top" shrinkToFit="1"/>
    </xf>
    <xf numFmtId="4" fontId="15" fillId="4" borderId="1">
      <alignment horizontal="right" vertical="top" shrinkToFit="1"/>
    </xf>
    <xf numFmtId="4" fontId="9" fillId="4" borderId="1">
      <alignment horizontal="right" vertical="top" shrinkToFit="1"/>
    </xf>
    <xf numFmtId="0" fontId="12" fillId="3" borderId="8"/>
    <xf numFmtId="0" fontId="8" fillId="3" borderId="8"/>
    <xf numFmtId="0" fontId="12" fillId="3" borderId="8">
      <alignment horizontal="center"/>
    </xf>
    <xf numFmtId="0" fontId="8" fillId="3" borderId="8">
      <alignment horizontal="center"/>
    </xf>
    <xf numFmtId="4" fontId="15" fillId="0" borderId="1">
      <alignment horizontal="right" vertical="top" shrinkToFit="1"/>
    </xf>
    <xf numFmtId="4" fontId="9" fillId="0" borderId="1">
      <alignment horizontal="right" vertical="top" shrinkToFit="1"/>
    </xf>
    <xf numFmtId="49" fontId="12" fillId="0" borderId="1">
      <alignment horizontal="left" vertical="top" wrapText="1" indent="2"/>
    </xf>
    <xf numFmtId="49" fontId="8" fillId="0" borderId="1">
      <alignment horizontal="left" vertical="top" wrapText="1" indent="2"/>
    </xf>
    <xf numFmtId="4" fontId="12" fillId="0" borderId="1">
      <alignment horizontal="right" vertical="top" shrinkToFit="1"/>
    </xf>
    <xf numFmtId="4" fontId="8" fillId="0" borderId="1">
      <alignment horizontal="right" vertical="top" shrinkToFit="1"/>
    </xf>
    <xf numFmtId="0" fontId="12" fillId="3" borderId="8">
      <alignment shrinkToFit="1"/>
    </xf>
    <xf numFmtId="0" fontId="8" fillId="3" borderId="8">
      <alignment shrinkToFit="1"/>
    </xf>
    <xf numFmtId="0" fontId="12" fillId="3" borderId="7">
      <alignment horizontal="center"/>
    </xf>
    <xf numFmtId="0" fontId="8" fillId="3" borderId="7">
      <alignment horizontal="center"/>
    </xf>
    <xf numFmtId="0" fontId="9" fillId="0" borderId="1">
      <alignment vertical="top" wrapText="1"/>
    </xf>
    <xf numFmtId="0" fontId="16" fillId="0" borderId="6"/>
    <xf numFmtId="4" fontId="9" fillId="4" borderId="1">
      <alignment horizontal="right" vertical="top" shrinkToFit="1"/>
    </xf>
    <xf numFmtId="0" fontId="8" fillId="0" borderId="9"/>
    <xf numFmtId="4" fontId="17" fillId="0" borderId="5">
      <alignment horizontal="right" shrinkToFit="1"/>
    </xf>
    <xf numFmtId="2" fontId="17" fillId="0" borderId="10">
      <alignment horizontal="center" shrinkToFit="1"/>
    </xf>
    <xf numFmtId="4" fontId="17" fillId="0" borderId="10">
      <alignment horizontal="right" shrinkToFit="1"/>
    </xf>
    <xf numFmtId="0" fontId="5" fillId="0" borderId="0"/>
    <xf numFmtId="0" fontId="10" fillId="0" borderId="0"/>
    <xf numFmtId="0" fontId="11" fillId="0" borderId="0"/>
    <xf numFmtId="0" fontId="18" fillId="0" borderId="0">
      <alignment vertical="top" wrapText="1"/>
    </xf>
    <xf numFmtId="0" fontId="10" fillId="0" borderId="0"/>
    <xf numFmtId="0" fontId="19" fillId="0" borderId="0">
      <alignment vertical="top" wrapText="1"/>
    </xf>
    <xf numFmtId="164" fontId="5" fillId="0" borderId="0" applyFont="0" applyFill="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30" fillId="0" borderId="0"/>
    <xf numFmtId="0" fontId="12" fillId="0" borderId="0"/>
    <xf numFmtId="0" fontId="30" fillId="0" borderId="0"/>
    <xf numFmtId="0" fontId="30" fillId="0" borderId="0"/>
    <xf numFmtId="0" fontId="30" fillId="0" borderId="0"/>
    <xf numFmtId="0" fontId="12" fillId="0" borderId="0"/>
    <xf numFmtId="0" fontId="30" fillId="0" borderId="0"/>
    <xf numFmtId="0" fontId="30" fillId="0" borderId="0"/>
    <xf numFmtId="4" fontId="31" fillId="0" borderId="5">
      <alignment horizontal="right"/>
    </xf>
    <xf numFmtId="49" fontId="31" fillId="0" borderId="15">
      <alignment horizontal="center"/>
    </xf>
    <xf numFmtId="49" fontId="31" fillId="0" borderId="15">
      <alignment horizontal="center"/>
    </xf>
    <xf numFmtId="49" fontId="31" fillId="0" borderId="0">
      <alignment horizontal="center"/>
    </xf>
    <xf numFmtId="49" fontId="31" fillId="0" borderId="0">
      <alignment horizontal="center"/>
    </xf>
    <xf numFmtId="4" fontId="31" fillId="0" borderId="16">
      <alignment horizontal="right"/>
    </xf>
    <xf numFmtId="0" fontId="30" fillId="0" borderId="17"/>
    <xf numFmtId="0" fontId="30" fillId="0" borderId="17"/>
    <xf numFmtId="49" fontId="31" fillId="0" borderId="16">
      <alignment horizontal="center" wrapText="1"/>
    </xf>
    <xf numFmtId="49" fontId="31" fillId="0" borderId="16">
      <alignment horizontal="center" wrapText="1"/>
    </xf>
    <xf numFmtId="49" fontId="31" fillId="0" borderId="0">
      <alignment horizontal="right"/>
    </xf>
    <xf numFmtId="49" fontId="31" fillId="0" borderId="0">
      <alignment horizontal="center"/>
    </xf>
    <xf numFmtId="49" fontId="31" fillId="0" borderId="0">
      <alignment horizontal="center"/>
    </xf>
    <xf numFmtId="49" fontId="31" fillId="0" borderId="10">
      <alignment horizontal="center" wrapText="1"/>
    </xf>
    <xf numFmtId="49" fontId="31" fillId="0" borderId="10">
      <alignment horizontal="center" wrapText="1"/>
    </xf>
    <xf numFmtId="0" fontId="31" fillId="0" borderId="18">
      <alignment horizontal="left" wrapText="1"/>
    </xf>
    <xf numFmtId="49" fontId="31" fillId="0" borderId="16">
      <alignment horizontal="center" wrapText="1"/>
    </xf>
    <xf numFmtId="49" fontId="31" fillId="0" borderId="16">
      <alignment horizontal="center" wrapText="1"/>
    </xf>
    <xf numFmtId="49" fontId="31" fillId="0" borderId="5">
      <alignment horizontal="center"/>
    </xf>
    <xf numFmtId="49" fontId="31" fillId="0" borderId="5">
      <alignment horizontal="center"/>
    </xf>
    <xf numFmtId="0" fontId="31" fillId="0" borderId="19">
      <alignment horizontal="left" wrapText="1" indent="1"/>
    </xf>
    <xf numFmtId="49" fontId="31" fillId="0" borderId="10">
      <alignment horizontal="center" wrapText="1"/>
    </xf>
    <xf numFmtId="49" fontId="31" fillId="0" borderId="10">
      <alignment horizontal="center" wrapText="1"/>
    </xf>
    <xf numFmtId="49" fontId="31" fillId="0" borderId="6"/>
    <xf numFmtId="49" fontId="31" fillId="0" borderId="6"/>
    <xf numFmtId="0" fontId="32" fillId="0" borderId="20">
      <alignment horizontal="left" wrapText="1"/>
    </xf>
    <xf numFmtId="49" fontId="31" fillId="0" borderId="5">
      <alignment horizontal="center"/>
    </xf>
    <xf numFmtId="49" fontId="31" fillId="0" borderId="5">
      <alignment horizontal="center"/>
    </xf>
    <xf numFmtId="4" fontId="31" fillId="0" borderId="5">
      <alignment horizontal="right"/>
    </xf>
    <xf numFmtId="4" fontId="31" fillId="0" borderId="5">
      <alignment horizontal="right"/>
    </xf>
    <xf numFmtId="0" fontId="31" fillId="33" borderId="0"/>
    <xf numFmtId="49" fontId="31" fillId="0" borderId="6"/>
    <xf numFmtId="49" fontId="31" fillId="0" borderId="6"/>
    <xf numFmtId="4" fontId="31" fillId="0" borderId="16">
      <alignment horizontal="right"/>
    </xf>
    <xf numFmtId="4" fontId="31" fillId="0" borderId="16">
      <alignment horizontal="right"/>
    </xf>
    <xf numFmtId="0" fontId="31" fillId="0" borderId="6"/>
    <xf numFmtId="4" fontId="31" fillId="0" borderId="5">
      <alignment horizontal="right"/>
    </xf>
    <xf numFmtId="4" fontId="31" fillId="0" borderId="5">
      <alignment horizontal="right"/>
    </xf>
    <xf numFmtId="49" fontId="31" fillId="0" borderId="0">
      <alignment horizontal="right"/>
    </xf>
    <xf numFmtId="49" fontId="31" fillId="0" borderId="0">
      <alignment horizontal="right"/>
    </xf>
    <xf numFmtId="0" fontId="31" fillId="0" borderId="0">
      <alignment horizontal="center"/>
    </xf>
    <xf numFmtId="4" fontId="31" fillId="0" borderId="16">
      <alignment horizontal="right"/>
    </xf>
    <xf numFmtId="4" fontId="31" fillId="0" borderId="16">
      <alignment horizontal="right"/>
    </xf>
    <xf numFmtId="4" fontId="31" fillId="0" borderId="21">
      <alignment horizontal="right"/>
    </xf>
    <xf numFmtId="4" fontId="31" fillId="0" borderId="21">
      <alignment horizontal="right"/>
    </xf>
    <xf numFmtId="0" fontId="30" fillId="0" borderId="6"/>
    <xf numFmtId="49" fontId="31" fillId="0" borderId="0">
      <alignment horizontal="right"/>
    </xf>
    <xf numFmtId="49" fontId="31" fillId="0" borderId="0">
      <alignment horizontal="right"/>
    </xf>
    <xf numFmtId="49" fontId="31" fillId="0" borderId="20">
      <alignment horizontal="center"/>
    </xf>
    <xf numFmtId="49" fontId="31" fillId="0" borderId="20">
      <alignment horizontal="center"/>
    </xf>
    <xf numFmtId="4" fontId="31" fillId="0" borderId="21">
      <alignment horizontal="right"/>
    </xf>
    <xf numFmtId="0" fontId="30" fillId="34" borderId="22"/>
    <xf numFmtId="0" fontId="30" fillId="34" borderId="22"/>
    <xf numFmtId="4" fontId="31" fillId="0" borderId="23">
      <alignment horizontal="right"/>
    </xf>
    <xf numFmtId="4" fontId="31" fillId="0" borderId="23">
      <alignment horizontal="right"/>
    </xf>
    <xf numFmtId="49" fontId="31" fillId="0" borderId="20">
      <alignment horizontal="center"/>
    </xf>
    <xf numFmtId="4" fontId="31" fillId="0" borderId="21">
      <alignment horizontal="right"/>
    </xf>
    <xf numFmtId="4" fontId="31" fillId="0" borderId="21">
      <alignment horizontal="right"/>
    </xf>
    <xf numFmtId="0" fontId="31" fillId="0" borderId="24">
      <alignment horizontal="left" wrapText="1"/>
    </xf>
    <xf numFmtId="0" fontId="31" fillId="0" borderId="24">
      <alignment horizontal="left" wrapText="1"/>
    </xf>
    <xf numFmtId="4" fontId="31" fillId="0" borderId="23">
      <alignment horizontal="right"/>
    </xf>
    <xf numFmtId="49" fontId="31" fillId="0" borderId="20">
      <alignment horizontal="center"/>
    </xf>
    <xf numFmtId="49" fontId="31" fillId="0" borderId="20">
      <alignment horizontal="center"/>
    </xf>
    <xf numFmtId="0" fontId="32" fillId="0" borderId="25">
      <alignment horizontal="left" wrapText="1"/>
    </xf>
    <xf numFmtId="0" fontId="32" fillId="0" borderId="25">
      <alignment horizontal="left" wrapText="1"/>
    </xf>
    <xf numFmtId="0" fontId="32" fillId="0" borderId="0">
      <alignment horizontal="center"/>
    </xf>
    <xf numFmtId="0" fontId="30" fillId="34" borderId="26"/>
    <xf numFmtId="0" fontId="30" fillId="34" borderId="26"/>
    <xf numFmtId="0" fontId="31" fillId="0" borderId="27">
      <alignment horizontal="left" wrapText="1" indent="2"/>
    </xf>
    <xf numFmtId="0" fontId="31" fillId="0" borderId="27">
      <alignment horizontal="left" wrapText="1" indent="2"/>
    </xf>
    <xf numFmtId="0" fontId="32" fillId="0" borderId="6"/>
    <xf numFmtId="4" fontId="31" fillId="0" borderId="23">
      <alignment horizontal="right"/>
    </xf>
    <xf numFmtId="4" fontId="31" fillId="0" borderId="23">
      <alignment horizontal="right"/>
    </xf>
    <xf numFmtId="0" fontId="30" fillId="0" borderId="7"/>
    <xf numFmtId="0" fontId="30" fillId="0" borderId="7"/>
    <xf numFmtId="0" fontId="31" fillId="0" borderId="28">
      <alignment horizontal="left" wrapText="1"/>
    </xf>
    <xf numFmtId="0" fontId="30" fillId="34" borderId="29"/>
    <xf numFmtId="0" fontId="30" fillId="34" borderId="29"/>
    <xf numFmtId="0" fontId="31" fillId="0" borderId="6"/>
    <xf numFmtId="0" fontId="31" fillId="0" borderId="6"/>
    <xf numFmtId="0" fontId="31" fillId="0" borderId="30">
      <alignment horizontal="left" wrapText="1" indent="1"/>
    </xf>
    <xf numFmtId="0" fontId="30" fillId="34" borderId="31"/>
    <xf numFmtId="0" fontId="30" fillId="34" borderId="31"/>
    <xf numFmtId="0" fontId="30" fillId="0" borderId="6"/>
    <xf numFmtId="0" fontId="30" fillId="0" borderId="6"/>
    <xf numFmtId="0" fontId="31" fillId="0" borderId="28">
      <alignment horizontal="left" wrapText="1" indent="2"/>
    </xf>
    <xf numFmtId="0" fontId="30" fillId="34" borderId="32"/>
    <xf numFmtId="0" fontId="30" fillId="34" borderId="32"/>
    <xf numFmtId="0" fontId="32" fillId="0" borderId="0">
      <alignment horizontal="center"/>
    </xf>
    <xf numFmtId="0" fontId="32" fillId="0" borderId="0">
      <alignment horizontal="center"/>
    </xf>
    <xf numFmtId="0" fontId="31" fillId="0" borderId="18">
      <alignment horizontal="left" wrapText="1" indent="2"/>
    </xf>
    <xf numFmtId="0" fontId="30" fillId="34" borderId="33"/>
    <xf numFmtId="0" fontId="30" fillId="34" borderId="33"/>
    <xf numFmtId="0" fontId="32" fillId="0" borderId="6"/>
    <xf numFmtId="0" fontId="32" fillId="0" borderId="6"/>
    <xf numFmtId="0" fontId="31" fillId="0" borderId="0">
      <alignment horizontal="center" wrapText="1"/>
    </xf>
    <xf numFmtId="0" fontId="31" fillId="0" borderId="24">
      <alignment horizontal="left" wrapText="1"/>
    </xf>
    <xf numFmtId="0" fontId="31" fillId="0" borderId="24">
      <alignment horizontal="left" wrapText="1"/>
    </xf>
    <xf numFmtId="0" fontId="31" fillId="0" borderId="28">
      <alignment horizontal="left" wrapText="1"/>
    </xf>
    <xf numFmtId="0" fontId="31" fillId="0" borderId="28">
      <alignment horizontal="left" wrapText="1"/>
    </xf>
    <xf numFmtId="49" fontId="31" fillId="0" borderId="6">
      <alignment horizontal="left"/>
    </xf>
    <xf numFmtId="0" fontId="32" fillId="0" borderId="25">
      <alignment horizontal="left" wrapText="1"/>
    </xf>
    <xf numFmtId="0" fontId="32" fillId="0" borderId="25">
      <alignment horizontal="left" wrapText="1"/>
    </xf>
    <xf numFmtId="0" fontId="31" fillId="0" borderId="30">
      <alignment horizontal="left" wrapText="1" indent="1"/>
    </xf>
    <xf numFmtId="0" fontId="31" fillId="0" borderId="30">
      <alignment horizontal="left" wrapText="1" indent="1"/>
    </xf>
    <xf numFmtId="49" fontId="31" fillId="0" borderId="15">
      <alignment horizontal="center" wrapText="1"/>
    </xf>
    <xf numFmtId="0" fontId="31" fillId="0" borderId="27">
      <alignment horizontal="left" wrapText="1" indent="2"/>
    </xf>
    <xf numFmtId="0" fontId="31" fillId="0" borderId="27">
      <alignment horizontal="left" wrapText="1" indent="2"/>
    </xf>
    <xf numFmtId="0" fontId="31" fillId="0" borderId="28">
      <alignment horizontal="left" wrapText="1" indent="2"/>
    </xf>
    <xf numFmtId="0" fontId="31" fillId="0" borderId="28">
      <alignment horizontal="left" wrapText="1" indent="2"/>
    </xf>
    <xf numFmtId="49" fontId="31" fillId="0" borderId="15">
      <alignment horizontal="left" wrapText="1"/>
    </xf>
    <xf numFmtId="0" fontId="30" fillId="34" borderId="34"/>
    <xf numFmtId="0" fontId="30" fillId="34" borderId="34"/>
    <xf numFmtId="0" fontId="30" fillId="34" borderId="35"/>
    <xf numFmtId="0" fontId="30" fillId="34" borderId="35"/>
    <xf numFmtId="49" fontId="31" fillId="0" borderId="15">
      <alignment horizontal="center" shrinkToFit="1"/>
    </xf>
    <xf numFmtId="0" fontId="30" fillId="0" borderId="7"/>
    <xf numFmtId="0" fontId="30" fillId="0" borderId="7"/>
    <xf numFmtId="0" fontId="31" fillId="0" borderId="18">
      <alignment horizontal="left" wrapText="1" indent="2"/>
    </xf>
    <xf numFmtId="0" fontId="31" fillId="0" borderId="18">
      <alignment horizontal="left" wrapText="1" indent="2"/>
    </xf>
    <xf numFmtId="49" fontId="31" fillId="0" borderId="5">
      <alignment horizontal="center" shrinkToFit="1"/>
    </xf>
    <xf numFmtId="0" fontId="31" fillId="0" borderId="6"/>
    <xf numFmtId="0" fontId="31" fillId="0" borderId="6"/>
    <xf numFmtId="0" fontId="31" fillId="0" borderId="0">
      <alignment horizontal="center" wrapText="1"/>
    </xf>
    <xf numFmtId="0" fontId="31" fillId="0" borderId="0">
      <alignment horizontal="center" wrapText="1"/>
    </xf>
    <xf numFmtId="0" fontId="31" fillId="0" borderId="19">
      <alignment horizontal="left" wrapText="1"/>
    </xf>
    <xf numFmtId="0" fontId="30" fillId="0" borderId="6"/>
    <xf numFmtId="0" fontId="30" fillId="0" borderId="6"/>
    <xf numFmtId="49" fontId="31" fillId="0" borderId="6">
      <alignment horizontal="left"/>
    </xf>
    <xf numFmtId="49" fontId="31" fillId="0" borderId="6">
      <alignment horizontal="left"/>
    </xf>
    <xf numFmtId="0" fontId="31" fillId="0" borderId="18">
      <alignment horizontal="left" wrapText="1" indent="1"/>
    </xf>
    <xf numFmtId="0" fontId="32" fillId="0" borderId="0">
      <alignment horizontal="center"/>
    </xf>
    <xf numFmtId="0" fontId="32" fillId="0" borderId="0">
      <alignment horizontal="center"/>
    </xf>
    <xf numFmtId="49" fontId="31" fillId="0" borderId="15">
      <alignment horizontal="center" wrapText="1"/>
    </xf>
    <xf numFmtId="49" fontId="31" fillId="0" borderId="15">
      <alignment horizontal="center" wrapText="1"/>
    </xf>
    <xf numFmtId="0" fontId="31" fillId="0" borderId="19">
      <alignment horizontal="left" wrapText="1" indent="2"/>
    </xf>
    <xf numFmtId="0" fontId="32" fillId="0" borderId="6"/>
    <xf numFmtId="0" fontId="32" fillId="0" borderId="6"/>
    <xf numFmtId="49" fontId="31" fillId="0" borderId="15">
      <alignment horizontal="center" shrinkToFit="1"/>
    </xf>
    <xf numFmtId="49" fontId="31" fillId="0" borderId="15">
      <alignment horizontal="center" shrinkToFit="1"/>
    </xf>
    <xf numFmtId="0" fontId="30" fillId="0" borderId="33"/>
    <xf numFmtId="0" fontId="31" fillId="0" borderId="28">
      <alignment horizontal="left" wrapText="1"/>
    </xf>
    <xf numFmtId="0" fontId="31" fillId="0" borderId="28">
      <alignment horizontal="left" wrapText="1"/>
    </xf>
    <xf numFmtId="49" fontId="31" fillId="0" borderId="5">
      <alignment horizontal="center" shrinkToFit="1"/>
    </xf>
    <xf numFmtId="49" fontId="31" fillId="0" borderId="5">
      <alignment horizontal="center" shrinkToFit="1"/>
    </xf>
    <xf numFmtId="0" fontId="30" fillId="0" borderId="7"/>
    <xf numFmtId="0" fontId="31" fillId="0" borderId="30">
      <alignment horizontal="left" wrapText="1" indent="1"/>
    </xf>
    <xf numFmtId="0" fontId="31" fillId="0" borderId="30">
      <alignment horizontal="left" wrapText="1" indent="1"/>
    </xf>
    <xf numFmtId="0" fontId="31" fillId="0" borderId="36">
      <alignment horizontal="left" wrapText="1"/>
    </xf>
    <xf numFmtId="0" fontId="31" fillId="0" borderId="36">
      <alignment horizontal="left" wrapText="1"/>
    </xf>
    <xf numFmtId="49" fontId="31" fillId="0" borderId="21">
      <alignment horizontal="center"/>
    </xf>
    <xf numFmtId="0" fontId="31" fillId="0" borderId="28">
      <alignment horizontal="left" wrapText="1" indent="2"/>
    </xf>
    <xf numFmtId="0" fontId="31" fillId="0" borderId="28">
      <alignment horizontal="left" wrapText="1" indent="2"/>
    </xf>
    <xf numFmtId="0" fontId="31" fillId="0" borderId="24">
      <alignment horizontal="left" wrapText="1" indent="1"/>
    </xf>
    <xf numFmtId="0" fontId="31" fillId="0" borderId="24">
      <alignment horizontal="left" wrapText="1" indent="1"/>
    </xf>
    <xf numFmtId="0" fontId="32" fillId="0" borderId="37">
      <alignment horizontal="center" vertical="center" textRotation="90" wrapText="1"/>
    </xf>
    <xf numFmtId="0" fontId="30" fillId="34" borderId="35"/>
    <xf numFmtId="0" fontId="30" fillId="34" borderId="35"/>
    <xf numFmtId="0" fontId="31" fillId="0" borderId="36">
      <alignment horizontal="left" wrapText="1" indent="2"/>
    </xf>
    <xf numFmtId="0" fontId="31" fillId="0" borderId="36">
      <alignment horizontal="left" wrapText="1" indent="2"/>
    </xf>
    <xf numFmtId="0" fontId="32" fillId="0" borderId="7">
      <alignment horizontal="center" vertical="center" textRotation="90" wrapText="1"/>
    </xf>
    <xf numFmtId="0" fontId="31" fillId="0" borderId="18">
      <alignment horizontal="left" wrapText="1" indent="2"/>
    </xf>
    <xf numFmtId="0" fontId="31" fillId="0" borderId="18">
      <alignment horizontal="left" wrapText="1" indent="2"/>
    </xf>
    <xf numFmtId="0" fontId="31" fillId="0" borderId="24">
      <alignment horizontal="left" wrapText="1" indent="2"/>
    </xf>
    <xf numFmtId="0" fontId="31" fillId="0" borderId="24">
      <alignment horizontal="left" wrapText="1" indent="2"/>
    </xf>
    <xf numFmtId="0" fontId="31" fillId="0" borderId="0">
      <alignment vertical="center"/>
    </xf>
    <xf numFmtId="0" fontId="31" fillId="0" borderId="0">
      <alignment horizontal="center" wrapText="1"/>
    </xf>
    <xf numFmtId="0" fontId="31" fillId="0" borderId="0">
      <alignment horizontal="center" wrapText="1"/>
    </xf>
    <xf numFmtId="0" fontId="30" fillId="0" borderId="2"/>
    <xf numFmtId="0" fontId="30" fillId="0" borderId="2"/>
    <xf numFmtId="0" fontId="32" fillId="0" borderId="0">
      <alignment horizontal="center" vertical="center" textRotation="90" wrapText="1"/>
    </xf>
    <xf numFmtId="49" fontId="31" fillId="0" borderId="6">
      <alignment horizontal="left"/>
    </xf>
    <xf numFmtId="49" fontId="31" fillId="0" borderId="6">
      <alignment horizontal="left"/>
    </xf>
    <xf numFmtId="0" fontId="30" fillId="0" borderId="38"/>
    <xf numFmtId="0" fontId="30" fillId="0" borderId="38"/>
    <xf numFmtId="0" fontId="32" fillId="0" borderId="39">
      <alignment horizontal="center" vertical="center" textRotation="90" wrapText="1"/>
    </xf>
    <xf numFmtId="49" fontId="31" fillId="0" borderId="15">
      <alignment horizontal="center" wrapText="1"/>
    </xf>
    <xf numFmtId="49" fontId="31" fillId="0" borderId="15">
      <alignment horizontal="center" wrapText="1"/>
    </xf>
    <xf numFmtId="0" fontId="32" fillId="0" borderId="37">
      <alignment horizontal="center" vertical="center" textRotation="90" wrapText="1"/>
    </xf>
    <xf numFmtId="0" fontId="32" fillId="0" borderId="37">
      <alignment horizontal="center" vertical="center" textRotation="90" wrapText="1"/>
    </xf>
    <xf numFmtId="0" fontId="32" fillId="0" borderId="0">
      <alignment horizontal="center" vertical="center" textRotation="90"/>
    </xf>
    <xf numFmtId="49" fontId="31" fillId="0" borderId="15">
      <alignment horizontal="center" shrinkToFit="1"/>
    </xf>
    <xf numFmtId="49" fontId="31" fillId="0" borderId="15">
      <alignment horizontal="center" shrinkToFit="1"/>
    </xf>
    <xf numFmtId="0" fontId="32" fillId="0" borderId="7">
      <alignment horizontal="center" vertical="center" textRotation="90" wrapText="1"/>
    </xf>
    <xf numFmtId="0" fontId="32" fillId="0" borderId="7">
      <alignment horizontal="center" vertical="center" textRotation="90" wrapText="1"/>
    </xf>
    <xf numFmtId="0" fontId="32" fillId="0" borderId="39">
      <alignment horizontal="center" vertical="center" textRotation="90"/>
    </xf>
    <xf numFmtId="0" fontId="30" fillId="3" borderId="40"/>
    <xf numFmtId="0" fontId="30" fillId="3" borderId="40"/>
    <xf numFmtId="0" fontId="31" fillId="0" borderId="0">
      <alignment vertical="center"/>
    </xf>
    <xf numFmtId="0" fontId="31" fillId="0" borderId="0">
      <alignment vertical="center"/>
    </xf>
    <xf numFmtId="0" fontId="32" fillId="0" borderId="1">
      <alignment horizontal="center" vertical="center" textRotation="90"/>
    </xf>
    <xf numFmtId="49" fontId="31" fillId="0" borderId="5">
      <alignment horizontal="center" shrinkToFit="1"/>
    </xf>
    <xf numFmtId="49" fontId="31" fillId="0" borderId="5">
      <alignment horizontal="center" shrinkToFit="1"/>
    </xf>
    <xf numFmtId="0" fontId="32" fillId="0" borderId="6">
      <alignment horizontal="center" vertical="center" textRotation="90" wrapText="1"/>
    </xf>
    <xf numFmtId="0" fontId="32" fillId="0" borderId="6">
      <alignment horizontal="center" vertical="center" textRotation="90" wrapText="1"/>
    </xf>
    <xf numFmtId="0" fontId="33" fillId="0" borderId="6">
      <alignment wrapText="1"/>
    </xf>
    <xf numFmtId="0" fontId="31" fillId="0" borderId="36">
      <alignment horizontal="left" wrapText="1"/>
    </xf>
    <xf numFmtId="0" fontId="31" fillId="0" borderId="36">
      <alignment horizontal="left" wrapText="1"/>
    </xf>
    <xf numFmtId="0" fontId="32" fillId="0" borderId="7">
      <alignment horizontal="center" vertical="center" textRotation="90"/>
    </xf>
    <xf numFmtId="0" fontId="32" fillId="0" borderId="7">
      <alignment horizontal="center" vertical="center" textRotation="90"/>
    </xf>
    <xf numFmtId="0" fontId="33" fillId="0" borderId="1">
      <alignment wrapText="1"/>
    </xf>
    <xf numFmtId="0" fontId="31" fillId="0" borderId="24">
      <alignment horizontal="left" wrapText="1" indent="1"/>
    </xf>
    <xf numFmtId="0" fontId="31" fillId="0" borderId="24">
      <alignment horizontal="left" wrapText="1" indent="1"/>
    </xf>
    <xf numFmtId="0" fontId="32" fillId="0" borderId="6">
      <alignment horizontal="center" vertical="center" textRotation="90"/>
    </xf>
    <xf numFmtId="0" fontId="32" fillId="0" borderId="6">
      <alignment horizontal="center" vertical="center" textRotation="90"/>
    </xf>
    <xf numFmtId="0" fontId="33" fillId="0" borderId="7">
      <alignment wrapText="1"/>
    </xf>
    <xf numFmtId="0" fontId="31" fillId="0" borderId="36">
      <alignment horizontal="left" wrapText="1" indent="2"/>
    </xf>
    <xf numFmtId="0" fontId="31" fillId="0" borderId="36">
      <alignment horizontal="left" wrapText="1" indent="2"/>
    </xf>
    <xf numFmtId="0" fontId="32" fillId="0" borderId="37">
      <alignment horizontal="center" vertical="center" textRotation="90"/>
    </xf>
    <xf numFmtId="0" fontId="32" fillId="0" borderId="37">
      <alignment horizontal="center" vertical="center" textRotation="90"/>
    </xf>
    <xf numFmtId="0" fontId="31" fillId="0" borderId="1">
      <alignment horizontal="center" vertical="top" wrapText="1"/>
    </xf>
    <xf numFmtId="0" fontId="30" fillId="34" borderId="41"/>
    <xf numFmtId="0" fontId="30" fillId="34" borderId="41"/>
    <xf numFmtId="0" fontId="32" fillId="0" borderId="1">
      <alignment horizontal="center" vertical="center" textRotation="90"/>
    </xf>
    <xf numFmtId="0" fontId="32" fillId="0" borderId="1">
      <alignment horizontal="center" vertical="center" textRotation="90"/>
    </xf>
    <xf numFmtId="0" fontId="32" fillId="0" borderId="42"/>
    <xf numFmtId="0" fontId="31" fillId="0" borderId="24">
      <alignment horizontal="left" wrapText="1" indent="2"/>
    </xf>
    <xf numFmtId="0" fontId="31" fillId="0" borderId="24">
      <alignment horizontal="left" wrapText="1" indent="2"/>
    </xf>
    <xf numFmtId="0" fontId="33" fillId="0" borderId="6">
      <alignment wrapText="1"/>
    </xf>
    <xf numFmtId="0" fontId="33" fillId="0" borderId="6">
      <alignment wrapText="1"/>
    </xf>
    <xf numFmtId="49" fontId="34" fillId="0" borderId="43">
      <alignment horizontal="left" vertical="center" wrapText="1"/>
    </xf>
    <xf numFmtId="0" fontId="30" fillId="3" borderId="6"/>
    <xf numFmtId="0" fontId="30" fillId="3" borderId="6"/>
    <xf numFmtId="0" fontId="33" fillId="0" borderId="1">
      <alignment wrapText="1"/>
    </xf>
    <xf numFmtId="0" fontId="33" fillId="0" borderId="1">
      <alignment wrapText="1"/>
    </xf>
    <xf numFmtId="49" fontId="31" fillId="0" borderId="19">
      <alignment horizontal="left" vertical="center" wrapText="1" indent="2"/>
    </xf>
    <xf numFmtId="0" fontId="30" fillId="0" borderId="2"/>
    <xf numFmtId="0" fontId="30" fillId="0" borderId="2"/>
    <xf numFmtId="0" fontId="33" fillId="0" borderId="7">
      <alignment wrapText="1"/>
    </xf>
    <xf numFmtId="0" fontId="33" fillId="0" borderId="7">
      <alignment wrapText="1"/>
    </xf>
    <xf numFmtId="49" fontId="31" fillId="0" borderId="18">
      <alignment horizontal="left" vertical="center" wrapText="1" indent="3"/>
    </xf>
    <xf numFmtId="0" fontId="30" fillId="0" borderId="38"/>
    <xf numFmtId="0" fontId="30" fillId="0" borderId="38"/>
    <xf numFmtId="0" fontId="31" fillId="0" borderId="1">
      <alignment horizontal="center" vertical="top" wrapText="1"/>
    </xf>
    <xf numFmtId="0" fontId="31" fillId="0" borderId="1">
      <alignment horizontal="center" vertical="top" wrapText="1"/>
    </xf>
    <xf numFmtId="49" fontId="31" fillId="0" borderId="43">
      <alignment horizontal="left" vertical="center" wrapText="1" indent="3"/>
    </xf>
    <xf numFmtId="0" fontId="32" fillId="0" borderId="37">
      <alignment horizontal="center" vertical="center" textRotation="90" wrapText="1"/>
    </xf>
    <xf numFmtId="0" fontId="32" fillId="0" borderId="37">
      <alignment horizontal="center" vertical="center" textRotation="90" wrapText="1"/>
    </xf>
    <xf numFmtId="0" fontId="32" fillId="0" borderId="42"/>
    <xf numFmtId="0" fontId="32" fillId="0" borderId="42"/>
    <xf numFmtId="49" fontId="31" fillId="0" borderId="44">
      <alignment horizontal="left" vertical="center" wrapText="1" indent="3"/>
    </xf>
    <xf numFmtId="0" fontId="32" fillId="0" borderId="7">
      <alignment horizontal="center" vertical="center" textRotation="90" wrapText="1"/>
    </xf>
    <xf numFmtId="0" fontId="32" fillId="0" borderId="7">
      <alignment horizontal="center" vertical="center" textRotation="90" wrapText="1"/>
    </xf>
    <xf numFmtId="49" fontId="34" fillId="0" borderId="43">
      <alignment horizontal="left" vertical="center" wrapText="1"/>
    </xf>
    <xf numFmtId="49" fontId="34" fillId="0" borderId="43">
      <alignment horizontal="left" vertical="center" wrapText="1"/>
    </xf>
    <xf numFmtId="0" fontId="34" fillId="0" borderId="42">
      <alignment horizontal="left" vertical="center" wrapText="1"/>
    </xf>
    <xf numFmtId="0" fontId="31" fillId="0" borderId="0">
      <alignment vertical="center"/>
    </xf>
    <xf numFmtId="0" fontId="31" fillId="0" borderId="0">
      <alignment vertical="center"/>
    </xf>
    <xf numFmtId="49" fontId="31" fillId="0" borderId="19">
      <alignment horizontal="left" vertical="center" wrapText="1" indent="2"/>
    </xf>
    <xf numFmtId="49" fontId="31" fillId="0" borderId="19">
      <alignment horizontal="left" vertical="center" wrapText="1" indent="2"/>
    </xf>
    <xf numFmtId="49" fontId="31" fillId="0" borderId="7">
      <alignment horizontal="left" vertical="center" wrapText="1" indent="3"/>
    </xf>
    <xf numFmtId="0" fontId="32" fillId="0" borderId="6">
      <alignment horizontal="center" vertical="center" textRotation="90" wrapText="1"/>
    </xf>
    <xf numFmtId="0" fontId="32" fillId="0" borderId="6">
      <alignment horizontal="center" vertical="center" textRotation="90" wrapText="1"/>
    </xf>
    <xf numFmtId="49" fontId="31" fillId="0" borderId="18">
      <alignment horizontal="left" vertical="center" wrapText="1" indent="3"/>
    </xf>
    <xf numFmtId="49" fontId="31" fillId="0" borderId="18">
      <alignment horizontal="left" vertical="center" wrapText="1" indent="3"/>
    </xf>
    <xf numFmtId="49" fontId="31" fillId="0" borderId="0">
      <alignment horizontal="left" vertical="center" wrapText="1" indent="3"/>
    </xf>
    <xf numFmtId="0" fontId="32" fillId="0" borderId="7">
      <alignment horizontal="center" vertical="center" textRotation="90"/>
    </xf>
    <xf numFmtId="0" fontId="32" fillId="0" borderId="7">
      <alignment horizontal="center" vertical="center" textRotation="90"/>
    </xf>
    <xf numFmtId="49" fontId="31" fillId="0" borderId="43">
      <alignment horizontal="left" vertical="center" wrapText="1" indent="3"/>
    </xf>
    <xf numFmtId="49" fontId="31" fillId="0" borderId="43">
      <alignment horizontal="left" vertical="center" wrapText="1" indent="3"/>
    </xf>
    <xf numFmtId="49" fontId="31" fillId="0" borderId="6">
      <alignment horizontal="left" vertical="center" wrapText="1" indent="3"/>
    </xf>
    <xf numFmtId="0" fontId="32" fillId="0" borderId="6">
      <alignment horizontal="center" vertical="center" textRotation="90"/>
    </xf>
    <xf numFmtId="0" fontId="32" fillId="0" borderId="6">
      <alignment horizontal="center" vertical="center" textRotation="90"/>
    </xf>
    <xf numFmtId="49" fontId="31" fillId="0" borderId="44">
      <alignment horizontal="left" vertical="center" wrapText="1" indent="3"/>
    </xf>
    <xf numFmtId="49" fontId="31" fillId="0" borderId="44">
      <alignment horizontal="left" vertical="center" wrapText="1" indent="3"/>
    </xf>
    <xf numFmtId="49" fontId="34" fillId="0" borderId="42">
      <alignment horizontal="left" vertical="center" wrapText="1"/>
    </xf>
    <xf numFmtId="0" fontId="32" fillId="0" borderId="37">
      <alignment horizontal="center" vertical="center" textRotation="90"/>
    </xf>
    <xf numFmtId="0" fontId="32" fillId="0" borderId="37">
      <alignment horizontal="center" vertical="center" textRotation="90"/>
    </xf>
    <xf numFmtId="0" fontId="34" fillId="0" borderId="42">
      <alignment horizontal="left" vertical="center" wrapText="1"/>
    </xf>
    <xf numFmtId="0" fontId="34" fillId="0" borderId="42">
      <alignment horizontal="left" vertical="center" wrapText="1"/>
    </xf>
    <xf numFmtId="0" fontId="31" fillId="0" borderId="43">
      <alignment horizontal="left" vertical="center" wrapText="1"/>
    </xf>
    <xf numFmtId="0" fontId="32" fillId="0" borderId="1">
      <alignment horizontal="center" vertical="center" textRotation="90"/>
    </xf>
    <xf numFmtId="0" fontId="32" fillId="0" borderId="1">
      <alignment horizontal="center" vertical="center" textRotation="90"/>
    </xf>
    <xf numFmtId="49" fontId="31" fillId="0" borderId="7">
      <alignment horizontal="left" vertical="center" wrapText="1" indent="3"/>
    </xf>
    <xf numFmtId="49" fontId="31" fillId="0" borderId="7">
      <alignment horizontal="left" vertical="center" wrapText="1" indent="3"/>
    </xf>
    <xf numFmtId="0" fontId="31" fillId="0" borderId="44">
      <alignment horizontal="left" vertical="center" wrapText="1"/>
    </xf>
    <xf numFmtId="0" fontId="33" fillId="0" borderId="6">
      <alignment wrapText="1"/>
    </xf>
    <xf numFmtId="0" fontId="33" fillId="0" borderId="6">
      <alignment wrapText="1"/>
    </xf>
    <xf numFmtId="49" fontId="31" fillId="0" borderId="0">
      <alignment horizontal="left" vertical="center" wrapText="1" indent="3"/>
    </xf>
    <xf numFmtId="49" fontId="31" fillId="0" borderId="0">
      <alignment horizontal="left" vertical="center" wrapText="1" indent="3"/>
    </xf>
    <xf numFmtId="49" fontId="34" fillId="0" borderId="45">
      <alignment horizontal="left" vertical="center" wrapText="1"/>
    </xf>
    <xf numFmtId="0" fontId="33" fillId="0" borderId="1">
      <alignment wrapText="1"/>
    </xf>
    <xf numFmtId="0" fontId="33" fillId="0" borderId="1">
      <alignment wrapText="1"/>
    </xf>
    <xf numFmtId="49" fontId="31" fillId="0" borderId="6">
      <alignment horizontal="left" vertical="center" wrapText="1" indent="3"/>
    </xf>
    <xf numFmtId="49" fontId="31" fillId="0" borderId="6">
      <alignment horizontal="left" vertical="center" wrapText="1" indent="3"/>
    </xf>
    <xf numFmtId="49" fontId="31" fillId="0" borderId="46">
      <alignment horizontal="left" vertical="center" wrapText="1"/>
    </xf>
    <xf numFmtId="0" fontId="33" fillId="0" borderId="7">
      <alignment wrapText="1"/>
    </xf>
    <xf numFmtId="0" fontId="33" fillId="0" borderId="7">
      <alignment wrapText="1"/>
    </xf>
    <xf numFmtId="49" fontId="34" fillId="0" borderId="42">
      <alignment horizontal="left" vertical="center" wrapText="1"/>
    </xf>
    <xf numFmtId="49" fontId="34" fillId="0" borderId="42">
      <alignment horizontal="left" vertical="center" wrapText="1"/>
    </xf>
    <xf numFmtId="49" fontId="31" fillId="0" borderId="47">
      <alignment horizontal="left" vertical="center" wrapText="1"/>
    </xf>
    <xf numFmtId="0" fontId="31" fillId="0" borderId="1">
      <alignment horizontal="center" vertical="top" wrapText="1"/>
    </xf>
    <xf numFmtId="0" fontId="31" fillId="0" borderId="1">
      <alignment horizontal="center" vertical="top" wrapText="1"/>
    </xf>
    <xf numFmtId="0" fontId="31" fillId="0" borderId="43">
      <alignment horizontal="left" vertical="center" wrapText="1"/>
    </xf>
    <xf numFmtId="0" fontId="31" fillId="0" borderId="43">
      <alignment horizontal="left" vertical="center" wrapText="1"/>
    </xf>
    <xf numFmtId="49" fontId="32" fillId="0" borderId="48">
      <alignment horizontal="center"/>
    </xf>
    <xf numFmtId="0" fontId="32" fillId="0" borderId="42"/>
    <xf numFmtId="0" fontId="32" fillId="0" borderId="42"/>
    <xf numFmtId="0" fontId="31" fillId="0" borderId="44">
      <alignment horizontal="left" vertical="center" wrapText="1"/>
    </xf>
    <xf numFmtId="0" fontId="31" fillId="0" borderId="44">
      <alignment horizontal="left" vertical="center" wrapText="1"/>
    </xf>
    <xf numFmtId="49" fontId="32" fillId="0" borderId="49">
      <alignment horizontal="center" vertical="center" wrapText="1"/>
    </xf>
    <xf numFmtId="49" fontId="34" fillId="0" borderId="43">
      <alignment horizontal="left" vertical="center" wrapText="1"/>
    </xf>
    <xf numFmtId="49" fontId="34" fillId="0" borderId="43">
      <alignment horizontal="left" vertical="center" wrapText="1"/>
    </xf>
    <xf numFmtId="49" fontId="31" fillId="0" borderId="43">
      <alignment horizontal="left" vertical="center" wrapText="1"/>
    </xf>
    <xf numFmtId="49" fontId="31" fillId="0" borderId="43">
      <alignment horizontal="left" vertical="center" wrapText="1"/>
    </xf>
    <xf numFmtId="49" fontId="31" fillId="0" borderId="50">
      <alignment horizontal="center" vertical="center" wrapText="1"/>
    </xf>
    <xf numFmtId="49" fontId="31" fillId="0" borderId="19">
      <alignment horizontal="left" vertical="center" wrapText="1" indent="2"/>
    </xf>
    <xf numFmtId="49" fontId="31" fillId="0" borderId="19">
      <alignment horizontal="left" vertical="center" wrapText="1" indent="2"/>
    </xf>
    <xf numFmtId="49" fontId="31" fillId="0" borderId="44">
      <alignment horizontal="left" vertical="center" wrapText="1"/>
    </xf>
    <xf numFmtId="49" fontId="31" fillId="0" borderId="44">
      <alignment horizontal="left" vertical="center" wrapText="1"/>
    </xf>
    <xf numFmtId="49" fontId="31" fillId="0" borderId="15">
      <alignment horizontal="center" vertical="center" wrapText="1"/>
    </xf>
    <xf numFmtId="49" fontId="31" fillId="0" borderId="18">
      <alignment horizontal="left" vertical="center" wrapText="1" indent="3"/>
    </xf>
    <xf numFmtId="49" fontId="31" fillId="0" borderId="18">
      <alignment horizontal="left" vertical="center" wrapText="1" indent="3"/>
    </xf>
    <xf numFmtId="49" fontId="32" fillId="0" borderId="48">
      <alignment horizontal="center"/>
    </xf>
    <xf numFmtId="49" fontId="32" fillId="0" borderId="48">
      <alignment horizontal="center"/>
    </xf>
    <xf numFmtId="49" fontId="31" fillId="0" borderId="49">
      <alignment horizontal="center" vertical="center" wrapText="1"/>
    </xf>
    <xf numFmtId="49" fontId="31" fillId="0" borderId="43">
      <alignment horizontal="left" vertical="center" wrapText="1" indent="3"/>
    </xf>
    <xf numFmtId="49" fontId="31" fillId="0" borderId="43">
      <alignment horizontal="left" vertical="center" wrapText="1" indent="3"/>
    </xf>
    <xf numFmtId="49" fontId="32" fillId="0" borderId="49">
      <alignment horizontal="center" vertical="center" wrapText="1"/>
    </xf>
    <xf numFmtId="49" fontId="32" fillId="0" borderId="49">
      <alignment horizontal="center" vertical="center" wrapText="1"/>
    </xf>
    <xf numFmtId="49" fontId="31" fillId="0" borderId="7">
      <alignment horizontal="center" vertical="center" wrapText="1"/>
    </xf>
    <xf numFmtId="49" fontId="31" fillId="0" borderId="44">
      <alignment horizontal="left" vertical="center" wrapText="1" indent="3"/>
    </xf>
    <xf numFmtId="49" fontId="31" fillId="0" borderId="44">
      <alignment horizontal="left" vertical="center" wrapText="1" indent="3"/>
    </xf>
    <xf numFmtId="49" fontId="31" fillId="0" borderId="50">
      <alignment horizontal="center" vertical="center" wrapText="1"/>
    </xf>
    <xf numFmtId="49" fontId="31" fillId="0" borderId="50">
      <alignment horizontal="center" vertical="center" wrapText="1"/>
    </xf>
    <xf numFmtId="49" fontId="31" fillId="0" borderId="0">
      <alignment horizontal="center" vertical="center" wrapText="1"/>
    </xf>
    <xf numFmtId="0" fontId="34" fillId="0" borderId="42">
      <alignment horizontal="left" vertical="center" wrapText="1"/>
    </xf>
    <xf numFmtId="0" fontId="34" fillId="0" borderId="42">
      <alignment horizontal="left" vertical="center" wrapText="1"/>
    </xf>
    <xf numFmtId="49" fontId="31" fillId="0" borderId="15">
      <alignment horizontal="center" vertical="center" wrapText="1"/>
    </xf>
    <xf numFmtId="49" fontId="31" fillId="0" borderId="15">
      <alignment horizontal="center" vertical="center" wrapText="1"/>
    </xf>
    <xf numFmtId="49" fontId="31" fillId="0" borderId="6">
      <alignment horizontal="center" vertical="center" wrapText="1"/>
    </xf>
    <xf numFmtId="49" fontId="31" fillId="0" borderId="7">
      <alignment horizontal="left" vertical="center" wrapText="1" indent="3"/>
    </xf>
    <xf numFmtId="49" fontId="31" fillId="0" borderId="7">
      <alignment horizontal="left" vertical="center" wrapText="1" indent="3"/>
    </xf>
    <xf numFmtId="49" fontId="31" fillId="0" borderId="49">
      <alignment horizontal="center" vertical="center" wrapText="1"/>
    </xf>
    <xf numFmtId="49" fontId="31" fillId="0" borderId="49">
      <alignment horizontal="center" vertical="center" wrapText="1"/>
    </xf>
    <xf numFmtId="49" fontId="32" fillId="0" borderId="48">
      <alignment horizontal="center" vertical="center" wrapText="1"/>
    </xf>
    <xf numFmtId="49" fontId="31" fillId="0" borderId="0">
      <alignment horizontal="left" vertical="center" wrapText="1" indent="3"/>
    </xf>
    <xf numFmtId="49" fontId="31" fillId="0" borderId="0">
      <alignment horizontal="left" vertical="center" wrapText="1" indent="3"/>
    </xf>
    <xf numFmtId="49" fontId="31" fillId="0" borderId="51">
      <alignment horizontal="center" vertical="center" wrapText="1"/>
    </xf>
    <xf numFmtId="49" fontId="31" fillId="0" borderId="51">
      <alignment horizontal="center" vertical="center" wrapText="1"/>
    </xf>
    <xf numFmtId="49" fontId="31" fillId="0" borderId="51">
      <alignment horizontal="center" vertical="center" wrapText="1"/>
    </xf>
    <xf numFmtId="49" fontId="31" fillId="0" borderId="6">
      <alignment horizontal="left" vertical="center" wrapText="1" indent="3"/>
    </xf>
    <xf numFmtId="49" fontId="31" fillId="0" borderId="6">
      <alignment horizontal="left" vertical="center" wrapText="1" indent="3"/>
    </xf>
    <xf numFmtId="49" fontId="31" fillId="0" borderId="17">
      <alignment horizontal="center" vertical="center" wrapText="1"/>
    </xf>
    <xf numFmtId="49" fontId="31" fillId="0" borderId="17">
      <alignment horizontal="center" vertical="center" wrapText="1"/>
    </xf>
    <xf numFmtId="0" fontId="30" fillId="0" borderId="17"/>
    <xf numFmtId="49" fontId="34" fillId="0" borderId="42">
      <alignment horizontal="left" vertical="center" wrapText="1"/>
    </xf>
    <xf numFmtId="49" fontId="34" fillId="0" borderId="42">
      <alignment horizontal="left" vertical="center" wrapText="1"/>
    </xf>
    <xf numFmtId="49" fontId="31" fillId="0" borderId="0">
      <alignment horizontal="center" vertical="center" wrapText="1"/>
    </xf>
    <xf numFmtId="49" fontId="31" fillId="0" borderId="0">
      <alignment horizontal="center" vertical="center" wrapText="1"/>
    </xf>
    <xf numFmtId="0" fontId="31" fillId="0" borderId="48">
      <alignment horizontal="center" vertical="center"/>
    </xf>
    <xf numFmtId="0" fontId="31" fillId="0" borderId="43">
      <alignment horizontal="left" vertical="center" wrapText="1"/>
    </xf>
    <xf numFmtId="0" fontId="31" fillId="0" borderId="43">
      <alignment horizontal="left" vertical="center" wrapText="1"/>
    </xf>
    <xf numFmtId="49" fontId="31" fillId="0" borderId="6">
      <alignment horizontal="center" vertical="center" wrapText="1"/>
    </xf>
    <xf numFmtId="49" fontId="31" fillId="0" borderId="6">
      <alignment horizontal="center" vertical="center" wrapText="1"/>
    </xf>
    <xf numFmtId="0" fontId="31" fillId="0" borderId="50">
      <alignment horizontal="center" vertical="center"/>
    </xf>
    <xf numFmtId="0" fontId="31" fillId="0" borderId="44">
      <alignment horizontal="left" vertical="center" wrapText="1"/>
    </xf>
    <xf numFmtId="0" fontId="31" fillId="0" borderId="44">
      <alignment horizontal="left" vertical="center" wrapText="1"/>
    </xf>
    <xf numFmtId="49" fontId="32" fillId="0" borderId="48">
      <alignment horizontal="center" vertical="center" wrapText="1"/>
    </xf>
    <xf numFmtId="49" fontId="32" fillId="0" borderId="48">
      <alignment horizontal="center" vertical="center" wrapText="1"/>
    </xf>
    <xf numFmtId="0" fontId="31" fillId="0" borderId="15">
      <alignment horizontal="center" vertical="center"/>
    </xf>
    <xf numFmtId="49" fontId="31" fillId="0" borderId="43">
      <alignment horizontal="left" vertical="center" wrapText="1"/>
    </xf>
    <xf numFmtId="49" fontId="31" fillId="0" borderId="43">
      <alignment horizontal="left" vertical="center" wrapText="1"/>
    </xf>
    <xf numFmtId="0" fontId="32" fillId="0" borderId="48">
      <alignment horizontal="center" vertical="center"/>
    </xf>
    <xf numFmtId="0" fontId="32" fillId="0" borderId="48">
      <alignment horizontal="center" vertical="center"/>
    </xf>
    <xf numFmtId="0" fontId="31" fillId="0" borderId="49">
      <alignment horizontal="center" vertical="center"/>
    </xf>
    <xf numFmtId="49" fontId="31" fillId="0" borderId="44">
      <alignment horizontal="left" vertical="center" wrapText="1"/>
    </xf>
    <xf numFmtId="49" fontId="31" fillId="0" borderId="44">
      <alignment horizontal="left" vertical="center" wrapText="1"/>
    </xf>
    <xf numFmtId="0" fontId="31" fillId="0" borderId="50">
      <alignment horizontal="center" vertical="center"/>
    </xf>
    <xf numFmtId="0" fontId="31" fillId="0" borderId="50">
      <alignment horizontal="center" vertical="center"/>
    </xf>
    <xf numFmtId="49" fontId="31" fillId="0" borderId="16">
      <alignment horizontal="center" vertical="center"/>
    </xf>
    <xf numFmtId="49" fontId="32" fillId="0" borderId="48">
      <alignment horizontal="center"/>
    </xf>
    <xf numFmtId="49" fontId="32" fillId="0" borderId="48">
      <alignment horizontal="center"/>
    </xf>
    <xf numFmtId="0" fontId="31" fillId="0" borderId="15">
      <alignment horizontal="center" vertical="center"/>
    </xf>
    <xf numFmtId="0" fontId="31" fillId="0" borderId="15">
      <alignment horizontal="center" vertical="center"/>
    </xf>
    <xf numFmtId="49" fontId="31" fillId="0" borderId="2">
      <alignment horizontal="center" vertical="center"/>
    </xf>
    <xf numFmtId="49" fontId="32" fillId="0" borderId="49">
      <alignment horizontal="center" vertical="center" wrapText="1"/>
    </xf>
    <xf numFmtId="49" fontId="32" fillId="0" borderId="49">
      <alignment horizontal="center" vertical="center" wrapText="1"/>
    </xf>
    <xf numFmtId="0" fontId="31" fillId="0" borderId="49">
      <alignment horizontal="center" vertical="center"/>
    </xf>
    <xf numFmtId="0" fontId="31" fillId="0" borderId="49">
      <alignment horizontal="center" vertical="center"/>
    </xf>
    <xf numFmtId="49" fontId="31" fillId="0" borderId="5">
      <alignment horizontal="center" vertical="center"/>
    </xf>
    <xf numFmtId="49" fontId="31" fillId="0" borderId="50">
      <alignment horizontal="center" vertical="center" wrapText="1"/>
    </xf>
    <xf numFmtId="49" fontId="31" fillId="0" borderId="50">
      <alignment horizontal="center" vertical="center" wrapText="1"/>
    </xf>
    <xf numFmtId="0" fontId="32" fillId="0" borderId="49">
      <alignment horizontal="center" vertical="center"/>
    </xf>
    <xf numFmtId="0" fontId="32" fillId="0" borderId="49">
      <alignment horizontal="center" vertical="center"/>
    </xf>
    <xf numFmtId="49" fontId="31" fillId="0" borderId="1">
      <alignment horizontal="center" vertical="center"/>
    </xf>
    <xf numFmtId="49" fontId="31" fillId="0" borderId="15">
      <alignment horizontal="center" vertical="center" wrapText="1"/>
    </xf>
    <xf numFmtId="49" fontId="31" fillId="0" borderId="15">
      <alignment horizontal="center" vertical="center" wrapText="1"/>
    </xf>
    <xf numFmtId="0" fontId="31" fillId="0" borderId="51">
      <alignment horizontal="center" vertical="center"/>
    </xf>
    <xf numFmtId="0" fontId="31" fillId="0" borderId="51">
      <alignment horizontal="center" vertical="center"/>
    </xf>
    <xf numFmtId="49" fontId="31" fillId="0" borderId="6">
      <alignment horizontal="center"/>
    </xf>
    <xf numFmtId="49" fontId="31" fillId="0" borderId="49">
      <alignment horizontal="center" vertical="center" wrapText="1"/>
    </xf>
    <xf numFmtId="49" fontId="31" fillId="0" borderId="49">
      <alignment horizontal="center" vertical="center" wrapText="1"/>
    </xf>
    <xf numFmtId="49" fontId="32" fillId="0" borderId="48">
      <alignment horizontal="center" vertical="center"/>
    </xf>
    <xf numFmtId="49" fontId="32" fillId="0" borderId="48">
      <alignment horizontal="center" vertical="center"/>
    </xf>
    <xf numFmtId="0" fontId="31" fillId="0" borderId="7">
      <alignment horizontal="center"/>
    </xf>
    <xf numFmtId="49" fontId="31" fillId="0" borderId="51">
      <alignment horizontal="center" vertical="center" wrapText="1"/>
    </xf>
    <xf numFmtId="49" fontId="31" fillId="0" borderId="51">
      <alignment horizontal="center" vertical="center" wrapText="1"/>
    </xf>
    <xf numFmtId="49" fontId="31" fillId="0" borderId="50">
      <alignment horizontal="center" vertical="center"/>
    </xf>
    <xf numFmtId="49" fontId="31" fillId="0" borderId="50">
      <alignment horizontal="center" vertical="center"/>
    </xf>
    <xf numFmtId="0" fontId="31" fillId="0" borderId="0">
      <alignment horizontal="center"/>
    </xf>
    <xf numFmtId="49" fontId="31" fillId="0" borderId="17">
      <alignment horizontal="center" vertical="center" wrapText="1"/>
    </xf>
    <xf numFmtId="49" fontId="31" fillId="0" borderId="17">
      <alignment horizontal="center" vertical="center" wrapText="1"/>
    </xf>
    <xf numFmtId="49" fontId="31" fillId="0" borderId="15">
      <alignment horizontal="center" vertical="center"/>
    </xf>
    <xf numFmtId="49" fontId="31" fillId="0" borderId="15">
      <alignment horizontal="center" vertical="center"/>
    </xf>
    <xf numFmtId="49" fontId="31" fillId="0" borderId="6"/>
    <xf numFmtId="49" fontId="31" fillId="0" borderId="0">
      <alignment horizontal="center" vertical="center" wrapText="1"/>
    </xf>
    <xf numFmtId="49" fontId="31" fillId="0" borderId="0">
      <alignment horizontal="center" vertical="center" wrapText="1"/>
    </xf>
    <xf numFmtId="49" fontId="31" fillId="0" borderId="49">
      <alignment horizontal="center" vertical="center"/>
    </xf>
    <xf numFmtId="49" fontId="31" fillId="0" borderId="49">
      <alignment horizontal="center" vertical="center"/>
    </xf>
    <xf numFmtId="0" fontId="31" fillId="0" borderId="1">
      <alignment horizontal="center" vertical="top"/>
    </xf>
    <xf numFmtId="49" fontId="31" fillId="0" borderId="6">
      <alignment horizontal="center" vertical="center" wrapText="1"/>
    </xf>
    <xf numFmtId="49" fontId="31" fillId="0" borderId="6">
      <alignment horizontal="center" vertical="center" wrapText="1"/>
    </xf>
    <xf numFmtId="49" fontId="31" fillId="0" borderId="51">
      <alignment horizontal="center" vertical="center"/>
    </xf>
    <xf numFmtId="49" fontId="31" fillId="0" borderId="51">
      <alignment horizontal="center" vertical="center"/>
    </xf>
    <xf numFmtId="49" fontId="31" fillId="0" borderId="1">
      <alignment horizontal="center" vertical="top" wrapText="1"/>
    </xf>
    <xf numFmtId="49" fontId="32" fillId="0" borderId="48">
      <alignment horizontal="center" vertical="center" wrapText="1"/>
    </xf>
    <xf numFmtId="49" fontId="32" fillId="0" borderId="48">
      <alignment horizontal="center" vertical="center" wrapText="1"/>
    </xf>
    <xf numFmtId="49" fontId="31" fillId="0" borderId="6">
      <alignment horizontal="center"/>
    </xf>
    <xf numFmtId="49" fontId="31" fillId="0" borderId="6">
      <alignment horizontal="center"/>
    </xf>
    <xf numFmtId="0" fontId="31" fillId="0" borderId="2"/>
    <xf numFmtId="0" fontId="32" fillId="0" borderId="48">
      <alignment horizontal="center" vertical="center"/>
    </xf>
    <xf numFmtId="0" fontId="32" fillId="0" borderId="48">
      <alignment horizontal="center" vertical="center"/>
    </xf>
    <xf numFmtId="0" fontId="31" fillId="0" borderId="7">
      <alignment horizontal="center"/>
    </xf>
    <xf numFmtId="0" fontId="31" fillId="0" borderId="7">
      <alignment horizontal="center"/>
    </xf>
    <xf numFmtId="4" fontId="31" fillId="0" borderId="7">
      <alignment horizontal="right"/>
    </xf>
    <xf numFmtId="0" fontId="31" fillId="0" borderId="50">
      <alignment horizontal="center" vertical="center"/>
    </xf>
    <xf numFmtId="0" fontId="31" fillId="0" borderId="50">
      <alignment horizontal="center" vertical="center"/>
    </xf>
    <xf numFmtId="0" fontId="31" fillId="0" borderId="0">
      <alignment horizontal="center"/>
    </xf>
    <xf numFmtId="0" fontId="31" fillId="0" borderId="0">
      <alignment horizontal="center"/>
    </xf>
    <xf numFmtId="4" fontId="31" fillId="0" borderId="0">
      <alignment horizontal="right" shrinkToFit="1"/>
    </xf>
    <xf numFmtId="0" fontId="31" fillId="0" borderId="15">
      <alignment horizontal="center" vertical="center"/>
    </xf>
    <xf numFmtId="0" fontId="31" fillId="0" borderId="15">
      <alignment horizontal="center" vertical="center"/>
    </xf>
    <xf numFmtId="49" fontId="31" fillId="0" borderId="6"/>
    <xf numFmtId="49" fontId="31" fillId="0" borderId="6"/>
    <xf numFmtId="4" fontId="31" fillId="0" borderId="6">
      <alignment horizontal="right"/>
    </xf>
    <xf numFmtId="0" fontId="31" fillId="0" borderId="49">
      <alignment horizontal="center" vertical="center"/>
    </xf>
    <xf numFmtId="0" fontId="31" fillId="0" borderId="49">
      <alignment horizontal="center" vertical="center"/>
    </xf>
    <xf numFmtId="0" fontId="31" fillId="0" borderId="1">
      <alignment horizontal="center" vertical="top"/>
    </xf>
    <xf numFmtId="0" fontId="31" fillId="0" borderId="1">
      <alignment horizontal="center" vertical="top"/>
    </xf>
    <xf numFmtId="4" fontId="31" fillId="0" borderId="52">
      <alignment horizontal="right"/>
    </xf>
    <xf numFmtId="0" fontId="32" fillId="0" borderId="49">
      <alignment horizontal="center" vertical="center"/>
    </xf>
    <xf numFmtId="0" fontId="32" fillId="0" borderId="49">
      <alignment horizontal="center" vertical="center"/>
    </xf>
    <xf numFmtId="49" fontId="31" fillId="0" borderId="1">
      <alignment horizontal="center" vertical="top" wrapText="1"/>
    </xf>
    <xf numFmtId="49" fontId="31" fillId="0" borderId="1">
      <alignment horizontal="center" vertical="top" wrapText="1"/>
    </xf>
    <xf numFmtId="0" fontId="31" fillId="0" borderId="7"/>
    <xf numFmtId="0" fontId="31" fillId="0" borderId="51">
      <alignment horizontal="center" vertical="center"/>
    </xf>
    <xf numFmtId="0" fontId="31" fillId="0" borderId="51">
      <alignment horizontal="center" vertical="center"/>
    </xf>
    <xf numFmtId="0" fontId="31" fillId="0" borderId="2"/>
    <xf numFmtId="0" fontId="31" fillId="0" borderId="2"/>
    <xf numFmtId="0" fontId="31" fillId="0" borderId="1">
      <alignment horizontal="center" vertical="top" wrapText="1"/>
    </xf>
    <xf numFmtId="49" fontId="32" fillId="0" borderId="48">
      <alignment horizontal="center" vertical="center"/>
    </xf>
    <xf numFmtId="49" fontId="32" fillId="0" borderId="48">
      <alignment horizontal="center" vertical="center"/>
    </xf>
    <xf numFmtId="4" fontId="31" fillId="0" borderId="52">
      <alignment horizontal="right"/>
    </xf>
    <xf numFmtId="4" fontId="31" fillId="0" borderId="52">
      <alignment horizontal="right"/>
    </xf>
    <xf numFmtId="0" fontId="31" fillId="0" borderId="6">
      <alignment horizontal="center"/>
    </xf>
    <xf numFmtId="49" fontId="31" fillId="0" borderId="50">
      <alignment horizontal="center" vertical="center"/>
    </xf>
    <xf numFmtId="49" fontId="31" fillId="0" borderId="50">
      <alignment horizontal="center" vertical="center"/>
    </xf>
    <xf numFmtId="4" fontId="31" fillId="0" borderId="17">
      <alignment horizontal="right"/>
    </xf>
    <xf numFmtId="4" fontId="31" fillId="0" borderId="17">
      <alignment horizontal="right"/>
    </xf>
    <xf numFmtId="49" fontId="31" fillId="0" borderId="7">
      <alignment horizontal="center"/>
    </xf>
    <xf numFmtId="49" fontId="31" fillId="0" borderId="15">
      <alignment horizontal="center" vertical="center"/>
    </xf>
    <xf numFmtId="49" fontId="31" fillId="0" borderId="15">
      <alignment horizontal="center" vertical="center"/>
    </xf>
    <xf numFmtId="4" fontId="31" fillId="0" borderId="0">
      <alignment horizontal="right" shrinkToFit="1"/>
    </xf>
    <xf numFmtId="4" fontId="31" fillId="0" borderId="0">
      <alignment horizontal="right" shrinkToFit="1"/>
    </xf>
    <xf numFmtId="49" fontId="31" fillId="0" borderId="0">
      <alignment horizontal="left"/>
    </xf>
    <xf numFmtId="49" fontId="31" fillId="0" borderId="49">
      <alignment horizontal="center" vertical="center"/>
    </xf>
    <xf numFmtId="49" fontId="31" fillId="0" borderId="49">
      <alignment horizontal="center" vertical="center"/>
    </xf>
    <xf numFmtId="4" fontId="31" fillId="0" borderId="6">
      <alignment horizontal="right"/>
    </xf>
    <xf numFmtId="4" fontId="31" fillId="0" borderId="6">
      <alignment horizontal="right"/>
    </xf>
    <xf numFmtId="4" fontId="31" fillId="0" borderId="2">
      <alignment horizontal="right"/>
    </xf>
    <xf numFmtId="49" fontId="31" fillId="0" borderId="51">
      <alignment horizontal="center" vertical="center"/>
    </xf>
    <xf numFmtId="49" fontId="31" fillId="0" borderId="51">
      <alignment horizontal="center" vertical="center"/>
    </xf>
    <xf numFmtId="0" fontId="31" fillId="0" borderId="7"/>
    <xf numFmtId="0" fontId="31" fillId="0" borderId="7"/>
    <xf numFmtId="0" fontId="31" fillId="0" borderId="1">
      <alignment horizontal="center" vertical="top"/>
    </xf>
    <xf numFmtId="49" fontId="31" fillId="0" borderId="6">
      <alignment horizontal="center"/>
    </xf>
    <xf numFmtId="49" fontId="31" fillId="0" borderId="6">
      <alignment horizontal="center"/>
    </xf>
    <xf numFmtId="0" fontId="31" fillId="0" borderId="1">
      <alignment horizontal="center" vertical="top" wrapText="1"/>
    </xf>
    <xf numFmtId="0" fontId="31" fillId="0" borderId="1">
      <alignment horizontal="center" vertical="top" wrapText="1"/>
    </xf>
    <xf numFmtId="4" fontId="31" fillId="0" borderId="38">
      <alignment horizontal="right"/>
    </xf>
    <xf numFmtId="0" fontId="31" fillId="0" borderId="7">
      <alignment horizontal="center"/>
    </xf>
    <xf numFmtId="0" fontId="31" fillId="0" borderId="7">
      <alignment horizontal="center"/>
    </xf>
    <xf numFmtId="0" fontId="31" fillId="0" borderId="6">
      <alignment horizontal="center"/>
    </xf>
    <xf numFmtId="0" fontId="31" fillId="0" borderId="6">
      <alignment horizontal="center"/>
    </xf>
    <xf numFmtId="0" fontId="31" fillId="0" borderId="38"/>
    <xf numFmtId="0" fontId="31" fillId="0" borderId="0">
      <alignment horizontal="center"/>
    </xf>
    <xf numFmtId="0" fontId="31" fillId="0" borderId="0">
      <alignment horizontal="center"/>
    </xf>
    <xf numFmtId="49" fontId="31" fillId="0" borderId="7">
      <alignment horizontal="center"/>
    </xf>
    <xf numFmtId="49" fontId="31" fillId="0" borderId="7">
      <alignment horizontal="center"/>
    </xf>
    <xf numFmtId="4" fontId="31" fillId="0" borderId="53">
      <alignment horizontal="right"/>
    </xf>
    <xf numFmtId="49" fontId="31" fillId="0" borderId="6"/>
    <xf numFmtId="49" fontId="31" fillId="0" borderId="6"/>
    <xf numFmtId="49" fontId="31" fillId="0" borderId="0">
      <alignment horizontal="left"/>
    </xf>
    <xf numFmtId="49" fontId="31" fillId="0" borderId="0">
      <alignment horizontal="left"/>
    </xf>
    <xf numFmtId="0" fontId="31" fillId="0" borderId="1">
      <alignment horizontal="center" vertical="top"/>
    </xf>
    <xf numFmtId="0" fontId="31" fillId="0" borderId="1">
      <alignment horizontal="center" vertical="top"/>
    </xf>
    <xf numFmtId="4" fontId="31" fillId="0" borderId="2">
      <alignment horizontal="right"/>
    </xf>
    <xf numFmtId="4" fontId="31" fillId="0" borderId="2">
      <alignment horizontal="right"/>
    </xf>
    <xf numFmtId="49" fontId="31" fillId="0" borderId="1">
      <alignment horizontal="center" vertical="top" wrapText="1"/>
    </xf>
    <xf numFmtId="49" fontId="31" fillId="0" borderId="1">
      <alignment horizontal="center" vertical="top" wrapText="1"/>
    </xf>
    <xf numFmtId="0" fontId="31" fillId="0" borderId="1">
      <alignment horizontal="center" vertical="top"/>
    </xf>
    <xf numFmtId="0" fontId="31" fillId="0" borderId="1">
      <alignment horizontal="center" vertical="top"/>
    </xf>
    <xf numFmtId="0" fontId="31" fillId="0" borderId="2"/>
    <xf numFmtId="0" fontId="31" fillId="0" borderId="2"/>
    <xf numFmtId="4" fontId="31" fillId="0" borderId="38">
      <alignment horizontal="right"/>
    </xf>
    <xf numFmtId="4" fontId="31" fillId="0" borderId="38">
      <alignment horizontal="right"/>
    </xf>
    <xf numFmtId="4" fontId="31" fillId="0" borderId="52">
      <alignment horizontal="right"/>
    </xf>
    <xf numFmtId="4" fontId="31" fillId="0" borderId="52">
      <alignment horizontal="right"/>
    </xf>
    <xf numFmtId="4" fontId="31" fillId="0" borderId="53">
      <alignment horizontal="right"/>
    </xf>
    <xf numFmtId="4" fontId="31" fillId="0" borderId="53">
      <alignment horizontal="right"/>
    </xf>
    <xf numFmtId="4" fontId="31" fillId="0" borderId="17">
      <alignment horizontal="right"/>
    </xf>
    <xf numFmtId="4" fontId="31" fillId="0" borderId="17">
      <alignment horizontal="right"/>
    </xf>
    <xf numFmtId="0" fontId="31" fillId="0" borderId="38"/>
    <xf numFmtId="0" fontId="31" fillId="0" borderId="38"/>
    <xf numFmtId="4" fontId="31" fillId="0" borderId="0">
      <alignment horizontal="right" shrinkToFit="1"/>
    </xf>
    <xf numFmtId="4" fontId="31" fillId="0" borderId="0">
      <alignment horizontal="right" shrinkToFit="1"/>
    </xf>
    <xf numFmtId="0" fontId="35" fillId="0" borderId="34"/>
    <xf numFmtId="0" fontId="35" fillId="0" borderId="34"/>
    <xf numFmtId="4" fontId="31" fillId="0" borderId="6">
      <alignment horizontal="right"/>
    </xf>
    <xf numFmtId="4" fontId="31" fillId="0" borderId="6">
      <alignment horizontal="right"/>
    </xf>
    <xf numFmtId="0" fontId="31" fillId="0" borderId="7"/>
    <xf numFmtId="0" fontId="31" fillId="0" borderId="7"/>
    <xf numFmtId="0" fontId="31" fillId="0" borderId="1">
      <alignment horizontal="center" vertical="top" wrapText="1"/>
    </xf>
    <xf numFmtId="0" fontId="31" fillId="0" borderId="1">
      <alignment horizontal="center" vertical="top" wrapText="1"/>
    </xf>
    <xf numFmtId="0" fontId="31" fillId="0" borderId="6">
      <alignment horizontal="center"/>
    </xf>
    <xf numFmtId="0" fontId="31" fillId="0" borderId="6">
      <alignment horizontal="center"/>
    </xf>
    <xf numFmtId="49" fontId="31" fillId="0" borderId="7">
      <alignment horizontal="center"/>
    </xf>
    <xf numFmtId="49" fontId="31" fillId="0" borderId="7">
      <alignment horizontal="center"/>
    </xf>
    <xf numFmtId="0" fontId="30" fillId="34" borderId="0"/>
    <xf numFmtId="0" fontId="12" fillId="3" borderId="0"/>
    <xf numFmtId="0" fontId="30" fillId="34" borderId="0"/>
    <xf numFmtId="0" fontId="30" fillId="34" borderId="0"/>
    <xf numFmtId="49" fontId="31" fillId="0" borderId="0">
      <alignment horizontal="left"/>
    </xf>
    <xf numFmtId="49" fontId="31" fillId="0" borderId="0">
      <alignment horizontal="left"/>
    </xf>
    <xf numFmtId="4" fontId="31" fillId="0" borderId="2">
      <alignment horizontal="right"/>
    </xf>
    <xf numFmtId="4" fontId="31" fillId="0" borderId="2">
      <alignment horizontal="right"/>
    </xf>
    <xf numFmtId="0" fontId="31" fillId="0" borderId="1">
      <alignment horizontal="center" vertical="top"/>
    </xf>
    <xf numFmtId="0" fontId="31" fillId="0" borderId="1">
      <alignment horizontal="center" vertical="top"/>
    </xf>
    <xf numFmtId="4" fontId="31" fillId="0" borderId="38">
      <alignment horizontal="right"/>
    </xf>
    <xf numFmtId="4" fontId="31" fillId="0" borderId="38">
      <alignment horizontal="right"/>
    </xf>
    <xf numFmtId="4" fontId="31" fillId="0" borderId="53">
      <alignment horizontal="right"/>
    </xf>
    <xf numFmtId="4" fontId="31" fillId="0" borderId="53">
      <alignment horizontal="right"/>
    </xf>
    <xf numFmtId="0" fontId="31" fillId="0" borderId="38"/>
    <xf numFmtId="0" fontId="31" fillId="0" borderId="38"/>
    <xf numFmtId="0" fontId="32" fillId="0" borderId="0"/>
    <xf numFmtId="0" fontId="12" fillId="0" borderId="0">
      <alignment wrapText="1"/>
    </xf>
    <xf numFmtId="0" fontId="32" fillId="0" borderId="0"/>
    <xf numFmtId="0" fontId="32" fillId="0" borderId="0"/>
    <xf numFmtId="0" fontId="36" fillId="0" borderId="0"/>
    <xf numFmtId="0" fontId="12" fillId="0" borderId="0"/>
    <xf numFmtId="0" fontId="36" fillId="0" borderId="0"/>
    <xf numFmtId="0" fontId="36" fillId="0" borderId="0"/>
    <xf numFmtId="0" fontId="31" fillId="0" borderId="0">
      <alignment horizontal="left"/>
    </xf>
    <xf numFmtId="0" fontId="13" fillId="0" borderId="0">
      <alignment horizontal="center" wrapText="1"/>
    </xf>
    <xf numFmtId="0" fontId="31" fillId="0" borderId="0">
      <alignment horizontal="left"/>
    </xf>
    <xf numFmtId="0" fontId="31" fillId="0" borderId="0">
      <alignment horizontal="left"/>
    </xf>
    <xf numFmtId="0" fontId="31" fillId="0" borderId="0"/>
    <xf numFmtId="0" fontId="13" fillId="0" borderId="0">
      <alignment horizontal="center"/>
    </xf>
    <xf numFmtId="0" fontId="31" fillId="0" borderId="0"/>
    <xf numFmtId="0" fontId="31" fillId="0" borderId="0"/>
    <xf numFmtId="0" fontId="35" fillId="0" borderId="0"/>
    <xf numFmtId="0" fontId="12" fillId="0" borderId="0">
      <alignment horizontal="right"/>
    </xf>
    <xf numFmtId="0" fontId="35" fillId="0" borderId="0"/>
    <xf numFmtId="0" fontId="35" fillId="0" borderId="0"/>
    <xf numFmtId="0" fontId="30" fillId="0" borderId="0"/>
    <xf numFmtId="0" fontId="12" fillId="3" borderId="6"/>
    <xf numFmtId="0" fontId="30" fillId="0" borderId="0"/>
    <xf numFmtId="0" fontId="30" fillId="0" borderId="0"/>
    <xf numFmtId="0" fontId="30" fillId="34" borderId="6"/>
    <xf numFmtId="0" fontId="12" fillId="0" borderId="1">
      <alignment horizontal="center" vertical="center" wrapText="1"/>
    </xf>
    <xf numFmtId="0" fontId="30" fillId="34" borderId="6"/>
    <xf numFmtId="49" fontId="31" fillId="0" borderId="1">
      <alignment horizontal="center" vertical="center" wrapText="1"/>
    </xf>
    <xf numFmtId="0" fontId="12" fillId="3" borderId="8"/>
    <xf numFmtId="49" fontId="31" fillId="0" borderId="1">
      <alignment horizontal="center" vertical="center" wrapText="1"/>
    </xf>
    <xf numFmtId="49" fontId="31" fillId="0" borderId="1">
      <alignment horizontal="center" vertical="center" wrapText="1"/>
    </xf>
    <xf numFmtId="49" fontId="12" fillId="0" borderId="1">
      <alignment horizontal="left" vertical="top" wrapText="1" indent="2"/>
    </xf>
    <xf numFmtId="49" fontId="31" fillId="0" borderId="1">
      <alignment horizontal="center" vertical="center" wrapText="1"/>
    </xf>
    <xf numFmtId="0" fontId="30" fillId="34" borderId="8"/>
    <xf numFmtId="49" fontId="12" fillId="0" borderId="1">
      <alignment horizontal="center" vertical="top" shrinkToFit="1"/>
    </xf>
    <xf numFmtId="0" fontId="30" fillId="34" borderId="8"/>
    <xf numFmtId="0" fontId="31" fillId="0" borderId="54">
      <alignment horizontal="left" wrapText="1"/>
    </xf>
    <xf numFmtId="4" fontId="12" fillId="0" borderId="1">
      <alignment horizontal="right" vertical="top" shrinkToFit="1"/>
    </xf>
    <xf numFmtId="0" fontId="31" fillId="0" borderId="54">
      <alignment horizontal="left" wrapText="1"/>
    </xf>
    <xf numFmtId="0" fontId="31" fillId="0" borderId="28">
      <alignment horizontal="left" wrapText="1" indent="1"/>
    </xf>
    <xf numFmtId="10" fontId="12" fillId="0" borderId="1">
      <alignment horizontal="right" vertical="top" shrinkToFit="1"/>
    </xf>
    <xf numFmtId="0" fontId="31" fillId="0" borderId="28">
      <alignment horizontal="left" wrapText="1" indent="1"/>
    </xf>
    <xf numFmtId="0" fontId="31" fillId="0" borderId="42">
      <alignment horizontal="left" wrapText="1" indent="2"/>
    </xf>
    <xf numFmtId="0" fontId="12" fillId="3" borderId="8">
      <alignment shrinkToFit="1"/>
    </xf>
    <xf numFmtId="0" fontId="31" fillId="0" borderId="20">
      <alignment horizontal="left" wrapText="1" indent="2"/>
    </xf>
    <xf numFmtId="0" fontId="31" fillId="0" borderId="20">
      <alignment horizontal="left" wrapText="1" indent="2"/>
    </xf>
    <xf numFmtId="0" fontId="30" fillId="34" borderId="35"/>
    <xf numFmtId="0" fontId="15" fillId="0" borderId="1">
      <alignment horizontal="left"/>
    </xf>
    <xf numFmtId="0" fontId="30" fillId="34" borderId="7"/>
    <xf numFmtId="0" fontId="30" fillId="34" borderId="7"/>
    <xf numFmtId="0" fontId="37" fillId="0" borderId="0">
      <alignment horizontal="center" wrapText="1"/>
    </xf>
    <xf numFmtId="4" fontId="15" fillId="8" borderId="1">
      <alignment horizontal="right" vertical="top" shrinkToFit="1"/>
    </xf>
    <xf numFmtId="0" fontId="37" fillId="0" borderId="0">
      <alignment horizontal="center" wrapText="1"/>
    </xf>
    <xf numFmtId="0" fontId="37" fillId="0" borderId="0">
      <alignment horizontal="center" wrapText="1"/>
    </xf>
    <xf numFmtId="0" fontId="38" fillId="0" borderId="0">
      <alignment horizontal="center" vertical="top"/>
    </xf>
    <xf numFmtId="10" fontId="15" fillId="8" borderId="1">
      <alignment horizontal="right" vertical="top" shrinkToFit="1"/>
    </xf>
    <xf numFmtId="0" fontId="38" fillId="0" borderId="0">
      <alignment horizontal="center" vertical="top"/>
    </xf>
    <xf numFmtId="0" fontId="38" fillId="0" borderId="0">
      <alignment horizontal="center" vertical="top"/>
    </xf>
    <xf numFmtId="0" fontId="31" fillId="0" borderId="6">
      <alignment wrapText="1"/>
    </xf>
    <xf numFmtId="0" fontId="12" fillId="3" borderId="7"/>
    <xf numFmtId="0" fontId="31" fillId="0" borderId="6">
      <alignment wrapText="1"/>
    </xf>
    <xf numFmtId="0" fontId="9" fillId="0" borderId="1">
      <alignment horizontal="left"/>
    </xf>
    <xf numFmtId="0" fontId="31" fillId="0" borderId="8">
      <alignment wrapText="1"/>
    </xf>
    <xf numFmtId="0" fontId="12" fillId="0" borderId="0">
      <alignment horizontal="left" wrapText="1"/>
    </xf>
    <xf numFmtId="0" fontId="31" fillId="0" borderId="8">
      <alignment wrapText="1"/>
    </xf>
    <xf numFmtId="0" fontId="31" fillId="0" borderId="7">
      <alignment horizontal="left"/>
    </xf>
    <xf numFmtId="0" fontId="15" fillId="0" borderId="1">
      <alignment vertical="top" wrapText="1"/>
    </xf>
    <xf numFmtId="0" fontId="31" fillId="0" borderId="7">
      <alignment horizontal="left"/>
    </xf>
    <xf numFmtId="0" fontId="30" fillId="34" borderId="55"/>
    <xf numFmtId="4" fontId="15" fillId="4" borderId="1">
      <alignment horizontal="right" vertical="top" shrinkToFit="1"/>
    </xf>
    <xf numFmtId="0" fontId="30" fillId="34" borderId="55"/>
    <xf numFmtId="49" fontId="31" fillId="0" borderId="48">
      <alignment horizontal="center" wrapText="1"/>
    </xf>
    <xf numFmtId="10" fontId="15" fillId="4" borderId="1">
      <alignment horizontal="right" vertical="top" shrinkToFit="1"/>
    </xf>
    <xf numFmtId="49" fontId="31" fillId="0" borderId="48">
      <alignment horizontal="center" wrapText="1"/>
    </xf>
    <xf numFmtId="49" fontId="31" fillId="0" borderId="50">
      <alignment horizontal="center" wrapText="1"/>
    </xf>
    <xf numFmtId="0" fontId="12" fillId="3" borderId="8">
      <alignment horizontal="center"/>
    </xf>
    <xf numFmtId="49" fontId="31" fillId="0" borderId="50">
      <alignment horizontal="center" wrapText="1"/>
    </xf>
    <xf numFmtId="49" fontId="31" fillId="0" borderId="49">
      <alignment horizontal="center"/>
    </xf>
    <xf numFmtId="0" fontId="12" fillId="3" borderId="8">
      <alignment horizontal="left"/>
    </xf>
    <xf numFmtId="49" fontId="31" fillId="0" borderId="49">
      <alignment horizontal="center"/>
    </xf>
    <xf numFmtId="0" fontId="30" fillId="34" borderId="7"/>
    <xf numFmtId="0" fontId="12" fillId="3" borderId="7">
      <alignment horizontal="center"/>
    </xf>
    <xf numFmtId="0" fontId="30" fillId="34" borderId="40"/>
    <xf numFmtId="0" fontId="30" fillId="34" borderId="40"/>
    <xf numFmtId="0" fontId="30" fillId="34" borderId="40"/>
    <xf numFmtId="0" fontId="12" fillId="3" borderId="7">
      <alignment horizontal="left"/>
    </xf>
    <xf numFmtId="0" fontId="31" fillId="0" borderId="17"/>
    <xf numFmtId="0" fontId="31" fillId="0" borderId="17"/>
    <xf numFmtId="0" fontId="31" fillId="0" borderId="17"/>
    <xf numFmtId="0" fontId="31" fillId="0" borderId="0">
      <alignment horizontal="center"/>
    </xf>
    <xf numFmtId="0" fontId="31" fillId="0" borderId="0">
      <alignment horizontal="center"/>
    </xf>
    <xf numFmtId="0" fontId="31" fillId="0" borderId="0">
      <alignment horizontal="left"/>
    </xf>
    <xf numFmtId="49" fontId="31" fillId="0" borderId="7"/>
    <xf numFmtId="49" fontId="31" fillId="0" borderId="7"/>
    <xf numFmtId="49" fontId="31" fillId="0" borderId="7"/>
    <xf numFmtId="49" fontId="31" fillId="0" borderId="0"/>
    <xf numFmtId="49" fontId="31" fillId="0" borderId="0"/>
    <xf numFmtId="49" fontId="31" fillId="0" borderId="0"/>
    <xf numFmtId="49" fontId="31" fillId="0" borderId="16">
      <alignment horizontal="center"/>
    </xf>
    <xf numFmtId="49" fontId="31" fillId="0" borderId="16">
      <alignment horizontal="center"/>
    </xf>
    <xf numFmtId="49" fontId="31" fillId="0" borderId="16">
      <alignment horizontal="center"/>
    </xf>
    <xf numFmtId="49" fontId="31" fillId="0" borderId="2">
      <alignment horizontal="center"/>
    </xf>
    <xf numFmtId="49" fontId="31" fillId="0" borderId="2">
      <alignment horizontal="center"/>
    </xf>
    <xf numFmtId="49" fontId="31" fillId="0" borderId="2">
      <alignment horizontal="center"/>
    </xf>
    <xf numFmtId="49" fontId="31" fillId="0" borderId="1">
      <alignment horizontal="center"/>
    </xf>
    <xf numFmtId="49" fontId="31" fillId="0" borderId="1">
      <alignment horizontal="center"/>
    </xf>
    <xf numFmtId="49" fontId="31" fillId="0" borderId="1">
      <alignment horizontal="center"/>
    </xf>
    <xf numFmtId="49" fontId="31" fillId="0" borderId="1">
      <alignment horizontal="center" vertical="center" wrapText="1"/>
    </xf>
    <xf numFmtId="49" fontId="31" fillId="0" borderId="1">
      <alignment horizontal="center" vertical="center" wrapText="1"/>
    </xf>
    <xf numFmtId="49" fontId="31" fillId="0" borderId="1">
      <alignment horizontal="center" vertical="center" wrapText="1"/>
    </xf>
    <xf numFmtId="49" fontId="31" fillId="0" borderId="52">
      <alignment horizontal="center" vertical="center" wrapText="1"/>
    </xf>
    <xf numFmtId="49" fontId="31" fillId="0" borderId="52">
      <alignment horizontal="center" vertical="center" wrapText="1"/>
    </xf>
    <xf numFmtId="49" fontId="31" fillId="0" borderId="52">
      <alignment horizontal="center" vertical="center" wrapText="1"/>
    </xf>
    <xf numFmtId="0" fontId="30" fillId="34" borderId="56"/>
    <xf numFmtId="0" fontId="30" fillId="34" borderId="56"/>
    <xf numFmtId="0" fontId="30" fillId="34" borderId="56"/>
    <xf numFmtId="4" fontId="31" fillId="0" borderId="1">
      <alignment horizontal="right"/>
    </xf>
    <xf numFmtId="4" fontId="31" fillId="0" borderId="1">
      <alignment horizontal="right"/>
    </xf>
    <xf numFmtId="4" fontId="31" fillId="0" borderId="1">
      <alignment horizontal="right"/>
    </xf>
    <xf numFmtId="0" fontId="31" fillId="33" borderId="17"/>
    <xf numFmtId="0" fontId="31" fillId="33" borderId="17"/>
    <xf numFmtId="0" fontId="31" fillId="33" borderId="17"/>
    <xf numFmtId="0" fontId="31" fillId="33" borderId="0"/>
    <xf numFmtId="0" fontId="31" fillId="33" borderId="0"/>
    <xf numFmtId="0" fontId="37" fillId="0" borderId="0">
      <alignment horizontal="center" wrapText="1"/>
    </xf>
    <xf numFmtId="0" fontId="37" fillId="0" borderId="0">
      <alignment horizontal="center" wrapText="1"/>
    </xf>
    <xf numFmtId="0" fontId="37" fillId="0" borderId="0">
      <alignment horizontal="center" wrapText="1"/>
    </xf>
    <xf numFmtId="0" fontId="16" fillId="0" borderId="39"/>
    <xf numFmtId="0" fontId="16" fillId="0" borderId="39"/>
    <xf numFmtId="49" fontId="39" fillId="0" borderId="31">
      <alignment horizontal="right"/>
    </xf>
    <xf numFmtId="49" fontId="39" fillId="0" borderId="31">
      <alignment horizontal="right"/>
    </xf>
    <xf numFmtId="0" fontId="9" fillId="0" borderId="1">
      <alignment vertical="top" wrapText="1"/>
    </xf>
    <xf numFmtId="0" fontId="31" fillId="0" borderId="31">
      <alignment horizontal="right"/>
    </xf>
    <xf numFmtId="0" fontId="31" fillId="0" borderId="31">
      <alignment horizontal="right"/>
    </xf>
    <xf numFmtId="0" fontId="16" fillId="0" borderId="6"/>
    <xf numFmtId="0" fontId="31" fillId="0" borderId="52">
      <alignment horizontal="center"/>
    </xf>
    <xf numFmtId="0" fontId="31" fillId="0" borderId="52">
      <alignment horizontal="center"/>
    </xf>
    <xf numFmtId="4" fontId="9" fillId="4" borderId="1">
      <alignment horizontal="right" vertical="top" shrinkToFit="1"/>
    </xf>
    <xf numFmtId="49" fontId="30" fillId="0" borderId="57">
      <alignment horizontal="center"/>
    </xf>
    <xf numFmtId="49" fontId="30" fillId="0" borderId="57">
      <alignment horizontal="center"/>
    </xf>
    <xf numFmtId="10" fontId="9" fillId="4" borderId="1">
      <alignment horizontal="right" vertical="top" shrinkToFit="1"/>
    </xf>
    <xf numFmtId="165" fontId="31" fillId="0" borderId="25">
      <alignment horizontal="center"/>
    </xf>
    <xf numFmtId="165" fontId="31" fillId="0" borderId="25">
      <alignment horizontal="center"/>
    </xf>
    <xf numFmtId="0" fontId="31" fillId="0" borderId="58">
      <alignment horizontal="center"/>
    </xf>
    <xf numFmtId="0" fontId="31" fillId="0" borderId="58">
      <alignment horizontal="center"/>
    </xf>
    <xf numFmtId="49" fontId="31" fillId="0" borderId="27">
      <alignment horizontal="center"/>
    </xf>
    <xf numFmtId="49" fontId="31" fillId="0" borderId="27">
      <alignment horizontal="center"/>
    </xf>
    <xf numFmtId="49" fontId="31" fillId="0" borderId="25">
      <alignment horizontal="center"/>
    </xf>
    <xf numFmtId="49" fontId="31" fillId="0" borderId="25">
      <alignment horizontal="center"/>
    </xf>
    <xf numFmtId="0" fontId="31" fillId="0" borderId="25">
      <alignment horizontal="center"/>
    </xf>
    <xf numFmtId="0" fontId="31" fillId="0" borderId="25">
      <alignment horizontal="center"/>
    </xf>
    <xf numFmtId="49" fontId="31" fillId="0" borderId="59">
      <alignment horizontal="center"/>
    </xf>
    <xf numFmtId="49" fontId="31" fillId="0" borderId="59">
      <alignment horizontal="center"/>
    </xf>
    <xf numFmtId="0" fontId="35" fillId="0" borderId="17"/>
    <xf numFmtId="0" fontId="35" fillId="0" borderId="17"/>
    <xf numFmtId="0" fontId="16" fillId="0" borderId="0"/>
    <xf numFmtId="0" fontId="16" fillId="0" borderId="0"/>
    <xf numFmtId="0" fontId="16" fillId="0" borderId="0"/>
    <xf numFmtId="0" fontId="30" fillId="0" borderId="60"/>
    <xf numFmtId="0" fontId="30" fillId="0" borderId="60"/>
    <xf numFmtId="0" fontId="30" fillId="0" borderId="34"/>
    <xf numFmtId="0" fontId="30" fillId="0" borderId="34"/>
    <xf numFmtId="0" fontId="31" fillId="0" borderId="20">
      <alignment horizontal="left" wrapText="1"/>
    </xf>
    <xf numFmtId="4" fontId="31" fillId="0" borderId="20">
      <alignment horizontal="right"/>
    </xf>
    <xf numFmtId="4" fontId="31" fillId="0" borderId="20">
      <alignment horizontal="right"/>
    </xf>
    <xf numFmtId="49" fontId="31" fillId="0" borderId="38">
      <alignment horizontal="center"/>
    </xf>
    <xf numFmtId="49" fontId="31" fillId="0" borderId="38">
      <alignment horizontal="center"/>
    </xf>
    <xf numFmtId="0" fontId="37" fillId="0" borderId="0">
      <alignment horizontal="left" wrapText="1"/>
    </xf>
    <xf numFmtId="0" fontId="30" fillId="34" borderId="61"/>
    <xf numFmtId="0" fontId="30" fillId="34" borderId="61"/>
    <xf numFmtId="0" fontId="31" fillId="0" borderId="62">
      <alignment horizontal="left" wrapText="1"/>
    </xf>
    <xf numFmtId="0" fontId="31" fillId="0" borderId="62">
      <alignment horizontal="left" wrapText="1"/>
    </xf>
    <xf numFmtId="49" fontId="30" fillId="0" borderId="0"/>
    <xf numFmtId="0" fontId="31" fillId="0" borderId="62">
      <alignment horizontal="left" wrapText="1"/>
    </xf>
    <xf numFmtId="0" fontId="31" fillId="0" borderId="62">
      <alignment horizontal="left" wrapText="1"/>
    </xf>
    <xf numFmtId="0" fontId="31" fillId="0" borderId="36">
      <alignment horizontal="left" wrapText="1" indent="1"/>
    </xf>
    <xf numFmtId="0" fontId="31" fillId="0" borderId="36">
      <alignment horizontal="left" wrapText="1" indent="1"/>
    </xf>
    <xf numFmtId="0" fontId="31" fillId="0" borderId="0">
      <alignment horizontal="right"/>
    </xf>
    <xf numFmtId="0" fontId="31" fillId="0" borderId="36">
      <alignment horizontal="left" wrapText="1" indent="1"/>
    </xf>
    <xf numFmtId="0" fontId="31" fillId="0" borderId="36">
      <alignment horizontal="left" wrapText="1" indent="1"/>
    </xf>
    <xf numFmtId="0" fontId="31" fillId="0" borderId="25">
      <alignment horizontal="left" wrapText="1" indent="2"/>
    </xf>
    <xf numFmtId="0" fontId="31" fillId="0" borderId="25">
      <alignment horizontal="left" wrapText="1" indent="2"/>
    </xf>
    <xf numFmtId="49" fontId="31" fillId="0" borderId="0">
      <alignment horizontal="right"/>
    </xf>
    <xf numFmtId="0" fontId="30" fillId="34" borderId="63"/>
    <xf numFmtId="0" fontId="30" fillId="34" borderId="63"/>
    <xf numFmtId="0" fontId="30" fillId="34" borderId="64"/>
    <xf numFmtId="0" fontId="30" fillId="34" borderId="64"/>
    <xf numFmtId="4" fontId="31" fillId="0" borderId="20">
      <alignment horizontal="right"/>
    </xf>
    <xf numFmtId="0" fontId="31" fillId="0" borderId="25">
      <alignment horizontal="left" wrapText="1" indent="2"/>
    </xf>
    <xf numFmtId="0" fontId="31" fillId="0" borderId="25">
      <alignment horizontal="left" wrapText="1" indent="2"/>
    </xf>
    <xf numFmtId="0" fontId="31" fillId="33" borderId="35"/>
    <xf numFmtId="0" fontId="31" fillId="33" borderId="35"/>
    <xf numFmtId="0" fontId="31" fillId="0" borderId="0">
      <alignment horizontal="left" wrapText="1"/>
    </xf>
    <xf numFmtId="0" fontId="30" fillId="34" borderId="64"/>
    <xf numFmtId="0" fontId="30" fillId="34" borderId="64"/>
    <xf numFmtId="0" fontId="37" fillId="0" borderId="0">
      <alignment horizontal="left" wrapText="1"/>
    </xf>
    <xf numFmtId="0" fontId="37" fillId="0" borderId="0">
      <alignment horizontal="left" wrapText="1"/>
    </xf>
    <xf numFmtId="0" fontId="31" fillId="0" borderId="6">
      <alignment horizontal="left"/>
    </xf>
    <xf numFmtId="0" fontId="31" fillId="33" borderId="35"/>
    <xf numFmtId="0" fontId="31" fillId="33" borderId="35"/>
    <xf numFmtId="49" fontId="30" fillId="0" borderId="0"/>
    <xf numFmtId="49" fontId="30" fillId="0" borderId="0"/>
    <xf numFmtId="0" fontId="31" fillId="0" borderId="30">
      <alignment horizontal="left" wrapText="1"/>
    </xf>
    <xf numFmtId="0" fontId="37" fillId="0" borderId="0">
      <alignment horizontal="left" wrapText="1"/>
    </xf>
    <xf numFmtId="0" fontId="37" fillId="0" borderId="0">
      <alignment horizontal="left" wrapText="1"/>
    </xf>
    <xf numFmtId="0" fontId="31" fillId="0" borderId="0">
      <alignment horizontal="right"/>
    </xf>
    <xf numFmtId="0" fontId="31" fillId="0" borderId="0">
      <alignment horizontal="right"/>
    </xf>
    <xf numFmtId="0" fontId="31" fillId="0" borderId="8"/>
    <xf numFmtId="49" fontId="30" fillId="0" borderId="0"/>
    <xf numFmtId="49" fontId="30" fillId="0" borderId="0"/>
    <xf numFmtId="49" fontId="31" fillId="0" borderId="0">
      <alignment horizontal="right"/>
    </xf>
    <xf numFmtId="49" fontId="31" fillId="0" borderId="0">
      <alignment horizontal="right"/>
    </xf>
    <xf numFmtId="0" fontId="32" fillId="0" borderId="65">
      <alignment horizontal="left" wrapText="1"/>
    </xf>
    <xf numFmtId="0" fontId="31" fillId="0" borderId="0">
      <alignment horizontal="right"/>
    </xf>
    <xf numFmtId="0" fontId="31" fillId="0" borderId="0">
      <alignment horizontal="right"/>
    </xf>
    <xf numFmtId="0" fontId="31" fillId="0" borderId="0">
      <alignment horizontal="left" wrapText="1"/>
    </xf>
    <xf numFmtId="0" fontId="31" fillId="0" borderId="0">
      <alignment horizontal="left" wrapText="1"/>
    </xf>
    <xf numFmtId="0" fontId="31" fillId="0" borderId="21">
      <alignment horizontal="left" wrapText="1" indent="2"/>
    </xf>
    <xf numFmtId="49" fontId="31" fillId="0" borderId="0">
      <alignment horizontal="right"/>
    </xf>
    <xf numFmtId="49" fontId="31" fillId="0" borderId="0">
      <alignment horizontal="right"/>
    </xf>
    <xf numFmtId="0" fontId="31" fillId="0" borderId="6">
      <alignment horizontal="left"/>
    </xf>
    <xf numFmtId="0" fontId="31" fillId="0" borderId="6">
      <alignment horizontal="left"/>
    </xf>
    <xf numFmtId="49" fontId="31" fillId="0" borderId="0">
      <alignment horizontal="center" wrapText="1"/>
    </xf>
    <xf numFmtId="0" fontId="31" fillId="0" borderId="0">
      <alignment horizontal="left" wrapText="1"/>
    </xf>
    <xf numFmtId="0" fontId="31" fillId="0" borderId="0">
      <alignment horizontal="left" wrapText="1"/>
    </xf>
    <xf numFmtId="0" fontId="31" fillId="0" borderId="30">
      <alignment horizontal="left" wrapText="1"/>
    </xf>
    <xf numFmtId="0" fontId="31" fillId="0" borderId="30">
      <alignment horizontal="left" wrapText="1"/>
    </xf>
    <xf numFmtId="49" fontId="31" fillId="0" borderId="49">
      <alignment horizontal="center" wrapText="1"/>
    </xf>
    <xf numFmtId="0" fontId="31" fillId="0" borderId="6">
      <alignment horizontal="left"/>
    </xf>
    <xf numFmtId="0" fontId="31" fillId="0" borderId="6">
      <alignment horizontal="left"/>
    </xf>
    <xf numFmtId="0" fontId="31" fillId="0" borderId="8"/>
    <xf numFmtId="0" fontId="31" fillId="0" borderId="8"/>
    <xf numFmtId="0" fontId="31" fillId="0" borderId="9"/>
    <xf numFmtId="0" fontId="31" fillId="0" borderId="30">
      <alignment horizontal="left" wrapText="1"/>
    </xf>
    <xf numFmtId="0" fontId="31" fillId="0" borderId="30">
      <alignment horizontal="left" wrapText="1"/>
    </xf>
    <xf numFmtId="0" fontId="32" fillId="0" borderId="65">
      <alignment horizontal="left" wrapText="1"/>
    </xf>
    <xf numFmtId="0" fontId="32" fillId="0" borderId="65">
      <alignment horizontal="left" wrapText="1"/>
    </xf>
    <xf numFmtId="0" fontId="31" fillId="0" borderId="66">
      <alignment horizontal="center" wrapText="1"/>
    </xf>
    <xf numFmtId="0" fontId="31" fillId="0" borderId="8"/>
    <xf numFmtId="0" fontId="31" fillId="0" borderId="8"/>
    <xf numFmtId="0" fontId="31" fillId="0" borderId="21">
      <alignment horizontal="left" wrapText="1" indent="2"/>
    </xf>
    <xf numFmtId="0" fontId="31" fillId="0" borderId="21">
      <alignment horizontal="left" wrapText="1" indent="2"/>
    </xf>
    <xf numFmtId="0" fontId="30" fillId="34" borderId="17"/>
    <xf numFmtId="0" fontId="32" fillId="0" borderId="65">
      <alignment horizontal="left" wrapText="1"/>
    </xf>
    <xf numFmtId="0" fontId="32" fillId="0" borderId="65">
      <alignment horizontal="left" wrapText="1"/>
    </xf>
    <xf numFmtId="49" fontId="31" fillId="0" borderId="0">
      <alignment horizontal="center" wrapText="1"/>
    </xf>
    <xf numFmtId="49" fontId="31" fillId="0" borderId="0">
      <alignment horizontal="center" wrapText="1"/>
    </xf>
    <xf numFmtId="49" fontId="31" fillId="0" borderId="15">
      <alignment horizontal="center"/>
    </xf>
    <xf numFmtId="0" fontId="31" fillId="0" borderId="21">
      <alignment horizontal="left" wrapText="1" indent="2"/>
    </xf>
    <xf numFmtId="0" fontId="31" fillId="0" borderId="21">
      <alignment horizontal="left" wrapText="1" indent="2"/>
    </xf>
    <xf numFmtId="49" fontId="31" fillId="0" borderId="49">
      <alignment horizontal="center" wrapText="1"/>
    </xf>
    <xf numFmtId="49" fontId="31" fillId="0" borderId="49">
      <alignment horizontal="center" wrapText="1"/>
    </xf>
    <xf numFmtId="49" fontId="31" fillId="0" borderId="0">
      <alignment horizontal="center"/>
    </xf>
    <xf numFmtId="49" fontId="31" fillId="0" borderId="0">
      <alignment horizontal="center" wrapText="1"/>
    </xf>
    <xf numFmtId="49" fontId="31" fillId="0" borderId="0">
      <alignment horizontal="center" wrapText="1"/>
    </xf>
    <xf numFmtId="0" fontId="31" fillId="0" borderId="9"/>
    <xf numFmtId="0" fontId="31" fillId="0" borderId="9"/>
    <xf numFmtId="49" fontId="31" fillId="0" borderId="5">
      <alignment horizontal="center" wrapText="1"/>
    </xf>
    <xf numFmtId="49" fontId="31" fillId="0" borderId="49">
      <alignment horizontal="center" wrapText="1"/>
    </xf>
    <xf numFmtId="49" fontId="31" fillId="0" borderId="49">
      <alignment horizontal="center" wrapText="1"/>
    </xf>
    <xf numFmtId="0" fontId="31" fillId="0" borderId="66">
      <alignment horizontal="center" wrapText="1"/>
    </xf>
    <xf numFmtId="0" fontId="31" fillId="0" borderId="66">
      <alignment horizontal="center" wrapText="1"/>
    </xf>
    <xf numFmtId="49" fontId="31" fillId="0" borderId="10">
      <alignment horizontal="center" wrapText="1"/>
    </xf>
    <xf numFmtId="0" fontId="31" fillId="0" borderId="9"/>
    <xf numFmtId="0" fontId="31" fillId="0" borderId="9"/>
    <xf numFmtId="0" fontId="30" fillId="34" borderId="17"/>
    <xf numFmtId="0" fontId="30" fillId="34" borderId="17"/>
    <xf numFmtId="49" fontId="31" fillId="0" borderId="5">
      <alignment horizontal="center"/>
    </xf>
    <xf numFmtId="0" fontId="31" fillId="0" borderId="66">
      <alignment horizontal="center" wrapText="1"/>
    </xf>
    <xf numFmtId="0" fontId="31" fillId="0" borderId="66">
      <alignment horizontal="center" wrapText="1"/>
    </xf>
    <xf numFmtId="49" fontId="31" fillId="0" borderId="15">
      <alignment horizontal="center"/>
    </xf>
    <xf numFmtId="49" fontId="31" fillId="0" borderId="15">
      <alignment horizontal="center"/>
    </xf>
    <xf numFmtId="49" fontId="31" fillId="0" borderId="6"/>
    <xf numFmtId="0" fontId="30" fillId="34" borderId="17"/>
    <xf numFmtId="0" fontId="30" fillId="34" borderId="17"/>
    <xf numFmtId="0" fontId="30" fillId="0" borderId="17"/>
    <xf numFmtId="0" fontId="30" fillId="0" borderId="17"/>
    <xf numFmtId="0" fontId="27" fillId="9"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4" fillId="7"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3" fillId="6" borderId="0" applyNumberFormat="0" applyBorder="0" applyAlignment="0" applyProtection="0"/>
    <xf numFmtId="0" fontId="26" fillId="0" borderId="0" applyNumberFormat="0" applyFill="0" applyBorder="0" applyAlignment="0" applyProtection="0"/>
    <xf numFmtId="0" fontId="3" fillId="8" borderId="11" applyNumberFormat="0" applyFont="0" applyAlignment="0" applyProtection="0"/>
    <xf numFmtId="0" fontId="25" fillId="0" borderId="0" applyNumberFormat="0" applyFill="0" applyBorder="0" applyAlignment="0" applyProtection="0"/>
    <xf numFmtId="0" fontId="22" fillId="5" borderId="0" applyNumberFormat="0" applyBorder="0" applyAlignment="0" applyProtection="0"/>
    <xf numFmtId="0" fontId="42" fillId="0" borderId="0" applyNumberFormat="0" applyFill="0" applyBorder="0" applyAlignment="0" applyProtection="0">
      <alignment vertical="top"/>
      <protection locked="0"/>
    </xf>
    <xf numFmtId="0" fontId="10" fillId="0" borderId="0"/>
    <xf numFmtId="0" fontId="10" fillId="0" borderId="0"/>
    <xf numFmtId="0" fontId="10" fillId="0" borderId="0"/>
    <xf numFmtId="0" fontId="8" fillId="0" borderId="0">
      <alignment horizontal="left" wrapText="1"/>
    </xf>
    <xf numFmtId="10" fontId="9" fillId="8" borderId="1">
      <alignment horizontal="right" vertical="top" shrinkToFit="1"/>
    </xf>
    <xf numFmtId="4" fontId="9" fillId="8" borderId="1">
      <alignment horizontal="right" vertical="top" shrinkToFit="1"/>
    </xf>
    <xf numFmtId="1" fontId="8" fillId="0" borderId="1">
      <alignment horizontal="center" vertical="top" shrinkToFit="1"/>
    </xf>
    <xf numFmtId="0" fontId="8" fillId="0" borderId="1">
      <alignment horizontal="center" vertical="center" wrapText="1"/>
    </xf>
    <xf numFmtId="0" fontId="8" fillId="0" borderId="1">
      <alignment horizontal="center" vertical="center" wrapText="1"/>
    </xf>
    <xf numFmtId="0" fontId="8" fillId="0" borderId="0">
      <alignment horizontal="right"/>
    </xf>
    <xf numFmtId="0" fontId="14" fillId="0" borderId="0">
      <alignment horizontal="center"/>
    </xf>
    <xf numFmtId="0" fontId="14" fillId="0" borderId="0">
      <alignment horizontal="center" wrapText="1"/>
    </xf>
    <xf numFmtId="0" fontId="8" fillId="0" borderId="0"/>
    <xf numFmtId="0" fontId="5" fillId="36" borderId="0"/>
    <xf numFmtId="0" fontId="8" fillId="0" borderId="0">
      <alignment wrapText="1"/>
    </xf>
    <xf numFmtId="0" fontId="43" fillId="0" borderId="0"/>
    <xf numFmtId="0" fontId="2" fillId="0" borderId="0"/>
    <xf numFmtId="0" fontId="5"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0" borderId="0"/>
    <xf numFmtId="0" fontId="2" fillId="8" borderId="11" applyNumberFormat="0" applyFont="0" applyAlignment="0" applyProtection="0"/>
    <xf numFmtId="0" fontId="1" fillId="0" borderId="0"/>
    <xf numFmtId="0" fontId="14" fillId="0" borderId="0">
      <alignment horizontal="center" wrapText="1"/>
    </xf>
    <xf numFmtId="0" fontId="8" fillId="0" borderId="1">
      <alignment horizontal="center" vertical="center" wrapText="1"/>
    </xf>
    <xf numFmtId="9" fontId="5" fillId="0" borderId="0" applyFont="0" applyFill="0" applyBorder="0" applyAlignment="0" applyProtection="0"/>
  </cellStyleXfs>
  <cellXfs count="279">
    <xf numFmtId="0" fontId="0" fillId="0" borderId="0" xfId="0"/>
    <xf numFmtId="0" fontId="41" fillId="0" borderId="0" xfId="931" applyFont="1" applyFill="1" applyProtection="1">
      <protection locked="0"/>
    </xf>
    <xf numFmtId="0" fontId="7" fillId="0" borderId="0" xfId="968" applyNumberFormat="1" applyFont="1" applyFill="1" applyProtection="1">
      <alignment horizontal="center"/>
    </xf>
    <xf numFmtId="0" fontId="7" fillId="0" borderId="0" xfId="969" applyNumberFormat="1" applyFont="1" applyFill="1" applyProtection="1">
      <alignment horizontal="center" wrapText="1"/>
    </xf>
    <xf numFmtId="0" fontId="7" fillId="0" borderId="0" xfId="972" applyFont="1" applyFill="1">
      <alignment wrapText="1"/>
    </xf>
    <xf numFmtId="0" fontId="7" fillId="0" borderId="0" xfId="972" applyNumberFormat="1" applyFont="1" applyFill="1" applyProtection="1">
      <alignment wrapText="1"/>
    </xf>
    <xf numFmtId="0" fontId="7" fillId="0" borderId="0" xfId="970" applyNumberFormat="1" applyFont="1" applyFill="1" applyProtection="1"/>
    <xf numFmtId="0" fontId="7" fillId="0" borderId="0" xfId="971" applyFont="1" applyFill="1" applyAlignment="1">
      <alignment horizontal="left" vertical="center" wrapText="1"/>
    </xf>
    <xf numFmtId="0" fontId="7" fillId="0" borderId="0" xfId="972" applyFont="1" applyFill="1" applyAlignment="1">
      <alignment wrapText="1"/>
    </xf>
    <xf numFmtId="0" fontId="7" fillId="0" borderId="0" xfId="972" applyNumberFormat="1" applyFont="1" applyFill="1" applyAlignment="1" applyProtection="1">
      <alignment wrapText="1"/>
    </xf>
    <xf numFmtId="0" fontId="6" fillId="0" borderId="0" xfId="931" applyFont="1" applyFill="1" applyProtection="1">
      <protection locked="0"/>
    </xf>
    <xf numFmtId="0" fontId="44" fillId="0" borderId="0" xfId="973" applyFont="1" applyFill="1" applyAlignment="1">
      <alignment vertical="center"/>
    </xf>
    <xf numFmtId="0" fontId="6" fillId="0" borderId="0" xfId="973" applyFont="1" applyFill="1" applyAlignment="1">
      <alignment vertical="center"/>
    </xf>
    <xf numFmtId="0" fontId="6" fillId="0" borderId="0" xfId="931" applyFont="1" applyFill="1" applyAlignment="1" applyProtection="1">
      <alignment horizontal="center" vertical="top"/>
      <protection locked="0"/>
    </xf>
    <xf numFmtId="0" fontId="11" fillId="0" borderId="0" xfId="931"/>
    <xf numFmtId="0" fontId="41" fillId="0" borderId="0" xfId="931" applyFont="1" applyProtection="1">
      <protection locked="0"/>
    </xf>
    <xf numFmtId="0" fontId="40" fillId="0" borderId="0" xfId="969" applyFont="1" applyFill="1" applyAlignment="1">
      <alignment horizontal="center" vertical="center" wrapText="1"/>
    </xf>
    <xf numFmtId="0" fontId="46" fillId="0" borderId="0" xfId="931" applyFont="1"/>
    <xf numFmtId="0" fontId="29" fillId="0" borderId="0" xfId="970" applyNumberFormat="1" applyFont="1" applyFill="1" applyProtection="1"/>
    <xf numFmtId="0" fontId="29" fillId="0" borderId="0" xfId="961" applyNumberFormat="1" applyFont="1" applyFill="1" applyProtection="1">
      <alignment horizontal="left" wrapText="1"/>
    </xf>
    <xf numFmtId="0" fontId="41" fillId="0" borderId="0" xfId="931" applyFont="1"/>
    <xf numFmtId="0" fontId="11" fillId="0" borderId="0" xfId="931" applyBorder="1"/>
    <xf numFmtId="4" fontId="6" fillId="0" borderId="0" xfId="931" applyNumberFormat="1" applyFont="1" applyFill="1" applyProtection="1">
      <protection locked="0"/>
    </xf>
    <xf numFmtId="4" fontId="29" fillId="0" borderId="37" xfId="963" applyNumberFormat="1" applyFont="1" applyFill="1" applyBorder="1" applyProtection="1">
      <alignment horizontal="right" vertical="top" shrinkToFit="1"/>
    </xf>
    <xf numFmtId="10" fontId="29" fillId="0" borderId="1" xfId="962" applyNumberFormat="1" applyFont="1" applyFill="1" applyProtection="1">
      <alignment horizontal="right" vertical="top" shrinkToFit="1"/>
    </xf>
    <xf numFmtId="4" fontId="11" fillId="0" borderId="0" xfId="931" applyNumberFormat="1" applyBorder="1"/>
    <xf numFmtId="4" fontId="31" fillId="0" borderId="0" xfId="705" applyNumberFormat="1" applyBorder="1" applyAlignment="1" applyProtection="1">
      <alignment horizontal="right" vertical="top" shrinkToFit="1"/>
    </xf>
    <xf numFmtId="4" fontId="41" fillId="0" borderId="0" xfId="931" applyNumberFormat="1" applyFont="1"/>
    <xf numFmtId="0" fontId="6" fillId="0" borderId="0" xfId="931" applyFont="1"/>
    <xf numFmtId="4" fontId="44" fillId="0" borderId="0" xfId="973" applyNumberFormat="1" applyFont="1" applyFill="1" applyAlignment="1">
      <alignment vertical="center"/>
    </xf>
    <xf numFmtId="0" fontId="41" fillId="0" borderId="0" xfId="931" applyFont="1" applyAlignment="1"/>
    <xf numFmtId="4" fontId="46" fillId="0" borderId="0" xfId="931" applyNumberFormat="1" applyFont="1"/>
    <xf numFmtId="4" fontId="47" fillId="35" borderId="0" xfId="782" applyNumberFormat="1" applyFont="1" applyFill="1" applyBorder="1" applyProtection="1">
      <alignment horizontal="right" vertical="top" shrinkToFit="1"/>
    </xf>
    <xf numFmtId="4" fontId="7" fillId="0" borderId="0" xfId="970" applyNumberFormat="1" applyFont="1" applyFill="1" applyProtection="1"/>
    <xf numFmtId="0" fontId="29" fillId="0" borderId="0" xfId="969" applyNumberFormat="1" applyFont="1" applyFill="1" applyProtection="1">
      <alignment horizontal="center" wrapText="1"/>
    </xf>
    <xf numFmtId="0" fontId="29" fillId="0" borderId="0" xfId="968" applyNumberFormat="1" applyFont="1" applyFill="1" applyProtection="1">
      <alignment horizontal="center"/>
    </xf>
    <xf numFmtId="0" fontId="41" fillId="0" borderId="0" xfId="973" applyFont="1" applyFill="1" applyAlignment="1">
      <alignment vertical="center" wrapText="1"/>
    </xf>
    <xf numFmtId="0" fontId="41" fillId="0" borderId="0" xfId="973" applyFont="1" applyFill="1" applyAlignment="1">
      <alignment vertical="center"/>
    </xf>
    <xf numFmtId="0" fontId="41" fillId="0" borderId="68" xfId="973" applyFont="1" applyFill="1" applyBorder="1" applyAlignment="1">
      <alignment horizontal="right" vertical="center" wrapText="1"/>
    </xf>
    <xf numFmtId="0" fontId="41" fillId="0" borderId="4" xfId="973" applyFont="1" applyFill="1" applyBorder="1" applyAlignment="1">
      <alignment horizontal="center" vertical="center" wrapText="1"/>
    </xf>
    <xf numFmtId="166" fontId="41" fillId="0" borderId="4" xfId="973" applyNumberFormat="1" applyFont="1" applyFill="1" applyBorder="1" applyAlignment="1">
      <alignment horizontal="center" vertical="center" wrapText="1"/>
    </xf>
    <xf numFmtId="0" fontId="45" fillId="0" borderId="14" xfId="973" applyFont="1" applyFill="1" applyBorder="1" applyAlignment="1">
      <alignment horizontal="center" vertical="center" wrapText="1"/>
    </xf>
    <xf numFmtId="0" fontId="45" fillId="0" borderId="14" xfId="973" applyFont="1" applyFill="1" applyBorder="1" applyAlignment="1">
      <alignment horizontal="left" vertical="center" wrapText="1"/>
    </xf>
    <xf numFmtId="0" fontId="41" fillId="0" borderId="4" xfId="973" applyFont="1" applyFill="1" applyBorder="1" applyAlignment="1">
      <alignment horizontal="left" vertical="center" wrapText="1"/>
    </xf>
    <xf numFmtId="0" fontId="45" fillId="0" borderId="4" xfId="973" applyFont="1" applyFill="1" applyBorder="1" applyAlignment="1">
      <alignment horizontal="center" vertical="center" wrapText="1"/>
    </xf>
    <xf numFmtId="0" fontId="45" fillId="0" borderId="4" xfId="973" applyFont="1" applyFill="1" applyBorder="1" applyAlignment="1">
      <alignment horizontal="left" vertical="center" wrapText="1"/>
    </xf>
    <xf numFmtId="0" fontId="45" fillId="0" borderId="0" xfId="931" applyFont="1" applyFill="1" applyBorder="1" applyAlignment="1">
      <alignment horizontal="center" vertical="center" wrapText="1"/>
    </xf>
    <xf numFmtId="4" fontId="45" fillId="35" borderId="0" xfId="931" applyNumberFormat="1" applyFont="1" applyFill="1" applyBorder="1" applyAlignment="1">
      <alignment horizontal="center" vertical="center" wrapText="1"/>
    </xf>
    <xf numFmtId="0" fontId="48" fillId="0" borderId="0" xfId="973" applyFont="1" applyFill="1" applyBorder="1" applyAlignment="1">
      <alignment vertical="center"/>
    </xf>
    <xf numFmtId="0" fontId="48" fillId="0" borderId="0" xfId="973" applyFont="1" applyFill="1" applyAlignment="1">
      <alignment vertical="center"/>
    </xf>
    <xf numFmtId="0" fontId="49" fillId="0" borderId="0" xfId="931" applyFont="1" applyFill="1" applyAlignment="1" applyProtection="1">
      <alignment horizontal="center" vertical="top"/>
      <protection locked="0"/>
    </xf>
    <xf numFmtId="0" fontId="49" fillId="0" borderId="0" xfId="931" applyFont="1" applyFill="1" applyProtection="1">
      <protection locked="0"/>
    </xf>
    <xf numFmtId="49" fontId="51" fillId="0" borderId="0" xfId="740" applyNumberFormat="1" applyFont="1" applyFill="1" applyAlignment="1" applyProtection="1">
      <alignment horizontal="center" vertical="top"/>
    </xf>
    <xf numFmtId="0" fontId="51" fillId="0" borderId="0" xfId="655" applyNumberFormat="1" applyFont="1" applyFill="1" applyProtection="1">
      <alignment horizontal="left"/>
    </xf>
    <xf numFmtId="49" fontId="51" fillId="0" borderId="0" xfId="740" applyNumberFormat="1" applyFont="1" applyFill="1" applyProtection="1"/>
    <xf numFmtId="0" fontId="51" fillId="0" borderId="0" xfId="667" applyNumberFormat="1" applyFont="1" applyFill="1" applyProtection="1"/>
    <xf numFmtId="0" fontId="49" fillId="0" borderId="0" xfId="990" applyFont="1" applyFill="1" applyAlignment="1">
      <alignment horizontal="right" vertical="center"/>
    </xf>
    <xf numFmtId="2" fontId="49" fillId="0" borderId="0" xfId="931" applyNumberFormat="1" applyFont="1" applyFill="1" applyProtection="1">
      <protection locked="0"/>
    </xf>
    <xf numFmtId="0" fontId="53" fillId="0" borderId="0" xfId="931" applyFont="1"/>
    <xf numFmtId="0" fontId="53" fillId="0" borderId="0" xfId="931" applyFont="1" applyBorder="1"/>
    <xf numFmtId="4" fontId="54" fillId="0" borderId="0" xfId="721" applyNumberFormat="1" applyFont="1" applyBorder="1" applyAlignment="1" applyProtection="1">
      <alignment horizontal="right" vertical="center" shrinkToFit="1"/>
    </xf>
    <xf numFmtId="4" fontId="49" fillId="0" borderId="0" xfId="931" applyNumberFormat="1" applyFont="1" applyFill="1" applyProtection="1">
      <protection locked="0"/>
    </xf>
    <xf numFmtId="0" fontId="49" fillId="0" borderId="0" xfId="931" applyFont="1" applyProtection="1">
      <protection locked="0"/>
    </xf>
    <xf numFmtId="4" fontId="11" fillId="0" borderId="0" xfId="931" applyNumberFormat="1" applyBorder="1" applyAlignment="1">
      <alignment vertical="top"/>
    </xf>
    <xf numFmtId="9" fontId="31" fillId="0" borderId="0" xfId="993" applyFont="1" applyBorder="1" applyAlignment="1" applyProtection="1">
      <alignment horizontal="right" vertical="top" shrinkToFit="1"/>
    </xf>
    <xf numFmtId="0" fontId="49" fillId="0" borderId="0" xfId="990" applyFont="1" applyFill="1" applyAlignment="1">
      <alignment horizontal="left" vertical="top" wrapText="1"/>
    </xf>
    <xf numFmtId="0" fontId="41" fillId="0" borderId="0" xfId="973" applyFont="1" applyBorder="1" applyAlignment="1">
      <alignment horizontal="left"/>
    </xf>
    <xf numFmtId="0" fontId="40" fillId="0" borderId="0" xfId="969" applyNumberFormat="1" applyFont="1" applyFill="1" applyAlignment="1" applyProtection="1">
      <alignment horizontal="center" vertical="center" wrapText="1"/>
    </xf>
    <xf numFmtId="0" fontId="40" fillId="0" borderId="0" xfId="969" applyFont="1" applyFill="1" applyAlignment="1">
      <alignment horizontal="center" vertical="center" wrapText="1"/>
    </xf>
    <xf numFmtId="0" fontId="52" fillId="0" borderId="0" xfId="683" applyNumberFormat="1" applyFont="1" applyFill="1" applyBorder="1" applyAlignment="1" applyProtection="1">
      <alignment horizontal="left" vertical="top" wrapText="1"/>
    </xf>
    <xf numFmtId="4" fontId="52" fillId="0" borderId="0" xfId="761" applyNumberFormat="1" applyFont="1" applyFill="1" applyBorder="1" applyAlignment="1" applyProtection="1">
      <alignment vertical="top"/>
    </xf>
    <xf numFmtId="166" fontId="52" fillId="0" borderId="0" xfId="808" applyNumberFormat="1" applyFont="1" applyFill="1" applyBorder="1" applyAlignment="1" applyProtection="1">
      <alignment vertical="top"/>
    </xf>
    <xf numFmtId="0" fontId="55" fillId="0" borderId="0" xfId="969" applyNumberFormat="1" applyFont="1" applyFill="1" applyAlignment="1" applyProtection="1">
      <alignment horizontal="center" vertical="center" wrapText="1"/>
    </xf>
    <xf numFmtId="0" fontId="29" fillId="0" borderId="0" xfId="971" applyFont="1" applyFill="1" applyAlignment="1">
      <alignment vertical="center" wrapText="1"/>
    </xf>
    <xf numFmtId="0" fontId="28" fillId="0" borderId="1" xfId="776" applyNumberFormat="1" applyFont="1" applyFill="1" applyAlignment="1" applyProtection="1">
      <alignment vertical="center" wrapText="1"/>
    </xf>
    <xf numFmtId="1" fontId="28" fillId="0" borderId="1" xfId="964" applyNumberFormat="1" applyFont="1" applyFill="1" applyAlignment="1" applyProtection="1">
      <alignment horizontal="center" vertical="center" shrinkToFit="1"/>
    </xf>
    <xf numFmtId="4" fontId="28" fillId="0" borderId="1" xfId="782" applyNumberFormat="1" applyFont="1" applyFill="1" applyAlignment="1" applyProtection="1">
      <alignment horizontal="right" vertical="center" shrinkToFit="1"/>
    </xf>
    <xf numFmtId="4" fontId="28" fillId="35" borderId="1" xfId="782" applyNumberFormat="1" applyFont="1" applyFill="1" applyAlignment="1" applyProtection="1">
      <alignment horizontal="right" vertical="center" shrinkToFit="1"/>
    </xf>
    <xf numFmtId="166" fontId="28" fillId="0" borderId="14" xfId="782" applyNumberFormat="1" applyFont="1" applyFill="1" applyBorder="1" applyAlignment="1" applyProtection="1">
      <alignment horizontal="right" vertical="center" shrinkToFit="1"/>
    </xf>
    <xf numFmtId="0" fontId="29" fillId="0" borderId="1" xfId="776" applyNumberFormat="1" applyFont="1" applyFill="1" applyAlignment="1" applyProtection="1">
      <alignment vertical="center" wrapText="1"/>
    </xf>
    <xf numFmtId="1" fontId="29" fillId="0" borderId="1" xfId="964" applyNumberFormat="1" applyFont="1" applyFill="1" applyAlignment="1" applyProtection="1">
      <alignment horizontal="center" vertical="center" shrinkToFit="1"/>
    </xf>
    <xf numFmtId="4" fontId="29" fillId="0" borderId="1" xfId="782" applyNumberFormat="1" applyFont="1" applyFill="1" applyAlignment="1" applyProtection="1">
      <alignment horizontal="right" vertical="center" shrinkToFit="1"/>
    </xf>
    <xf numFmtId="166" fontId="29" fillId="0" borderId="14" xfId="782" applyNumberFormat="1" applyFont="1" applyFill="1" applyBorder="1" applyAlignment="1" applyProtection="1">
      <alignment horizontal="right" vertical="center" shrinkToFit="1"/>
    </xf>
    <xf numFmtId="4" fontId="29" fillId="35" borderId="1" xfId="782" applyNumberFormat="1" applyFont="1" applyFill="1" applyAlignment="1" applyProtection="1">
      <alignment horizontal="right" vertical="center" shrinkToFit="1"/>
    </xf>
    <xf numFmtId="0" fontId="29" fillId="35" borderId="1" xfId="776" applyNumberFormat="1" applyFont="1" applyFill="1" applyAlignment="1" applyProtection="1">
      <alignment vertical="center" wrapText="1"/>
    </xf>
    <xf numFmtId="1" fontId="29" fillId="35" borderId="1" xfId="964" applyNumberFormat="1" applyFont="1" applyFill="1" applyAlignment="1" applyProtection="1">
      <alignment horizontal="center" vertical="center" shrinkToFit="1"/>
    </xf>
    <xf numFmtId="49" fontId="29" fillId="0" borderId="1" xfId="964" applyNumberFormat="1" applyFont="1" applyFill="1" applyAlignment="1" applyProtection="1">
      <alignment horizontal="center" vertical="center" shrinkToFit="1"/>
    </xf>
    <xf numFmtId="0" fontId="28" fillId="35" borderId="1" xfId="776" applyNumberFormat="1" applyFont="1" applyFill="1" applyAlignment="1" applyProtection="1">
      <alignment vertical="center" wrapText="1"/>
    </xf>
    <xf numFmtId="1" fontId="28" fillId="35" borderId="1" xfId="964" applyNumberFormat="1" applyFont="1" applyFill="1" applyAlignment="1" applyProtection="1">
      <alignment horizontal="center" vertical="center" shrinkToFit="1"/>
    </xf>
    <xf numFmtId="49" fontId="52" fillId="0" borderId="4" xfId="749" quotePrefix="1" applyNumberFormat="1" applyFont="1" applyFill="1" applyBorder="1" applyAlignment="1" applyProtection="1">
      <alignment horizontal="center" vertical="center"/>
    </xf>
    <xf numFmtId="0" fontId="52" fillId="0" borderId="4" xfId="689" applyNumberFormat="1" applyFont="1" applyFill="1" applyBorder="1" applyAlignment="1" applyProtection="1">
      <alignment horizontal="left" vertical="center" wrapText="1"/>
    </xf>
    <xf numFmtId="49" fontId="51" fillId="0" borderId="4" xfId="749" quotePrefix="1" applyNumberFormat="1" applyFont="1" applyFill="1" applyBorder="1" applyAlignment="1" applyProtection="1">
      <alignment horizontal="center" vertical="center"/>
    </xf>
    <xf numFmtId="0" fontId="51" fillId="0" borderId="4" xfId="689" applyNumberFormat="1" applyFont="1" applyFill="1" applyBorder="1" applyAlignment="1" applyProtection="1">
      <alignment horizontal="left" vertical="center" wrapText="1"/>
    </xf>
    <xf numFmtId="49" fontId="52" fillId="0" borderId="69" xfId="749" quotePrefix="1" applyNumberFormat="1" applyFont="1" applyFill="1" applyBorder="1" applyAlignment="1" applyProtection="1">
      <alignment horizontal="center" vertical="center"/>
    </xf>
    <xf numFmtId="0" fontId="52" fillId="0" borderId="69" xfId="689" applyNumberFormat="1" applyFont="1" applyFill="1" applyBorder="1" applyAlignment="1" applyProtection="1">
      <alignment horizontal="left" vertical="center" wrapText="1"/>
    </xf>
    <xf numFmtId="49" fontId="51" fillId="0" borderId="14" xfId="749" quotePrefix="1" applyNumberFormat="1" applyFont="1" applyFill="1" applyBorder="1" applyAlignment="1" applyProtection="1">
      <alignment horizontal="center" vertical="center"/>
    </xf>
    <xf numFmtId="0" fontId="51" fillId="0" borderId="14" xfId="689" applyNumberFormat="1" applyFont="1" applyFill="1" applyBorder="1" applyAlignment="1" applyProtection="1">
      <alignment horizontal="left" vertical="center" wrapText="1"/>
    </xf>
    <xf numFmtId="4" fontId="51" fillId="0" borderId="4" xfId="761" applyNumberFormat="1" applyFont="1" applyFill="1" applyBorder="1" applyAlignment="1" applyProtection="1">
      <alignment horizontal="right" vertical="center"/>
    </xf>
    <xf numFmtId="49" fontId="51" fillId="0" borderId="69" xfId="749" quotePrefix="1" applyNumberFormat="1" applyFont="1" applyFill="1" applyBorder="1" applyAlignment="1" applyProtection="1">
      <alignment horizontal="center" vertical="center"/>
    </xf>
    <xf numFmtId="0" fontId="51" fillId="0" borderId="69" xfId="689" applyNumberFormat="1" applyFont="1" applyFill="1" applyBorder="1" applyAlignment="1" applyProtection="1">
      <alignment horizontal="left" vertical="center" wrapText="1"/>
    </xf>
    <xf numFmtId="4" fontId="51" fillId="0" borderId="69" xfId="761" applyNumberFormat="1" applyFont="1" applyFill="1" applyBorder="1" applyAlignment="1" applyProtection="1">
      <alignment horizontal="right" vertical="center"/>
    </xf>
    <xf numFmtId="49" fontId="51" fillId="0" borderId="70" xfId="749" quotePrefix="1" applyNumberFormat="1" applyFont="1" applyFill="1" applyBorder="1" applyAlignment="1" applyProtection="1">
      <alignment horizontal="center" vertical="center"/>
    </xf>
    <xf numFmtId="0" fontId="51" fillId="0" borderId="70" xfId="689" applyNumberFormat="1" applyFont="1" applyFill="1" applyBorder="1" applyAlignment="1" applyProtection="1">
      <alignment horizontal="left" vertical="center" wrapText="1"/>
    </xf>
    <xf numFmtId="4" fontId="51" fillId="0" borderId="70" xfId="761" applyNumberFormat="1" applyFont="1" applyFill="1" applyBorder="1" applyAlignment="1" applyProtection="1">
      <alignment horizontal="right" vertical="center"/>
    </xf>
    <xf numFmtId="49" fontId="51" fillId="0" borderId="74" xfId="749" quotePrefix="1" applyNumberFormat="1" applyFont="1" applyFill="1" applyBorder="1" applyAlignment="1" applyProtection="1">
      <alignment horizontal="center" vertical="center"/>
    </xf>
    <xf numFmtId="4" fontId="51" fillId="0" borderId="14" xfId="761" applyNumberFormat="1" applyFont="1" applyFill="1" applyBorder="1" applyAlignment="1" applyProtection="1">
      <alignment horizontal="right" vertical="center"/>
    </xf>
    <xf numFmtId="4" fontId="52" fillId="0" borderId="4" xfId="761" applyNumberFormat="1" applyFont="1" applyFill="1" applyBorder="1" applyAlignment="1" applyProtection="1">
      <alignment horizontal="right" vertical="center"/>
    </xf>
    <xf numFmtId="0" fontId="50" fillId="35" borderId="4" xfId="975" applyFont="1" applyFill="1" applyBorder="1" applyAlignment="1">
      <alignment horizontal="center" vertical="center"/>
    </xf>
    <xf numFmtId="0" fontId="50" fillId="37" borderId="4" xfId="975" applyNumberFormat="1" applyFont="1" applyFill="1" applyBorder="1" applyAlignment="1">
      <alignment horizontal="center" vertical="center" wrapText="1"/>
    </xf>
    <xf numFmtId="166" fontId="52" fillId="0" borderId="4" xfId="808" applyNumberFormat="1" applyFont="1" applyFill="1" applyBorder="1" applyAlignment="1" applyProtection="1">
      <alignment horizontal="right" vertical="center"/>
    </xf>
    <xf numFmtId="0" fontId="49" fillId="35" borderId="4" xfId="975" applyFont="1" applyFill="1" applyBorder="1" applyAlignment="1">
      <alignment horizontal="right" vertical="center"/>
    </xf>
    <xf numFmtId="0" fontId="49" fillId="37" borderId="4" xfId="975" applyNumberFormat="1" applyFont="1" applyFill="1" applyBorder="1" applyAlignment="1">
      <alignment horizontal="center" vertical="center" wrapText="1"/>
    </xf>
    <xf numFmtId="4" fontId="50" fillId="35" borderId="4" xfId="931" applyNumberFormat="1" applyFont="1" applyFill="1" applyBorder="1" applyAlignment="1">
      <alignment horizontal="right" vertical="center" wrapText="1"/>
    </xf>
    <xf numFmtId="0" fontId="49" fillId="37" borderId="4" xfId="975" applyNumberFormat="1" applyFont="1" applyFill="1" applyBorder="1" applyAlignment="1">
      <alignment horizontal="left" vertical="center" wrapText="1"/>
    </xf>
    <xf numFmtId="4" fontId="49" fillId="35" borderId="4" xfId="931" applyNumberFormat="1" applyFont="1" applyFill="1" applyBorder="1" applyAlignment="1">
      <alignment horizontal="right" vertical="center"/>
    </xf>
    <xf numFmtId="166" fontId="51" fillId="0" borderId="4" xfId="808" applyNumberFormat="1" applyFont="1" applyFill="1" applyBorder="1" applyAlignment="1" applyProtection="1">
      <alignment horizontal="right" vertical="center"/>
    </xf>
    <xf numFmtId="4" fontId="49" fillId="35" borderId="4" xfId="931" applyNumberFormat="1" applyFont="1" applyFill="1" applyBorder="1" applyAlignment="1">
      <alignment horizontal="right" vertical="center" wrapText="1"/>
    </xf>
    <xf numFmtId="4" fontId="49" fillId="35" borderId="0" xfId="931" applyNumberFormat="1" applyFont="1" applyFill="1" applyAlignment="1">
      <alignment horizontal="right" vertical="center"/>
    </xf>
    <xf numFmtId="4" fontId="49" fillId="35" borderId="14" xfId="931" applyNumberFormat="1" applyFont="1" applyFill="1" applyBorder="1" applyAlignment="1">
      <alignment horizontal="right" vertical="center"/>
    </xf>
    <xf numFmtId="0" fontId="49" fillId="37" borderId="14" xfId="975" applyNumberFormat="1" applyFont="1" applyFill="1" applyBorder="1" applyAlignment="1">
      <alignment horizontal="left" vertical="center" wrapText="1"/>
    </xf>
    <xf numFmtId="4" fontId="49" fillId="0" borderId="4" xfId="931" applyNumberFormat="1" applyFont="1" applyBorder="1" applyAlignment="1">
      <alignment horizontal="right" vertical="center" wrapText="1"/>
    </xf>
    <xf numFmtId="0" fontId="49" fillId="0" borderId="0" xfId="975" applyFont="1" applyAlignment="1">
      <alignment horizontal="left" vertical="center" wrapText="1"/>
    </xf>
    <xf numFmtId="4" fontId="49" fillId="0" borderId="69" xfId="931" applyNumberFormat="1" applyFont="1" applyBorder="1" applyAlignment="1">
      <alignment horizontal="right" vertical="center" wrapText="1"/>
    </xf>
    <xf numFmtId="0" fontId="50" fillId="37" borderId="4" xfId="931" applyFont="1" applyFill="1" applyBorder="1" applyAlignment="1">
      <alignment horizontal="center" vertical="center"/>
    </xf>
    <xf numFmtId="4" fontId="50" fillId="35" borderId="4" xfId="931" applyNumberFormat="1" applyFont="1" applyFill="1" applyBorder="1" applyAlignment="1">
      <alignment horizontal="right" vertical="center"/>
    </xf>
    <xf numFmtId="0" fontId="49" fillId="37" borderId="4" xfId="931" applyNumberFormat="1" applyFont="1" applyFill="1" applyBorder="1" applyAlignment="1">
      <alignment horizontal="left" vertical="center" wrapText="1"/>
    </xf>
    <xf numFmtId="0" fontId="49" fillId="0" borderId="0" xfId="931" applyFont="1" applyAlignment="1">
      <alignment vertical="center" wrapText="1"/>
    </xf>
    <xf numFmtId="0" fontId="49" fillId="0" borderId="4" xfId="931" applyFont="1" applyBorder="1" applyAlignment="1">
      <alignment vertical="center" wrapText="1"/>
    </xf>
    <xf numFmtId="0" fontId="49" fillId="0" borderId="69" xfId="931" applyFont="1" applyBorder="1" applyAlignment="1">
      <alignment vertical="center" wrapText="1"/>
    </xf>
    <xf numFmtId="0" fontId="49" fillId="0" borderId="4" xfId="931" applyFont="1" applyBorder="1" applyAlignment="1">
      <alignment horizontal="justify" vertical="center" wrapText="1"/>
    </xf>
    <xf numFmtId="0" fontId="50" fillId="35" borderId="4" xfId="931" applyFont="1" applyFill="1" applyBorder="1" applyAlignment="1">
      <alignment horizontal="center" vertical="center"/>
    </xf>
    <xf numFmtId="4" fontId="50" fillId="35" borderId="13" xfId="931" applyNumberFormat="1" applyFont="1" applyFill="1" applyBorder="1" applyAlignment="1">
      <alignment horizontal="right" vertical="center" wrapText="1"/>
    </xf>
    <xf numFmtId="0" fontId="28" fillId="0" borderId="5" xfId="776" applyNumberFormat="1" applyFont="1" applyFill="1" applyBorder="1" applyAlignment="1" applyProtection="1">
      <alignment vertical="center" wrapText="1"/>
    </xf>
    <xf numFmtId="1" fontId="28" fillId="0" borderId="5" xfId="964" applyNumberFormat="1" applyFont="1" applyFill="1" applyBorder="1" applyAlignment="1" applyProtection="1">
      <alignment horizontal="center" vertical="center" shrinkToFit="1"/>
    </xf>
    <xf numFmtId="4" fontId="28" fillId="0" borderId="5" xfId="782" applyNumberFormat="1" applyFont="1" applyFill="1" applyBorder="1" applyAlignment="1" applyProtection="1">
      <alignment horizontal="right" vertical="center" shrinkToFit="1"/>
    </xf>
    <xf numFmtId="4" fontId="29" fillId="0" borderId="3" xfId="782" applyNumberFormat="1" applyFont="1" applyFill="1" applyBorder="1" applyAlignment="1" applyProtection="1">
      <alignment horizontal="right" vertical="center" shrinkToFit="1"/>
    </xf>
    <xf numFmtId="4" fontId="28" fillId="0" borderId="3" xfId="782" applyNumberFormat="1" applyFont="1" applyFill="1" applyBorder="1" applyAlignment="1" applyProtection="1">
      <alignment horizontal="right" vertical="center" shrinkToFit="1"/>
    </xf>
    <xf numFmtId="4" fontId="29" fillId="35" borderId="3" xfId="782" applyNumberFormat="1" applyFont="1" applyFill="1" applyBorder="1" applyAlignment="1" applyProtection="1">
      <alignment horizontal="right" vertical="center" shrinkToFit="1"/>
    </xf>
    <xf numFmtId="0" fontId="45" fillId="0" borderId="0" xfId="931" applyFont="1" applyFill="1" applyBorder="1" applyAlignment="1">
      <alignment horizontal="center" vertical="top" wrapText="1"/>
    </xf>
    <xf numFmtId="4" fontId="45" fillId="35" borderId="0" xfId="931" applyNumberFormat="1" applyFont="1" applyFill="1" applyBorder="1" applyAlignment="1">
      <alignment horizontal="center" vertical="top" wrapText="1"/>
    </xf>
    <xf numFmtId="4" fontId="41" fillId="0" borderId="0" xfId="973" applyNumberFormat="1" applyFont="1" applyFill="1" applyBorder="1" applyAlignment="1">
      <alignment vertical="top" wrapText="1"/>
    </xf>
    <xf numFmtId="49" fontId="28" fillId="0" borderId="1" xfId="964" applyNumberFormat="1" applyFont="1" applyFill="1" applyAlignment="1" applyProtection="1">
      <alignment horizontal="center" vertical="center" shrinkToFit="1"/>
    </xf>
    <xf numFmtId="166" fontId="29" fillId="0" borderId="70" xfId="782" applyNumberFormat="1" applyFont="1" applyFill="1" applyBorder="1" applyAlignment="1" applyProtection="1">
      <alignment horizontal="right" vertical="center" shrinkToFit="1"/>
    </xf>
    <xf numFmtId="166" fontId="29" fillId="0" borderId="4" xfId="782" applyNumberFormat="1" applyFont="1" applyFill="1" applyBorder="1" applyAlignment="1" applyProtection="1">
      <alignment horizontal="right" vertical="center" shrinkToFit="1"/>
    </xf>
    <xf numFmtId="4" fontId="29" fillId="0" borderId="4" xfId="970" applyNumberFormat="1" applyFont="1" applyFill="1" applyBorder="1" applyAlignment="1" applyProtection="1"/>
    <xf numFmtId="4" fontId="29" fillId="0" borderId="4" xfId="970" applyNumberFormat="1" applyFont="1" applyFill="1" applyBorder="1" applyProtection="1"/>
    <xf numFmtId="4" fontId="41" fillId="0" borderId="4" xfId="931" applyNumberFormat="1" applyFont="1" applyFill="1" applyBorder="1" applyProtection="1">
      <protection locked="0"/>
    </xf>
    <xf numFmtId="0" fontId="45" fillId="0" borderId="4" xfId="931" applyFont="1" applyFill="1" applyBorder="1" applyProtection="1">
      <protection locked="0"/>
    </xf>
    <xf numFmtId="4" fontId="45" fillId="0" borderId="4" xfId="931" applyNumberFormat="1" applyFont="1" applyFill="1" applyBorder="1" applyProtection="1">
      <protection locked="0"/>
    </xf>
    <xf numFmtId="166" fontId="28" fillId="0" borderId="4" xfId="782" applyNumberFormat="1" applyFont="1" applyFill="1" applyBorder="1" applyAlignment="1" applyProtection="1">
      <alignment horizontal="right" vertical="center" shrinkToFit="1"/>
    </xf>
    <xf numFmtId="0" fontId="41" fillId="0" borderId="4" xfId="931" applyFont="1" applyFill="1" applyBorder="1" applyAlignment="1" applyProtection="1">
      <alignment horizontal="center"/>
      <protection locked="0"/>
    </xf>
    <xf numFmtId="0" fontId="41" fillId="0" borderId="4" xfId="931" applyFont="1" applyBorder="1" applyAlignment="1" applyProtection="1">
      <alignment horizontal="center"/>
      <protection locked="0"/>
    </xf>
    <xf numFmtId="0" fontId="45" fillId="0" borderId="4" xfId="931" applyFont="1" applyFill="1" applyBorder="1" applyAlignment="1" applyProtection="1">
      <alignment horizontal="center"/>
      <protection locked="0"/>
    </xf>
    <xf numFmtId="0" fontId="41" fillId="0" borderId="4" xfId="931" applyFont="1" applyBorder="1" applyAlignment="1" applyProtection="1">
      <alignment wrapText="1"/>
      <protection locked="0"/>
    </xf>
    <xf numFmtId="0" fontId="41" fillId="0" borderId="4" xfId="931" applyFont="1" applyFill="1" applyBorder="1" applyAlignment="1" applyProtection="1">
      <alignment horizontal="left" vertical="top" wrapText="1"/>
      <protection locked="0"/>
    </xf>
    <xf numFmtId="0" fontId="41" fillId="0" borderId="4" xfId="931" applyFont="1" applyFill="1" applyBorder="1" applyAlignment="1" applyProtection="1">
      <alignment wrapText="1"/>
      <protection locked="0"/>
    </xf>
    <xf numFmtId="0" fontId="29" fillId="0" borderId="2" xfId="776" applyNumberFormat="1" applyFont="1" applyFill="1" applyBorder="1" applyAlignment="1" applyProtection="1">
      <alignment vertical="center" wrapText="1"/>
    </xf>
    <xf numFmtId="1" fontId="29" fillId="0" borderId="2" xfId="964" applyNumberFormat="1" applyFont="1" applyFill="1" applyBorder="1" applyAlignment="1" applyProtection="1">
      <alignment horizontal="center" vertical="center" shrinkToFit="1"/>
    </xf>
    <xf numFmtId="4" fontId="29" fillId="0" borderId="2" xfId="782" applyNumberFormat="1" applyFont="1" applyFill="1" applyBorder="1" applyAlignment="1" applyProtection="1">
      <alignment horizontal="right" vertical="center" shrinkToFit="1"/>
    </xf>
    <xf numFmtId="4" fontId="29" fillId="0" borderId="67" xfId="782" applyNumberFormat="1" applyFont="1" applyFill="1" applyBorder="1" applyAlignment="1" applyProtection="1">
      <alignment horizontal="right" vertical="center" shrinkToFit="1"/>
    </xf>
    <xf numFmtId="0" fontId="29" fillId="0" borderId="4" xfId="706" applyNumberFormat="1" applyFont="1" applyFill="1" applyBorder="1" applyAlignment="1" applyProtection="1">
      <alignment horizontal="left" vertical="center" wrapText="1"/>
    </xf>
    <xf numFmtId="0" fontId="29" fillId="0" borderId="4" xfId="706" applyNumberFormat="1" applyFont="1" applyFill="1" applyBorder="1" applyAlignment="1" applyProtection="1">
      <alignment horizontal="center" vertical="center"/>
    </xf>
    <xf numFmtId="4" fontId="29" fillId="0" borderId="4" xfId="963" applyNumberFormat="1" applyFont="1" applyFill="1" applyBorder="1" applyAlignment="1" applyProtection="1">
      <alignment horizontal="right" vertical="center" shrinkToFit="1"/>
    </xf>
    <xf numFmtId="10" fontId="31" fillId="0" borderId="0" xfId="705" applyNumberFormat="1" applyBorder="1" applyAlignment="1" applyProtection="1">
      <alignment horizontal="right" vertical="top" shrinkToFit="1"/>
    </xf>
    <xf numFmtId="10" fontId="11" fillId="0" borderId="0" xfId="931" applyNumberFormat="1" applyBorder="1"/>
    <xf numFmtId="4" fontId="12" fillId="3" borderId="8" xfId="46" applyNumberFormat="1" applyAlignment="1" applyProtection="1">
      <alignment horizontal="right" vertical="top" shrinkToFit="1"/>
    </xf>
    <xf numFmtId="10" fontId="12" fillId="3" borderId="8" xfId="48" applyNumberFormat="1" applyAlignment="1" applyProtection="1">
      <alignment horizontal="right" vertical="top" shrinkToFit="1"/>
    </xf>
    <xf numFmtId="0" fontId="49" fillId="35" borderId="4" xfId="975" applyFont="1" applyFill="1" applyBorder="1" applyAlignment="1">
      <alignment horizontal="left" vertical="center"/>
    </xf>
    <xf numFmtId="0" fontId="49" fillId="37" borderId="4" xfId="72" applyFont="1" applyFill="1" applyBorder="1" applyAlignment="1">
      <alignment vertical="center"/>
    </xf>
    <xf numFmtId="0" fontId="49" fillId="37" borderId="4" xfId="72" applyNumberFormat="1" applyFont="1" applyFill="1" applyBorder="1" applyAlignment="1">
      <alignment wrapText="1"/>
    </xf>
    <xf numFmtId="0" fontId="49" fillId="37" borderId="4" xfId="931" applyFont="1" applyFill="1" applyBorder="1" applyAlignment="1">
      <alignment horizontal="left" vertical="center"/>
    </xf>
    <xf numFmtId="0" fontId="49" fillId="35" borderId="4" xfId="931" applyFont="1" applyFill="1" applyBorder="1" applyAlignment="1">
      <alignment horizontal="left" vertical="center"/>
    </xf>
    <xf numFmtId="0" fontId="49" fillId="37" borderId="4" xfId="72" applyNumberFormat="1" applyFont="1" applyFill="1" applyBorder="1" applyAlignment="1">
      <alignment vertical="center" wrapText="1"/>
    </xf>
    <xf numFmtId="0" fontId="49" fillId="37" borderId="12" xfId="72" applyFont="1" applyFill="1" applyBorder="1" applyAlignment="1">
      <alignment vertical="center"/>
    </xf>
    <xf numFmtId="0" fontId="50" fillId="37" borderId="12" xfId="72" applyFont="1" applyFill="1" applyBorder="1" applyAlignment="1">
      <alignment vertical="center"/>
    </xf>
    <xf numFmtId="0" fontId="50" fillId="37" borderId="4" xfId="72" applyNumberFormat="1" applyFont="1" applyFill="1" applyBorder="1" applyAlignment="1">
      <alignment vertical="center" wrapText="1"/>
    </xf>
    <xf numFmtId="0" fontId="28" fillId="0" borderId="1" xfId="931" applyFont="1" applyFill="1" applyBorder="1" applyAlignment="1">
      <alignment horizontal="left" vertical="center" wrapText="1"/>
    </xf>
    <xf numFmtId="0" fontId="28" fillId="0" borderId="1" xfId="931" applyFont="1" applyFill="1" applyBorder="1" applyAlignment="1">
      <alignment horizontal="center" vertical="center" wrapText="1"/>
    </xf>
    <xf numFmtId="0" fontId="45" fillId="0" borderId="1" xfId="931" applyFont="1" applyFill="1" applyBorder="1" applyAlignment="1">
      <alignment vertical="top" wrapText="1"/>
    </xf>
    <xf numFmtId="49" fontId="28" fillId="0" borderId="1" xfId="931" applyNumberFormat="1" applyFont="1" applyFill="1" applyBorder="1" applyAlignment="1">
      <alignment horizontal="right" vertical="center" wrapText="1"/>
    </xf>
    <xf numFmtId="49" fontId="28" fillId="0" borderId="3" xfId="931" applyNumberFormat="1" applyFont="1" applyFill="1" applyBorder="1" applyAlignment="1">
      <alignment horizontal="right" vertical="center" wrapText="1"/>
    </xf>
    <xf numFmtId="49" fontId="28" fillId="0" borderId="4" xfId="931" applyNumberFormat="1" applyFont="1" applyFill="1" applyBorder="1" applyAlignment="1">
      <alignment horizontal="right" vertical="center" wrapText="1"/>
    </xf>
    <xf numFmtId="0" fontId="28"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48" fillId="0" borderId="1" xfId="0" applyFont="1" applyFill="1" applyBorder="1" applyAlignment="1">
      <alignment vertical="center" wrapText="1"/>
    </xf>
    <xf numFmtId="4" fontId="28" fillId="0" borderId="1" xfId="0" applyNumberFormat="1" applyFont="1" applyFill="1" applyBorder="1" applyAlignment="1">
      <alignment horizontal="right" vertical="center" wrapText="1"/>
    </xf>
    <xf numFmtId="4" fontId="28" fillId="0" borderId="4" xfId="931" applyNumberFormat="1" applyFont="1" applyFill="1" applyBorder="1" applyAlignment="1">
      <alignment horizontal="right" vertical="center" wrapText="1"/>
    </xf>
    <xf numFmtId="0" fontId="48" fillId="0" borderId="1" xfId="0" applyFont="1" applyFill="1" applyBorder="1" applyAlignment="1">
      <alignment vertical="top" wrapText="1"/>
    </xf>
    <xf numFmtId="0" fontId="28" fillId="0" borderId="1" xfId="0" applyFont="1" applyFill="1" applyBorder="1" applyAlignment="1">
      <alignment vertical="top" wrapText="1"/>
    </xf>
    <xf numFmtId="0" fontId="29"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vertical="top" wrapText="1"/>
    </xf>
    <xf numFmtId="4" fontId="29" fillId="0" borderId="1" xfId="0" applyNumberFormat="1" applyFont="1" applyFill="1" applyBorder="1" applyAlignment="1">
      <alignment horizontal="right" vertical="center" wrapText="1"/>
    </xf>
    <xf numFmtId="4" fontId="29" fillId="0" borderId="3" xfId="931" applyNumberFormat="1" applyFont="1" applyFill="1" applyBorder="1" applyAlignment="1">
      <alignment horizontal="right" vertical="center" wrapText="1"/>
    </xf>
    <xf numFmtId="4" fontId="29" fillId="0" borderId="4" xfId="931" applyNumberFormat="1" applyFont="1" applyFill="1" applyBorder="1" applyAlignment="1">
      <alignment horizontal="right" vertical="center" wrapText="1"/>
    </xf>
    <xf numFmtId="4" fontId="28" fillId="35" borderId="3" xfId="931" applyNumberFormat="1" applyFont="1" applyFill="1" applyBorder="1" applyAlignment="1">
      <alignment horizontal="right" vertical="center" wrapText="1"/>
    </xf>
    <xf numFmtId="4" fontId="28" fillId="0" borderId="3" xfId="931" applyNumberFormat="1" applyFont="1" applyFill="1" applyBorder="1" applyAlignment="1">
      <alignment horizontal="right" vertical="center" wrapText="1"/>
    </xf>
    <xf numFmtId="4" fontId="29" fillId="0" borderId="1" xfId="931" applyNumberFormat="1" applyFont="1" applyFill="1" applyBorder="1" applyAlignment="1">
      <alignment horizontal="right" vertical="center" wrapText="1"/>
    </xf>
    <xf numFmtId="0" fontId="29" fillId="0" borderId="1" xfId="931" applyFont="1" applyFill="1" applyBorder="1" applyAlignment="1">
      <alignment horizontal="left" vertical="center" wrapText="1"/>
    </xf>
    <xf numFmtId="0" fontId="29" fillId="0" borderId="1" xfId="931" applyFont="1" applyFill="1" applyBorder="1" applyAlignment="1">
      <alignment horizontal="center" vertical="center" wrapText="1"/>
    </xf>
    <xf numFmtId="49" fontId="29" fillId="0" borderId="1" xfId="931" applyNumberFormat="1" applyFont="1" applyFill="1" applyBorder="1" applyAlignment="1">
      <alignment horizontal="center" vertical="center" wrapText="1"/>
    </xf>
    <xf numFmtId="49" fontId="28" fillId="0" borderId="1" xfId="931" applyNumberFormat="1" applyFont="1" applyFill="1" applyBorder="1" applyAlignment="1">
      <alignment horizontal="center" vertical="center" wrapText="1"/>
    </xf>
    <xf numFmtId="4" fontId="28" fillId="0" borderId="1" xfId="931" applyNumberFormat="1" applyFont="1" applyFill="1" applyBorder="1" applyAlignment="1">
      <alignment horizontal="right" vertical="center" wrapText="1"/>
    </xf>
    <xf numFmtId="0" fontId="41" fillId="0" borderId="1" xfId="931"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49" fontId="45" fillId="0" borderId="1" xfId="0" applyNumberFormat="1" applyFont="1" applyFill="1" applyBorder="1" applyAlignment="1">
      <alignment horizontal="center" vertical="center" wrapText="1"/>
    </xf>
    <xf numFmtId="4" fontId="29" fillId="35" borderId="1" xfId="0" applyNumberFormat="1" applyFont="1" applyFill="1" applyBorder="1" applyAlignment="1">
      <alignment horizontal="right" vertical="center" wrapText="1"/>
    </xf>
    <xf numFmtId="4" fontId="28" fillId="35" borderId="1" xfId="0" applyNumberFormat="1" applyFont="1" applyFill="1" applyBorder="1" applyAlignment="1">
      <alignment horizontal="right" vertical="center" wrapText="1"/>
    </xf>
    <xf numFmtId="4" fontId="29" fillId="0" borderId="67" xfId="931" applyNumberFormat="1" applyFont="1" applyFill="1" applyBorder="1" applyAlignment="1">
      <alignment horizontal="right" vertical="center" wrapText="1"/>
    </xf>
    <xf numFmtId="4" fontId="29" fillId="0" borderId="69" xfId="931" applyNumberFormat="1" applyFont="1" applyFill="1" applyBorder="1" applyAlignment="1">
      <alignment horizontal="right" vertical="center" wrapText="1"/>
    </xf>
    <xf numFmtId="4" fontId="28" fillId="0" borderId="3" xfId="0" applyNumberFormat="1" applyFont="1" applyFill="1" applyBorder="1" applyAlignment="1">
      <alignment horizontal="right" vertical="center" wrapText="1"/>
    </xf>
    <xf numFmtId="4" fontId="28" fillId="0" borderId="69" xfId="931" applyNumberFormat="1" applyFont="1" applyFill="1" applyBorder="1" applyAlignment="1">
      <alignment horizontal="right" vertical="center" wrapText="1"/>
    </xf>
    <xf numFmtId="4" fontId="29" fillId="0" borderId="3" xfId="0" applyNumberFormat="1" applyFont="1" applyFill="1" applyBorder="1" applyAlignment="1">
      <alignment horizontal="right" vertical="center" wrapText="1"/>
    </xf>
    <xf numFmtId="4" fontId="28" fillId="0" borderId="5" xfId="931" applyNumberFormat="1" applyFont="1" applyFill="1" applyBorder="1" applyAlignment="1">
      <alignment horizontal="right" vertical="center" wrapText="1"/>
    </xf>
    <xf numFmtId="4" fontId="28" fillId="35" borderId="4" xfId="931" applyNumberFormat="1" applyFont="1" applyFill="1" applyBorder="1" applyAlignment="1">
      <alignment horizontal="right" vertical="center" wrapText="1"/>
    </xf>
    <xf numFmtId="0" fontId="45" fillId="0" borderId="1" xfId="931" applyFont="1" applyFill="1" applyBorder="1" applyAlignment="1">
      <alignment horizontal="center" vertical="center" wrapText="1"/>
    </xf>
    <xf numFmtId="0" fontId="46" fillId="0" borderId="1" xfId="931" applyFont="1" applyFill="1" applyBorder="1" applyAlignment="1">
      <alignment vertical="center" wrapText="1"/>
    </xf>
    <xf numFmtId="0" fontId="29" fillId="0" borderId="1" xfId="931" applyFont="1" applyFill="1" applyBorder="1" applyAlignment="1">
      <alignment vertical="center" wrapText="1"/>
    </xf>
    <xf numFmtId="4" fontId="29" fillId="0" borderId="2" xfId="931" applyNumberFormat="1" applyFont="1" applyFill="1" applyBorder="1" applyAlignment="1">
      <alignment horizontal="right" vertical="center" wrapText="1"/>
    </xf>
    <xf numFmtId="4" fontId="28" fillId="0" borderId="2" xfId="931" applyNumberFormat="1" applyFont="1" applyFill="1" applyBorder="1" applyAlignment="1">
      <alignment horizontal="right" vertical="center" wrapText="1"/>
    </xf>
    <xf numFmtId="4" fontId="29" fillId="0" borderId="12" xfId="931" applyNumberFormat="1" applyFont="1" applyFill="1" applyBorder="1" applyAlignment="1">
      <alignment horizontal="right" vertical="center" wrapText="1"/>
    </xf>
    <xf numFmtId="4" fontId="29" fillId="0" borderId="67" xfId="931" applyNumberFormat="1" applyFont="1" applyFill="1" applyBorder="1" applyAlignment="1">
      <alignment vertical="center" wrapText="1"/>
    </xf>
    <xf numFmtId="4" fontId="41" fillId="0" borderId="12" xfId="931" applyNumberFormat="1" applyFont="1" applyBorder="1" applyAlignment="1">
      <alignment vertical="center"/>
    </xf>
    <xf numFmtId="4" fontId="29" fillId="0" borderId="14" xfId="931" applyNumberFormat="1" applyFont="1" applyFill="1" applyBorder="1" applyAlignment="1">
      <alignment horizontal="right" vertical="center" wrapText="1"/>
    </xf>
    <xf numFmtId="4" fontId="29" fillId="0" borderId="71" xfId="931" applyNumberFormat="1" applyFont="1" applyFill="1" applyBorder="1" applyAlignment="1">
      <alignment horizontal="right" vertical="center" wrapText="1"/>
    </xf>
    <xf numFmtId="4" fontId="41" fillId="0" borderId="71" xfId="931" applyNumberFormat="1" applyFont="1" applyBorder="1" applyAlignment="1">
      <alignment vertical="center"/>
    </xf>
    <xf numFmtId="166" fontId="28" fillId="0" borderId="4" xfId="931" applyNumberFormat="1" applyFont="1" applyFill="1" applyBorder="1" applyAlignment="1">
      <alignment horizontal="right" vertical="center" wrapText="1"/>
    </xf>
    <xf numFmtId="4" fontId="52" fillId="0" borderId="69" xfId="761" applyNumberFormat="1" applyFont="1" applyFill="1" applyBorder="1" applyAlignment="1" applyProtection="1">
      <alignment horizontal="right" vertical="center"/>
    </xf>
    <xf numFmtId="4" fontId="49" fillId="35" borderId="4" xfId="72" applyNumberFormat="1" applyFont="1" applyFill="1" applyBorder="1" applyAlignment="1">
      <alignment horizontal="right" vertical="center" wrapText="1"/>
    </xf>
    <xf numFmtId="4" fontId="49" fillId="35" borderId="13" xfId="72" applyNumberFormat="1" applyFont="1" applyFill="1" applyBorder="1" applyAlignment="1">
      <alignment horizontal="right" vertical="center" wrapText="1"/>
    </xf>
    <xf numFmtId="4" fontId="49" fillId="37" borderId="13" xfId="72" applyNumberFormat="1" applyFont="1" applyFill="1" applyBorder="1" applyAlignment="1">
      <alignment horizontal="right" vertical="center" wrapText="1"/>
    </xf>
    <xf numFmtId="4" fontId="50" fillId="37" borderId="13" xfId="72" applyNumberFormat="1" applyFont="1" applyFill="1" applyBorder="1" applyAlignment="1">
      <alignment horizontal="right" vertical="center" wrapText="1"/>
    </xf>
    <xf numFmtId="4" fontId="45" fillId="35" borderId="14" xfId="931" applyNumberFormat="1" applyFont="1" applyFill="1" applyBorder="1" applyAlignment="1">
      <alignment horizontal="right" vertical="center" wrapText="1"/>
    </xf>
    <xf numFmtId="4" fontId="45" fillId="0" borderId="4" xfId="973" applyNumberFormat="1" applyFont="1" applyFill="1" applyBorder="1" applyAlignment="1">
      <alignment horizontal="right" vertical="center" wrapText="1"/>
    </xf>
    <xf numFmtId="4" fontId="45" fillId="0" borderId="14" xfId="973" applyNumberFormat="1" applyFont="1" applyFill="1" applyBorder="1" applyAlignment="1">
      <alignment horizontal="right" vertical="center" wrapText="1"/>
    </xf>
    <xf numFmtId="4" fontId="41" fillId="35" borderId="14" xfId="931" applyNumberFormat="1" applyFont="1" applyFill="1" applyBorder="1" applyAlignment="1">
      <alignment horizontal="right" vertical="center" wrapText="1"/>
    </xf>
    <xf numFmtId="4" fontId="41" fillId="0" borderId="14" xfId="973" applyNumberFormat="1" applyFont="1" applyFill="1" applyBorder="1" applyAlignment="1">
      <alignment horizontal="right" vertical="center" wrapText="1"/>
    </xf>
    <xf numFmtId="4" fontId="41" fillId="0" borderId="4" xfId="973" applyNumberFormat="1" applyFont="1" applyFill="1" applyBorder="1" applyAlignment="1">
      <alignment horizontal="right" vertical="center" wrapText="1"/>
    </xf>
    <xf numFmtId="4" fontId="45" fillId="35" borderId="4" xfId="931" applyNumberFormat="1" applyFont="1" applyFill="1" applyBorder="1" applyAlignment="1">
      <alignment horizontal="right" vertical="center" wrapText="1"/>
    </xf>
    <xf numFmtId="4" fontId="41" fillId="35" borderId="4" xfId="931" applyNumberFormat="1" applyFont="1" applyFill="1" applyBorder="1" applyAlignment="1">
      <alignment horizontal="right" vertical="center" wrapText="1"/>
    </xf>
    <xf numFmtId="4" fontId="41" fillId="0" borderId="4" xfId="973" applyNumberFormat="1" applyFont="1" applyFill="1" applyBorder="1" applyAlignment="1">
      <alignment horizontal="right" vertical="center"/>
    </xf>
    <xf numFmtId="0" fontId="52" fillId="0" borderId="4" xfId="683" applyNumberFormat="1" applyFont="1" applyFill="1" applyBorder="1" applyAlignment="1" applyProtection="1">
      <alignment horizontal="left" vertical="center" wrapText="1"/>
    </xf>
    <xf numFmtId="0" fontId="49" fillId="0" borderId="0" xfId="990" applyFont="1" applyFill="1" applyAlignment="1">
      <alignment horizontal="left" vertical="top" wrapText="1"/>
    </xf>
    <xf numFmtId="0" fontId="50" fillId="0" borderId="0" xfId="931" applyFont="1" applyFill="1" applyAlignment="1" applyProtection="1">
      <alignment horizontal="center" vertical="center"/>
      <protection locked="0"/>
    </xf>
    <xf numFmtId="49" fontId="49" fillId="0" borderId="69" xfId="990" applyNumberFormat="1" applyFont="1" applyFill="1" applyBorder="1" applyAlignment="1">
      <alignment horizontal="center" vertical="center" wrapText="1" shrinkToFit="1"/>
    </xf>
    <xf numFmtId="49" fontId="49" fillId="0" borderId="70" xfId="990" applyNumberFormat="1" applyFont="1" applyFill="1" applyBorder="1" applyAlignment="1">
      <alignment horizontal="center" vertical="center" wrapText="1" shrinkToFit="1"/>
    </xf>
    <xf numFmtId="49" fontId="49" fillId="0" borderId="14" xfId="990" applyNumberFormat="1" applyFont="1" applyFill="1" applyBorder="1" applyAlignment="1">
      <alignment horizontal="center" vertical="center" wrapText="1" shrinkToFit="1"/>
    </xf>
    <xf numFmtId="0" fontId="40" fillId="0" borderId="0" xfId="969" applyNumberFormat="1" applyFont="1" applyFill="1" applyAlignment="1" applyProtection="1">
      <alignment horizontal="center" vertical="center" wrapText="1"/>
    </xf>
    <xf numFmtId="0" fontId="40" fillId="0" borderId="0" xfId="969" applyFont="1" applyFill="1" applyAlignment="1">
      <alignment horizontal="center" vertical="center" wrapText="1"/>
    </xf>
    <xf numFmtId="0" fontId="29" fillId="0" borderId="0" xfId="971" applyFont="1" applyFill="1" applyAlignment="1">
      <alignment horizontal="left" vertical="center" wrapText="1"/>
    </xf>
    <xf numFmtId="0" fontId="29" fillId="0" borderId="37" xfId="965" applyNumberFormat="1" applyFont="1" applyFill="1" applyBorder="1" applyProtection="1">
      <alignment horizontal="center" vertical="center" wrapText="1"/>
    </xf>
    <xf numFmtId="0" fontId="29" fillId="0" borderId="37" xfId="965" applyFont="1" applyFill="1" applyBorder="1">
      <alignment horizontal="center" vertical="center" wrapText="1"/>
    </xf>
    <xf numFmtId="0" fontId="29" fillId="0" borderId="1" xfId="965" applyNumberFormat="1" applyFont="1" applyFill="1" applyProtection="1">
      <alignment horizontal="center" vertical="center" wrapText="1"/>
    </xf>
    <xf numFmtId="0" fontId="29" fillId="0" borderId="1" xfId="965" applyFont="1" applyFill="1">
      <alignment horizontal="center" vertical="center" wrapText="1"/>
    </xf>
    <xf numFmtId="0" fontId="29" fillId="0" borderId="4" xfId="966" applyNumberFormat="1" applyFont="1" applyBorder="1" applyProtection="1">
      <alignment horizontal="center" vertical="center" wrapText="1"/>
    </xf>
    <xf numFmtId="0" fontId="29" fillId="0" borderId="4" xfId="966" applyFont="1" applyBorder="1" applyProtection="1">
      <alignment horizontal="center" vertical="center" wrapText="1"/>
      <protection locked="0"/>
    </xf>
    <xf numFmtId="0" fontId="29" fillId="36" borderId="4" xfId="971" applyFont="1" applyFill="1" applyBorder="1" applyAlignment="1">
      <alignment horizontal="center" vertical="center" wrapText="1"/>
    </xf>
    <xf numFmtId="0" fontId="29" fillId="0" borderId="4" xfId="972" applyNumberFormat="1" applyFont="1" applyFill="1" applyBorder="1" applyAlignment="1" applyProtection="1">
      <alignment horizontal="center" vertical="center" wrapText="1"/>
    </xf>
    <xf numFmtId="0" fontId="29" fillId="0" borderId="4" xfId="971" applyFont="1" applyFill="1" applyBorder="1" applyAlignment="1">
      <alignment horizontal="center" vertical="center" wrapText="1"/>
    </xf>
    <xf numFmtId="0" fontId="28" fillId="0" borderId="0" xfId="969" applyNumberFormat="1" applyFont="1" applyFill="1" applyAlignment="1" applyProtection="1">
      <alignment horizontal="center" vertical="center" wrapText="1"/>
    </xf>
    <xf numFmtId="0" fontId="28" fillId="0" borderId="0" xfId="969" applyFont="1" applyFill="1" applyAlignment="1">
      <alignment horizontal="center" vertical="center" wrapText="1"/>
    </xf>
    <xf numFmtId="0" fontId="29" fillId="0" borderId="0" xfId="967" applyNumberFormat="1" applyFont="1" applyFill="1" applyProtection="1">
      <alignment horizontal="right"/>
    </xf>
    <xf numFmtId="0" fontId="29" fillId="0" borderId="0" xfId="967" applyFont="1" applyFill="1">
      <alignment horizontal="right"/>
    </xf>
    <xf numFmtId="0" fontId="28" fillId="0" borderId="1" xfId="931" applyFont="1" applyFill="1" applyBorder="1" applyAlignment="1">
      <alignment vertical="center" wrapText="1"/>
    </xf>
    <xf numFmtId="0" fontId="28" fillId="0" borderId="3" xfId="931" applyFont="1" applyFill="1" applyBorder="1" applyAlignment="1">
      <alignment vertical="center" wrapText="1"/>
    </xf>
    <xf numFmtId="0" fontId="29" fillId="0" borderId="2" xfId="931" applyFont="1" applyFill="1" applyBorder="1" applyAlignment="1">
      <alignment horizontal="center" vertical="center" wrapText="1"/>
    </xf>
    <xf numFmtId="0" fontId="29" fillId="0" borderId="5" xfId="931" applyFont="1" applyFill="1" applyBorder="1" applyAlignment="1">
      <alignment horizontal="center" vertical="center" wrapText="1"/>
    </xf>
    <xf numFmtId="0" fontId="40" fillId="0" borderId="0" xfId="991" applyNumberFormat="1" applyFont="1" applyAlignment="1" applyProtection="1">
      <alignment horizontal="center" vertical="center" wrapText="1"/>
    </xf>
    <xf numFmtId="0" fontId="40" fillId="0" borderId="0" xfId="991" applyFont="1" applyAlignment="1">
      <alignment horizontal="center" vertical="center" wrapText="1"/>
    </xf>
    <xf numFmtId="0" fontId="29" fillId="0" borderId="0" xfId="931" applyFont="1" applyFill="1" applyAlignment="1">
      <alignment horizontal="right" vertical="top" wrapText="1"/>
    </xf>
    <xf numFmtId="0" fontId="29" fillId="0" borderId="2" xfId="992" applyNumberFormat="1" applyFont="1" applyFill="1" applyBorder="1" applyAlignment="1" applyProtection="1">
      <alignment horizontal="center" vertical="center" wrapText="1"/>
    </xf>
    <xf numFmtId="0" fontId="29" fillId="0" borderId="5" xfId="992" applyNumberFormat="1" applyFont="1" applyFill="1" applyBorder="1" applyAlignment="1" applyProtection="1">
      <alignment horizontal="center" vertical="center" wrapText="1"/>
    </xf>
    <xf numFmtId="0" fontId="29" fillId="0" borderId="72" xfId="992" applyNumberFormat="1" applyFont="1" applyFill="1" applyBorder="1" applyAlignment="1" applyProtection="1">
      <alignment horizontal="center" vertical="center" wrapText="1"/>
    </xf>
    <xf numFmtId="0" fontId="29" fillId="0" borderId="73" xfId="992" applyNumberFormat="1" applyFont="1" applyFill="1" applyBorder="1" applyAlignment="1" applyProtection="1">
      <alignment horizontal="center" vertical="center" wrapText="1"/>
    </xf>
    <xf numFmtId="0" fontId="29" fillId="0" borderId="4" xfId="931" applyFont="1" applyFill="1" applyBorder="1" applyAlignment="1">
      <alignment horizontal="center" vertical="center" wrapText="1"/>
    </xf>
    <xf numFmtId="0" fontId="45" fillId="0" borderId="12" xfId="931" applyFont="1" applyFill="1" applyBorder="1" applyAlignment="1">
      <alignment horizontal="center" vertical="center" wrapText="1"/>
    </xf>
    <xf numFmtId="0" fontId="45" fillId="0" borderId="13" xfId="931" applyFont="1" applyFill="1" applyBorder="1" applyAlignment="1">
      <alignment horizontal="center" vertical="center" wrapText="1"/>
    </xf>
    <xf numFmtId="0" fontId="41" fillId="0" borderId="0" xfId="973" applyFont="1" applyBorder="1" applyAlignment="1">
      <alignment horizontal="left"/>
    </xf>
    <xf numFmtId="0" fontId="45" fillId="0" borderId="0" xfId="973" applyFont="1" applyFill="1" applyAlignment="1">
      <alignment horizontal="center" vertical="center" wrapText="1"/>
    </xf>
  </cellXfs>
  <cellStyles count="994">
    <cellStyle name="20% - Акцент1 2" xfId="74"/>
    <cellStyle name="20% - Акцент1 2 2" xfId="976"/>
    <cellStyle name="20% - Акцент2 2" xfId="75"/>
    <cellStyle name="20% - Акцент2 2 2" xfId="977"/>
    <cellStyle name="20% - Акцент3 2" xfId="76"/>
    <cellStyle name="20% - Акцент3 2 2" xfId="978"/>
    <cellStyle name="20% - Акцент4 2" xfId="77"/>
    <cellStyle name="20% - Акцент4 2 2" xfId="979"/>
    <cellStyle name="20% - Акцент5 2" xfId="78"/>
    <cellStyle name="20% - Акцент5 2 2" xfId="980"/>
    <cellStyle name="20% - Акцент6 2" xfId="79"/>
    <cellStyle name="20% - Акцент6 2 2" xfId="981"/>
    <cellStyle name="40% - Акцент1 2" xfId="80"/>
    <cellStyle name="40% - Акцент1 2 2" xfId="982"/>
    <cellStyle name="40% - Акцент2 2" xfId="81"/>
    <cellStyle name="40% - Акцент2 2 2" xfId="983"/>
    <cellStyle name="40% - Акцент3 2" xfId="82"/>
    <cellStyle name="40% - Акцент3 2 2" xfId="984"/>
    <cellStyle name="40% - Акцент4 2" xfId="83"/>
    <cellStyle name="40% - Акцент4 2 2" xfId="985"/>
    <cellStyle name="40% - Акцент5 2" xfId="84"/>
    <cellStyle name="40% - Акцент5 2 2" xfId="986"/>
    <cellStyle name="40% - Акцент6 2" xfId="85"/>
    <cellStyle name="40% - Акцент6 2 2" xfId="987"/>
    <cellStyle name="60% - Акцент1 2" xfId="86"/>
    <cellStyle name="60% - Акцент2 2" xfId="87"/>
    <cellStyle name="60% - Акцент3 2" xfId="88"/>
    <cellStyle name="60% - Акцент4 2" xfId="89"/>
    <cellStyle name="60% - Акцент5 2" xfId="90"/>
    <cellStyle name="60% - Акцент6 2" xfId="91"/>
    <cellStyle name="br" xfId="4"/>
    <cellStyle name="br 2" xfId="5"/>
    <cellStyle name="br 3" xfId="960"/>
    <cellStyle name="col" xfId="6"/>
    <cellStyle name="col 2" xfId="7"/>
    <cellStyle name="col 3" xfId="959"/>
    <cellStyle name="style0" xfId="8"/>
    <cellStyle name="style0 2" xfId="9"/>
    <cellStyle name="style0 2 2" xfId="93"/>
    <cellStyle name="style0 3" xfId="94"/>
    <cellStyle name="style0 4" xfId="95"/>
    <cellStyle name="style0 5" xfId="92"/>
    <cellStyle name="td" xfId="10"/>
    <cellStyle name="td 2" xfId="11"/>
    <cellStyle name="td 2 2" xfId="97"/>
    <cellStyle name="td 3" xfId="98"/>
    <cellStyle name="td 4" xfId="99"/>
    <cellStyle name="td 5" xfId="96"/>
    <cellStyle name="tr" xfId="12"/>
    <cellStyle name="tr 2" xfId="13"/>
    <cellStyle name="tr 3" xfId="958"/>
    <cellStyle name="xl100" xfId="100"/>
    <cellStyle name="xl100 2" xfId="101"/>
    <cellStyle name="xl100 3" xfId="102"/>
    <cellStyle name="xl100 4" xfId="103"/>
    <cellStyle name="xl100 5" xfId="104"/>
    <cellStyle name="xl101" xfId="105"/>
    <cellStyle name="xl101 2" xfId="106"/>
    <cellStyle name="xl101 3" xfId="107"/>
    <cellStyle name="xl101 4" xfId="108"/>
    <cellStyle name="xl101 5" xfId="109"/>
    <cellStyle name="xl102" xfId="110"/>
    <cellStyle name="xl102 2" xfId="111"/>
    <cellStyle name="xl102 3" xfId="112"/>
    <cellStyle name="xl102 4" xfId="113"/>
    <cellStyle name="xl102 5" xfId="114"/>
    <cellStyle name="xl103" xfId="115"/>
    <cellStyle name="xl103 2" xfId="116"/>
    <cellStyle name="xl103 3" xfId="117"/>
    <cellStyle name="xl103 4" xfId="118"/>
    <cellStyle name="xl103 5" xfId="119"/>
    <cellStyle name="xl104" xfId="120"/>
    <cellStyle name="xl104 2" xfId="121"/>
    <cellStyle name="xl104 3" xfId="122"/>
    <cellStyle name="xl104 4" xfId="123"/>
    <cellStyle name="xl104 5" xfId="124"/>
    <cellStyle name="xl105" xfId="125"/>
    <cellStyle name="xl105 2" xfId="126"/>
    <cellStyle name="xl105 3" xfId="127"/>
    <cellStyle name="xl105 4" xfId="128"/>
    <cellStyle name="xl105 5" xfId="129"/>
    <cellStyle name="xl106" xfId="130"/>
    <cellStyle name="xl106 2" xfId="131"/>
    <cellStyle name="xl106 3" xfId="132"/>
    <cellStyle name="xl106 4" xfId="133"/>
    <cellStyle name="xl106 5" xfId="134"/>
    <cellStyle name="xl107" xfId="135"/>
    <cellStyle name="xl107 2" xfId="136"/>
    <cellStyle name="xl107 3" xfId="137"/>
    <cellStyle name="xl107 4" xfId="138"/>
    <cellStyle name="xl107 5" xfId="139"/>
    <cellStyle name="xl108" xfId="140"/>
    <cellStyle name="xl108 2" xfId="141"/>
    <cellStyle name="xl108 3" xfId="142"/>
    <cellStyle name="xl108 4" xfId="143"/>
    <cellStyle name="xl108 5" xfId="144"/>
    <cellStyle name="xl109" xfId="145"/>
    <cellStyle name="xl109 2" xfId="146"/>
    <cellStyle name="xl109 3" xfId="147"/>
    <cellStyle name="xl109 4" xfId="148"/>
    <cellStyle name="xl109 5" xfId="149"/>
    <cellStyle name="xl110" xfId="150"/>
    <cellStyle name="xl110 2" xfId="151"/>
    <cellStyle name="xl110 3" xfId="152"/>
    <cellStyle name="xl110 4" xfId="153"/>
    <cellStyle name="xl110 5" xfId="154"/>
    <cellStyle name="xl111" xfId="155"/>
    <cellStyle name="xl111 2" xfId="156"/>
    <cellStyle name="xl111 3" xfId="157"/>
    <cellStyle name="xl111 4" xfId="158"/>
    <cellStyle name="xl111 5" xfId="159"/>
    <cellStyle name="xl112" xfId="160"/>
    <cellStyle name="xl112 2" xfId="161"/>
    <cellStyle name="xl112 3" xfId="162"/>
    <cellStyle name="xl112 4" xfId="163"/>
    <cellStyle name="xl112 5" xfId="164"/>
    <cellStyle name="xl113" xfId="165"/>
    <cellStyle name="xl113 2" xfId="166"/>
    <cellStyle name="xl113 3" xfId="167"/>
    <cellStyle name="xl113 4" xfId="168"/>
    <cellStyle name="xl113 5" xfId="169"/>
    <cellStyle name="xl114" xfId="170"/>
    <cellStyle name="xl114 2" xfId="171"/>
    <cellStyle name="xl114 3" xfId="172"/>
    <cellStyle name="xl114 4" xfId="173"/>
    <cellStyle name="xl114 5" xfId="174"/>
    <cellStyle name="xl115" xfId="175"/>
    <cellStyle name="xl115 2" xfId="176"/>
    <cellStyle name="xl115 3" xfId="177"/>
    <cellStyle name="xl115 4" xfId="178"/>
    <cellStyle name="xl115 5" xfId="179"/>
    <cellStyle name="xl116" xfId="180"/>
    <cellStyle name="xl116 2" xfId="181"/>
    <cellStyle name="xl116 3" xfId="182"/>
    <cellStyle name="xl116 4" xfId="183"/>
    <cellStyle name="xl116 5" xfId="184"/>
    <cellStyle name="xl117" xfId="185"/>
    <cellStyle name="xl117 2" xfId="186"/>
    <cellStyle name="xl117 3" xfId="187"/>
    <cellStyle name="xl117 4" xfId="188"/>
    <cellStyle name="xl117 5" xfId="189"/>
    <cellStyle name="xl118" xfId="190"/>
    <cellStyle name="xl118 2" xfId="191"/>
    <cellStyle name="xl118 3" xfId="192"/>
    <cellStyle name="xl118 4" xfId="193"/>
    <cellStyle name="xl118 5" xfId="194"/>
    <cellStyle name="xl119" xfId="195"/>
    <cellStyle name="xl119 2" xfId="196"/>
    <cellStyle name="xl119 3" xfId="197"/>
    <cellStyle name="xl119 4" xfId="198"/>
    <cellStyle name="xl119 5" xfId="199"/>
    <cellStyle name="xl120" xfId="200"/>
    <cellStyle name="xl120 2" xfId="201"/>
    <cellStyle name="xl120 3" xfId="202"/>
    <cellStyle name="xl120 4" xfId="203"/>
    <cellStyle name="xl120 5" xfId="204"/>
    <cellStyle name="xl121" xfId="205"/>
    <cellStyle name="xl121 2" xfId="206"/>
    <cellStyle name="xl121 3" xfId="207"/>
    <cellStyle name="xl121 4" xfId="208"/>
    <cellStyle name="xl121 5" xfId="209"/>
    <cellStyle name="xl122" xfId="210"/>
    <cellStyle name="xl122 2" xfId="211"/>
    <cellStyle name="xl122 3" xfId="212"/>
    <cellStyle name="xl122 4" xfId="213"/>
    <cellStyle name="xl122 5" xfId="214"/>
    <cellStyle name="xl123" xfId="215"/>
    <cellStyle name="xl123 2" xfId="216"/>
    <cellStyle name="xl123 3" xfId="217"/>
    <cellStyle name="xl123 4" xfId="218"/>
    <cellStyle name="xl123 5" xfId="219"/>
    <cellStyle name="xl124" xfId="220"/>
    <cellStyle name="xl124 2" xfId="221"/>
    <cellStyle name="xl124 3" xfId="222"/>
    <cellStyle name="xl124 4" xfId="223"/>
    <cellStyle name="xl124 5" xfId="224"/>
    <cellStyle name="xl125" xfId="225"/>
    <cellStyle name="xl125 2" xfId="226"/>
    <cellStyle name="xl125 3" xfId="227"/>
    <cellStyle name="xl125 4" xfId="228"/>
    <cellStyle name="xl125 5" xfId="229"/>
    <cellStyle name="xl126" xfId="230"/>
    <cellStyle name="xl126 2" xfId="231"/>
    <cellStyle name="xl126 3" xfId="232"/>
    <cellStyle name="xl126 4" xfId="233"/>
    <cellStyle name="xl126 5" xfId="234"/>
    <cellStyle name="xl127" xfId="235"/>
    <cellStyle name="xl127 2" xfId="236"/>
    <cellStyle name="xl127 3" xfId="237"/>
    <cellStyle name="xl127 4" xfId="238"/>
    <cellStyle name="xl127 5" xfId="239"/>
    <cellStyle name="xl128" xfId="240"/>
    <cellStyle name="xl128 2" xfId="241"/>
    <cellStyle name="xl128 3" xfId="242"/>
    <cellStyle name="xl128 4" xfId="243"/>
    <cellStyle name="xl128 5" xfId="244"/>
    <cellStyle name="xl129" xfId="245"/>
    <cellStyle name="xl129 2" xfId="246"/>
    <cellStyle name="xl129 3" xfId="247"/>
    <cellStyle name="xl129 4" xfId="248"/>
    <cellStyle name="xl129 5" xfId="249"/>
    <cellStyle name="xl130" xfId="250"/>
    <cellStyle name="xl130 2" xfId="251"/>
    <cellStyle name="xl130 3" xfId="252"/>
    <cellStyle name="xl130 4" xfId="253"/>
    <cellStyle name="xl130 5" xfId="254"/>
    <cellStyle name="xl131" xfId="255"/>
    <cellStyle name="xl131 2" xfId="256"/>
    <cellStyle name="xl131 3" xfId="257"/>
    <cellStyle name="xl131 4" xfId="258"/>
    <cellStyle name="xl131 5" xfId="259"/>
    <cellStyle name="xl132" xfId="260"/>
    <cellStyle name="xl132 2" xfId="261"/>
    <cellStyle name="xl132 3" xfId="262"/>
    <cellStyle name="xl132 4" xfId="263"/>
    <cellStyle name="xl132 5" xfId="264"/>
    <cellStyle name="xl133" xfId="265"/>
    <cellStyle name="xl133 2" xfId="266"/>
    <cellStyle name="xl133 3" xfId="267"/>
    <cellStyle name="xl133 4" xfId="268"/>
    <cellStyle name="xl133 5" xfId="269"/>
    <cellStyle name="xl134" xfId="270"/>
    <cellStyle name="xl134 2" xfId="271"/>
    <cellStyle name="xl134 3" xfId="272"/>
    <cellStyle name="xl134 4" xfId="273"/>
    <cellStyle name="xl134 5" xfId="274"/>
    <cellStyle name="xl135" xfId="275"/>
    <cellStyle name="xl135 2" xfId="276"/>
    <cellStyle name="xl135 3" xfId="277"/>
    <cellStyle name="xl135 4" xfId="278"/>
    <cellStyle name="xl135 5" xfId="279"/>
    <cellStyle name="xl136" xfId="280"/>
    <cellStyle name="xl136 2" xfId="281"/>
    <cellStyle name="xl136 3" xfId="282"/>
    <cellStyle name="xl136 4" xfId="283"/>
    <cellStyle name="xl136 5" xfId="284"/>
    <cellStyle name="xl137" xfId="285"/>
    <cellStyle name="xl137 2" xfId="286"/>
    <cellStyle name="xl137 3" xfId="287"/>
    <cellStyle name="xl137 4" xfId="288"/>
    <cellStyle name="xl137 5" xfId="289"/>
    <cellStyle name="xl138" xfId="290"/>
    <cellStyle name="xl138 2" xfId="291"/>
    <cellStyle name="xl138 3" xfId="292"/>
    <cellStyle name="xl138 4" xfId="293"/>
    <cellStyle name="xl138 5" xfId="294"/>
    <cellStyle name="xl139" xfId="295"/>
    <cellStyle name="xl139 2" xfId="296"/>
    <cellStyle name="xl139 3" xfId="297"/>
    <cellStyle name="xl139 4" xfId="298"/>
    <cellStyle name="xl139 5" xfId="299"/>
    <cellStyle name="xl140" xfId="300"/>
    <cellStyle name="xl140 2" xfId="301"/>
    <cellStyle name="xl140 3" xfId="302"/>
    <cellStyle name="xl140 4" xfId="303"/>
    <cellStyle name="xl140 5" xfId="304"/>
    <cellStyle name="xl141" xfId="305"/>
    <cellStyle name="xl141 2" xfId="306"/>
    <cellStyle name="xl141 3" xfId="307"/>
    <cellStyle name="xl141 4" xfId="308"/>
    <cellStyle name="xl141 5" xfId="309"/>
    <cellStyle name="xl142" xfId="310"/>
    <cellStyle name="xl142 2" xfId="311"/>
    <cellStyle name="xl142 3" xfId="312"/>
    <cellStyle name="xl142 4" xfId="313"/>
    <cellStyle name="xl142 5" xfId="314"/>
    <cellStyle name="xl143" xfId="315"/>
    <cellStyle name="xl143 2" xfId="316"/>
    <cellStyle name="xl143 3" xfId="317"/>
    <cellStyle name="xl143 4" xfId="318"/>
    <cellStyle name="xl143 5" xfId="319"/>
    <cellStyle name="xl144" xfId="320"/>
    <cellStyle name="xl144 2" xfId="321"/>
    <cellStyle name="xl144 3" xfId="322"/>
    <cellStyle name="xl144 4" xfId="323"/>
    <cellStyle name="xl144 5" xfId="324"/>
    <cellStyle name="xl145" xfId="325"/>
    <cellStyle name="xl145 2" xfId="326"/>
    <cellStyle name="xl145 3" xfId="327"/>
    <cellStyle name="xl145 4" xfId="328"/>
    <cellStyle name="xl145 5" xfId="329"/>
    <cellStyle name="xl146" xfId="330"/>
    <cellStyle name="xl146 2" xfId="331"/>
    <cellStyle name="xl146 3" xfId="332"/>
    <cellStyle name="xl146 4" xfId="333"/>
    <cellStyle name="xl146 5" xfId="334"/>
    <cellStyle name="xl147" xfId="335"/>
    <cellStyle name="xl147 2" xfId="336"/>
    <cellStyle name="xl147 3" xfId="337"/>
    <cellStyle name="xl147 4" xfId="338"/>
    <cellStyle name="xl147 5" xfId="339"/>
    <cellStyle name="xl148" xfId="340"/>
    <cellStyle name="xl148 2" xfId="341"/>
    <cellStyle name="xl148 3" xfId="342"/>
    <cellStyle name="xl148 4" xfId="343"/>
    <cellStyle name="xl148 5" xfId="344"/>
    <cellStyle name="xl149" xfId="345"/>
    <cellStyle name="xl149 2" xfId="346"/>
    <cellStyle name="xl149 3" xfId="347"/>
    <cellStyle name="xl149 4" xfId="348"/>
    <cellStyle name="xl149 5" xfId="349"/>
    <cellStyle name="xl150" xfId="350"/>
    <cellStyle name="xl150 2" xfId="351"/>
    <cellStyle name="xl150 3" xfId="352"/>
    <cellStyle name="xl150 4" xfId="353"/>
    <cellStyle name="xl150 5" xfId="354"/>
    <cellStyle name="xl151" xfId="355"/>
    <cellStyle name="xl151 2" xfId="356"/>
    <cellStyle name="xl151 3" xfId="357"/>
    <cellStyle name="xl151 4" xfId="358"/>
    <cellStyle name="xl151 5" xfId="359"/>
    <cellStyle name="xl152" xfId="360"/>
    <cellStyle name="xl152 2" xfId="361"/>
    <cellStyle name="xl152 3" xfId="362"/>
    <cellStyle name="xl152 4" xfId="363"/>
    <cellStyle name="xl152 5" xfId="364"/>
    <cellStyle name="xl153" xfId="365"/>
    <cellStyle name="xl153 2" xfId="366"/>
    <cellStyle name="xl153 3" xfId="367"/>
    <cellStyle name="xl153 4" xfId="368"/>
    <cellStyle name="xl153 5" xfId="369"/>
    <cellStyle name="xl154" xfId="370"/>
    <cellStyle name="xl154 2" xfId="371"/>
    <cellStyle name="xl154 3" xfId="372"/>
    <cellStyle name="xl154 4" xfId="373"/>
    <cellStyle name="xl154 5" xfId="374"/>
    <cellStyle name="xl155" xfId="375"/>
    <cellStyle name="xl155 2" xfId="376"/>
    <cellStyle name="xl155 3" xfId="377"/>
    <cellStyle name="xl155 4" xfId="378"/>
    <cellStyle name="xl155 5" xfId="379"/>
    <cellStyle name="xl156" xfId="380"/>
    <cellStyle name="xl156 2" xfId="381"/>
    <cellStyle name="xl156 3" xfId="382"/>
    <cellStyle name="xl156 4" xfId="383"/>
    <cellStyle name="xl156 5" xfId="384"/>
    <cellStyle name="xl157" xfId="385"/>
    <cellStyle name="xl157 2" xfId="386"/>
    <cellStyle name="xl157 3" xfId="387"/>
    <cellStyle name="xl157 4" xfId="388"/>
    <cellStyle name="xl157 5" xfId="389"/>
    <cellStyle name="xl158" xfId="390"/>
    <cellStyle name="xl158 2" xfId="391"/>
    <cellStyle name="xl158 3" xfId="392"/>
    <cellStyle name="xl158 4" xfId="393"/>
    <cellStyle name="xl158 5" xfId="394"/>
    <cellStyle name="xl159" xfId="395"/>
    <cellStyle name="xl159 2" xfId="396"/>
    <cellStyle name="xl159 3" xfId="397"/>
    <cellStyle name="xl159 4" xfId="398"/>
    <cellStyle name="xl159 5" xfId="399"/>
    <cellStyle name="xl160" xfId="400"/>
    <cellStyle name="xl160 2" xfId="401"/>
    <cellStyle name="xl160 3" xfId="402"/>
    <cellStyle name="xl160 4" xfId="403"/>
    <cellStyle name="xl160 5" xfId="404"/>
    <cellStyle name="xl161" xfId="405"/>
    <cellStyle name="xl161 2" xfId="406"/>
    <cellStyle name="xl161 3" xfId="407"/>
    <cellStyle name="xl161 4" xfId="408"/>
    <cellStyle name="xl161 5" xfId="409"/>
    <cellStyle name="xl162" xfId="410"/>
    <cellStyle name="xl162 2" xfId="411"/>
    <cellStyle name="xl162 3" xfId="412"/>
    <cellStyle name="xl162 4" xfId="413"/>
    <cellStyle name="xl162 5" xfId="414"/>
    <cellStyle name="xl163" xfId="415"/>
    <cellStyle name="xl163 2" xfId="416"/>
    <cellStyle name="xl163 3" xfId="417"/>
    <cellStyle name="xl163 4" xfId="418"/>
    <cellStyle name="xl163 5" xfId="419"/>
    <cellStyle name="xl164" xfId="420"/>
    <cellStyle name="xl164 2" xfId="421"/>
    <cellStyle name="xl164 3" xfId="422"/>
    <cellStyle name="xl164 4" xfId="423"/>
    <cellStyle name="xl164 5" xfId="424"/>
    <cellStyle name="xl165" xfId="425"/>
    <cellStyle name="xl165 2" xfId="426"/>
    <cellStyle name="xl165 3" xfId="427"/>
    <cellStyle name="xl165 4" xfId="428"/>
    <cellStyle name="xl165 5" xfId="429"/>
    <cellStyle name="xl166" xfId="430"/>
    <cellStyle name="xl166 2" xfId="431"/>
    <cellStyle name="xl166 3" xfId="432"/>
    <cellStyle name="xl166 4" xfId="433"/>
    <cellStyle name="xl166 5" xfId="434"/>
    <cellStyle name="xl167" xfId="435"/>
    <cellStyle name="xl167 2" xfId="436"/>
    <cellStyle name="xl167 3" xfId="437"/>
    <cellStyle name="xl167 4" xfId="438"/>
    <cellStyle name="xl167 5" xfId="439"/>
    <cellStyle name="xl168" xfId="440"/>
    <cellStyle name="xl168 2" xfId="441"/>
    <cellStyle name="xl168 3" xfId="442"/>
    <cellStyle name="xl168 4" xfId="443"/>
    <cellStyle name="xl168 5" xfId="444"/>
    <cellStyle name="xl169" xfId="445"/>
    <cellStyle name="xl169 2" xfId="446"/>
    <cellStyle name="xl169 3" xfId="447"/>
    <cellStyle name="xl169 4" xfId="448"/>
    <cellStyle name="xl169 5" xfId="449"/>
    <cellStyle name="xl170" xfId="450"/>
    <cellStyle name="xl170 2" xfId="451"/>
    <cellStyle name="xl170 3" xfId="452"/>
    <cellStyle name="xl170 4" xfId="453"/>
    <cellStyle name="xl170 5" xfId="454"/>
    <cellStyle name="xl171" xfId="455"/>
    <cellStyle name="xl171 2" xfId="456"/>
    <cellStyle name="xl171 3" xfId="457"/>
    <cellStyle name="xl171 4" xfId="458"/>
    <cellStyle name="xl171 5" xfId="459"/>
    <cellStyle name="xl172" xfId="460"/>
    <cellStyle name="xl172 2" xfId="461"/>
    <cellStyle name="xl172 3" xfId="462"/>
    <cellStyle name="xl172 4" xfId="463"/>
    <cellStyle name="xl172 5" xfId="464"/>
    <cellStyle name="xl173" xfId="465"/>
    <cellStyle name="xl173 2" xfId="466"/>
    <cellStyle name="xl173 3" xfId="467"/>
    <cellStyle name="xl173 4" xfId="468"/>
    <cellStyle name="xl173 5" xfId="469"/>
    <cellStyle name="xl174" xfId="470"/>
    <cellStyle name="xl174 2" xfId="471"/>
    <cellStyle name="xl174 3" xfId="472"/>
    <cellStyle name="xl174 4" xfId="473"/>
    <cellStyle name="xl174 5" xfId="474"/>
    <cellStyle name="xl175" xfId="475"/>
    <cellStyle name="xl175 2" xfId="476"/>
    <cellStyle name="xl175 3" xfId="477"/>
    <cellStyle name="xl175 4" xfId="478"/>
    <cellStyle name="xl175 5" xfId="479"/>
    <cellStyle name="xl176" xfId="480"/>
    <cellStyle name="xl176 2" xfId="481"/>
    <cellStyle name="xl176 3" xfId="482"/>
    <cellStyle name="xl176 4" xfId="483"/>
    <cellStyle name="xl176 5" xfId="484"/>
    <cellStyle name="xl177" xfId="485"/>
    <cellStyle name="xl177 2" xfId="486"/>
    <cellStyle name="xl177 3" xfId="487"/>
    <cellStyle name="xl177 4" xfId="488"/>
    <cellStyle name="xl177 5" xfId="489"/>
    <cellStyle name="xl178" xfId="490"/>
    <cellStyle name="xl178 2" xfId="491"/>
    <cellStyle name="xl178 3" xfId="492"/>
    <cellStyle name="xl178 4" xfId="493"/>
    <cellStyle name="xl178 5" xfId="494"/>
    <cellStyle name="xl179" xfId="495"/>
    <cellStyle name="xl179 2" xfId="496"/>
    <cellStyle name="xl179 3" xfId="497"/>
    <cellStyle name="xl179 4" xfId="498"/>
    <cellStyle name="xl179 5" xfId="499"/>
    <cellStyle name="xl180" xfId="500"/>
    <cellStyle name="xl180 2" xfId="501"/>
    <cellStyle name="xl180 3" xfId="502"/>
    <cellStyle name="xl180 4" xfId="503"/>
    <cellStyle name="xl180 5" xfId="504"/>
    <cellStyle name="xl181" xfId="505"/>
    <cellStyle name="xl181 2" xfId="506"/>
    <cellStyle name="xl181 3" xfId="507"/>
    <cellStyle name="xl181 4" xfId="508"/>
    <cellStyle name="xl181 5" xfId="509"/>
    <cellStyle name="xl182" xfId="510"/>
    <cellStyle name="xl182 2" xfId="511"/>
    <cellStyle name="xl182 3" xfId="512"/>
    <cellStyle name="xl182 4" xfId="513"/>
    <cellStyle name="xl182 5" xfId="514"/>
    <cellStyle name="xl183" xfId="515"/>
    <cellStyle name="xl183 2" xfId="516"/>
    <cellStyle name="xl183 3" xfId="517"/>
    <cellStyle name="xl183 4" xfId="518"/>
    <cellStyle name="xl183 5" xfId="519"/>
    <cellStyle name="xl184" xfId="520"/>
    <cellStyle name="xl184 2" xfId="521"/>
    <cellStyle name="xl184 3" xfId="522"/>
    <cellStyle name="xl184 4" xfId="523"/>
    <cellStyle name="xl184 5" xfId="524"/>
    <cellStyle name="xl185" xfId="525"/>
    <cellStyle name="xl185 2" xfId="526"/>
    <cellStyle name="xl185 3" xfId="527"/>
    <cellStyle name="xl185 4" xfId="528"/>
    <cellStyle name="xl185 5" xfId="529"/>
    <cellStyle name="xl186" xfId="530"/>
    <cellStyle name="xl186 2" xfId="531"/>
    <cellStyle name="xl186 3" xfId="532"/>
    <cellStyle name="xl186 4" xfId="533"/>
    <cellStyle name="xl186 5" xfId="534"/>
    <cellStyle name="xl187" xfId="535"/>
    <cellStyle name="xl187 2" xfId="536"/>
    <cellStyle name="xl187 3" xfId="537"/>
    <cellStyle name="xl187 4" xfId="538"/>
    <cellStyle name="xl187 5" xfId="539"/>
    <cellStyle name="xl188" xfId="540"/>
    <cellStyle name="xl188 2" xfId="541"/>
    <cellStyle name="xl188 3" xfId="542"/>
    <cellStyle name="xl188 4" xfId="543"/>
    <cellStyle name="xl188 5" xfId="544"/>
    <cellStyle name="xl189" xfId="545"/>
    <cellStyle name="xl189 2" xfId="546"/>
    <cellStyle name="xl189 3" xfId="547"/>
    <cellStyle name="xl189 4" xfId="548"/>
    <cellStyle name="xl189 5" xfId="549"/>
    <cellStyle name="xl190" xfId="550"/>
    <cellStyle name="xl190 2" xfId="551"/>
    <cellStyle name="xl190 3" xfId="552"/>
    <cellStyle name="xl190 4" xfId="553"/>
    <cellStyle name="xl190 5" xfId="554"/>
    <cellStyle name="xl191" xfId="555"/>
    <cellStyle name="xl191 2" xfId="556"/>
    <cellStyle name="xl191 3" xfId="557"/>
    <cellStyle name="xl191 4" xfId="558"/>
    <cellStyle name="xl191 5" xfId="559"/>
    <cellStyle name="xl192" xfId="560"/>
    <cellStyle name="xl192 2" xfId="561"/>
    <cellStyle name="xl192 3" xfId="562"/>
    <cellStyle name="xl192 4" xfId="563"/>
    <cellStyle name="xl192 5" xfId="564"/>
    <cellStyle name="xl193" xfId="565"/>
    <cellStyle name="xl193 2" xfId="566"/>
    <cellStyle name="xl193 3" xfId="567"/>
    <cellStyle name="xl193 4" xfId="568"/>
    <cellStyle name="xl193 5" xfId="569"/>
    <cellStyle name="xl194" xfId="570"/>
    <cellStyle name="xl194 2" xfId="571"/>
    <cellStyle name="xl194 3" xfId="572"/>
    <cellStyle name="xl194 4" xfId="573"/>
    <cellStyle name="xl194 5" xfId="574"/>
    <cellStyle name="xl195" xfId="575"/>
    <cellStyle name="xl195 2" xfId="576"/>
    <cellStyle name="xl195 3" xfId="577"/>
    <cellStyle name="xl195 4" xfId="578"/>
    <cellStyle name="xl195 5" xfId="579"/>
    <cellStyle name="xl196" xfId="580"/>
    <cellStyle name="xl196 2" xfId="581"/>
    <cellStyle name="xl196 3" xfId="582"/>
    <cellStyle name="xl196 4" xfId="583"/>
    <cellStyle name="xl196 5" xfId="584"/>
    <cellStyle name="xl197" xfId="585"/>
    <cellStyle name="xl197 2" xfId="586"/>
    <cellStyle name="xl197 3" xfId="587"/>
    <cellStyle name="xl197 4" xfId="588"/>
    <cellStyle name="xl197 5" xfId="589"/>
    <cellStyle name="xl198" xfId="590"/>
    <cellStyle name="xl198 2" xfId="591"/>
    <cellStyle name="xl198 3" xfId="592"/>
    <cellStyle name="xl198 4" xfId="593"/>
    <cellStyle name="xl198 5" xfId="594"/>
    <cellStyle name="xl199" xfId="595"/>
    <cellStyle name="xl199 2" xfId="596"/>
    <cellStyle name="xl199 3" xfId="597"/>
    <cellStyle name="xl199 4" xfId="598"/>
    <cellStyle name="xl200" xfId="599"/>
    <cellStyle name="xl200 2" xfId="600"/>
    <cellStyle name="xl200 3" xfId="601"/>
    <cellStyle name="xl200 4" xfId="602"/>
    <cellStyle name="xl201" xfId="603"/>
    <cellStyle name="xl201 2" xfId="604"/>
    <cellStyle name="xl201 3" xfId="605"/>
    <cellStyle name="xl201 4" xfId="606"/>
    <cellStyle name="xl202" xfId="607"/>
    <cellStyle name="xl202 2" xfId="608"/>
    <cellStyle name="xl202 3" xfId="609"/>
    <cellStyle name="xl202 4" xfId="610"/>
    <cellStyle name="xl203" xfId="611"/>
    <cellStyle name="xl203 2" xfId="612"/>
    <cellStyle name="xl203 3" xfId="613"/>
    <cellStyle name="xl203 4" xfId="614"/>
    <cellStyle name="xl204" xfId="615"/>
    <cellStyle name="xl204 2" xfId="616"/>
    <cellStyle name="xl204 3" xfId="617"/>
    <cellStyle name="xl204 4" xfId="618"/>
    <cellStyle name="xl205" xfId="619"/>
    <cellStyle name="xl205 2" xfId="620"/>
    <cellStyle name="xl206" xfId="621"/>
    <cellStyle name="xl206 2" xfId="622"/>
    <cellStyle name="xl207" xfId="623"/>
    <cellStyle name="xl207 2" xfId="624"/>
    <cellStyle name="xl208" xfId="625"/>
    <cellStyle name="xl208 2" xfId="626"/>
    <cellStyle name="xl209" xfId="627"/>
    <cellStyle name="xl209 2" xfId="628"/>
    <cellStyle name="xl21" xfId="14"/>
    <cellStyle name="xl21 2" xfId="15"/>
    <cellStyle name="xl21 2 2" xfId="630"/>
    <cellStyle name="xl21 3" xfId="631"/>
    <cellStyle name="xl21 4" xfId="632"/>
    <cellStyle name="xl21 5" xfId="629"/>
    <cellStyle name="xl210" xfId="633"/>
    <cellStyle name="xl210 2" xfId="634"/>
    <cellStyle name="xl211" xfId="635"/>
    <cellStyle name="xl211 2" xfId="636"/>
    <cellStyle name="xl212" xfId="637"/>
    <cellStyle name="xl212 2" xfId="638"/>
    <cellStyle name="xl213" xfId="639"/>
    <cellStyle name="xl213 2" xfId="640"/>
    <cellStyle name="xl214" xfId="641"/>
    <cellStyle name="xl214 2" xfId="642"/>
    <cellStyle name="xl215" xfId="643"/>
    <cellStyle name="xl215 2" xfId="644"/>
    <cellStyle name="xl22" xfId="16"/>
    <cellStyle name="xl22 2" xfId="17"/>
    <cellStyle name="xl22 2 2" xfId="646"/>
    <cellStyle name="xl22 3" xfId="647"/>
    <cellStyle name="xl22 4" xfId="648"/>
    <cellStyle name="xl22 4 2" xfId="966"/>
    <cellStyle name="xl22 5" xfId="645"/>
    <cellStyle name="xl23" xfId="18"/>
    <cellStyle name="xl23 2" xfId="2"/>
    <cellStyle name="xl23 2 2" xfId="650"/>
    <cellStyle name="xl23 3" xfId="651"/>
    <cellStyle name="xl23 4" xfId="652"/>
    <cellStyle name="xl23 5" xfId="649"/>
    <cellStyle name="xl24" xfId="19"/>
    <cellStyle name="xl24 2" xfId="20"/>
    <cellStyle name="xl24 2 2" xfId="654"/>
    <cellStyle name="xl24 3" xfId="655"/>
    <cellStyle name="xl24 3 2" xfId="991"/>
    <cellStyle name="xl24 4" xfId="656"/>
    <cellStyle name="xl24 4 2" xfId="970"/>
    <cellStyle name="xl24 5" xfId="653"/>
    <cellStyle name="xl25" xfId="21"/>
    <cellStyle name="xl25 2" xfId="22"/>
    <cellStyle name="xl25 2 2" xfId="658"/>
    <cellStyle name="xl25 3" xfId="659"/>
    <cellStyle name="xl25 4" xfId="660"/>
    <cellStyle name="xl25 5" xfId="657"/>
    <cellStyle name="xl26" xfId="23"/>
    <cellStyle name="xl26 2" xfId="24"/>
    <cellStyle name="xl26 2 2" xfId="662"/>
    <cellStyle name="xl26 3" xfId="663"/>
    <cellStyle name="xl26 4" xfId="664"/>
    <cellStyle name="xl26 4 2" xfId="964"/>
    <cellStyle name="xl26 5" xfId="661"/>
    <cellStyle name="xl27" xfId="25"/>
    <cellStyle name="xl27 2" xfId="26"/>
    <cellStyle name="xl27 2 2" xfId="666"/>
    <cellStyle name="xl27 3" xfId="667"/>
    <cellStyle name="xl27 4" xfId="668"/>
    <cellStyle name="xl27 5" xfId="665"/>
    <cellStyle name="xl28" xfId="27"/>
    <cellStyle name="xl28 2" xfId="28"/>
    <cellStyle name="xl28 2 2" xfId="670"/>
    <cellStyle name="xl28 3" xfId="671"/>
    <cellStyle name="xl28 4" xfId="669"/>
    <cellStyle name="xl29" xfId="29"/>
    <cellStyle name="xl29 2" xfId="30"/>
    <cellStyle name="xl29 2 2" xfId="673"/>
    <cellStyle name="xl29 3" xfId="674"/>
    <cellStyle name="xl29 3 2" xfId="992"/>
    <cellStyle name="xl29 4" xfId="672"/>
    <cellStyle name="xl30" xfId="31"/>
    <cellStyle name="xl30 2" xfId="32"/>
    <cellStyle name="xl30 2 2" xfId="676"/>
    <cellStyle name="xl30 3" xfId="677"/>
    <cellStyle name="xl30 4" xfId="675"/>
    <cellStyle name="xl31" xfId="33"/>
    <cellStyle name="xl31 2" xfId="34"/>
    <cellStyle name="xl31 2 2" xfId="679"/>
    <cellStyle name="xl31 3" xfId="680"/>
    <cellStyle name="xl31 4" xfId="678"/>
    <cellStyle name="xl32" xfId="35"/>
    <cellStyle name="xl32 2" xfId="36"/>
    <cellStyle name="xl32 2 2" xfId="682"/>
    <cellStyle name="xl32 3" xfId="683"/>
    <cellStyle name="xl32 4" xfId="681"/>
    <cellStyle name="xl33" xfId="37"/>
    <cellStyle name="xl33 2" xfId="38"/>
    <cellStyle name="xl33 2 2" xfId="685"/>
    <cellStyle name="xl33 3" xfId="686"/>
    <cellStyle name="xl33 4" xfId="684"/>
    <cellStyle name="xl34" xfId="39"/>
    <cellStyle name="xl34 2" xfId="40"/>
    <cellStyle name="xl34 2 2" xfId="688"/>
    <cellStyle name="xl34 3" xfId="689"/>
    <cellStyle name="xl34 4" xfId="690"/>
    <cellStyle name="xl34 5" xfId="687"/>
    <cellStyle name="xl35" xfId="41"/>
    <cellStyle name="xl35 2" xfId="42"/>
    <cellStyle name="xl35 2 2" xfId="692"/>
    <cellStyle name="xl35 3" xfId="693"/>
    <cellStyle name="xl35 4" xfId="694"/>
    <cellStyle name="xl35 5" xfId="691"/>
    <cellStyle name="xl36" xfId="43"/>
    <cellStyle name="xl36 2" xfId="3"/>
    <cellStyle name="xl36 2 2" xfId="696"/>
    <cellStyle name="xl36 3" xfId="697"/>
    <cellStyle name="xl36 4" xfId="698"/>
    <cellStyle name="xl36 5" xfId="695"/>
    <cellStyle name="xl37" xfId="44"/>
    <cellStyle name="xl37 2" xfId="45"/>
    <cellStyle name="xl37 2 2" xfId="700"/>
    <cellStyle name="xl37 3" xfId="701"/>
    <cellStyle name="xl37 4" xfId="702"/>
    <cellStyle name="xl37 5" xfId="699"/>
    <cellStyle name="xl38" xfId="46"/>
    <cellStyle name="xl38 2" xfId="47"/>
    <cellStyle name="xl38 2 2" xfId="704"/>
    <cellStyle name="xl38 3" xfId="705"/>
    <cellStyle name="xl38 4" xfId="706"/>
    <cellStyle name="xl38 5" xfId="703"/>
    <cellStyle name="xl39" xfId="48"/>
    <cellStyle name="xl39 2" xfId="49"/>
    <cellStyle name="xl39 2 2" xfId="708"/>
    <cellStyle name="xl39 3" xfId="709"/>
    <cellStyle name="xl39 4" xfId="707"/>
    <cellStyle name="xl40" xfId="50"/>
    <cellStyle name="xl40 2" xfId="51"/>
    <cellStyle name="xl40 2 2" xfId="711"/>
    <cellStyle name="xl40 3" xfId="712"/>
    <cellStyle name="xl40 4" xfId="710"/>
    <cellStyle name="xl41" xfId="52"/>
    <cellStyle name="xl41 2" xfId="53"/>
    <cellStyle name="xl41 2 2" xfId="714"/>
    <cellStyle name="xl41 3" xfId="715"/>
    <cellStyle name="xl41 3 2" xfId="963"/>
    <cellStyle name="xl41 4" xfId="713"/>
    <cellStyle name="xl42" xfId="54"/>
    <cellStyle name="xl42 2" xfId="55"/>
    <cellStyle name="xl42 2 2" xfId="717"/>
    <cellStyle name="xl42 3" xfId="718"/>
    <cellStyle name="xl42 3 2" xfId="972"/>
    <cellStyle name="xl42 4" xfId="716"/>
    <cellStyle name="xl43" xfId="56"/>
    <cellStyle name="xl43 2" xfId="57"/>
    <cellStyle name="xl43 2 2" xfId="720"/>
    <cellStyle name="xl43 3" xfId="721"/>
    <cellStyle name="xl43 4" xfId="719"/>
    <cellStyle name="xl44" xfId="58"/>
    <cellStyle name="xl44 2" xfId="59"/>
    <cellStyle name="xl44 2 2" xfId="723"/>
    <cellStyle name="xl44 3" xfId="724"/>
    <cellStyle name="xl44 4" xfId="722"/>
    <cellStyle name="xl45" xfId="725"/>
    <cellStyle name="xl45 2" xfId="726"/>
    <cellStyle name="xl45 3" xfId="727"/>
    <cellStyle name="xl45 4" xfId="728"/>
    <cellStyle name="xl46" xfId="729"/>
    <cellStyle name="xl46 2" xfId="730"/>
    <cellStyle name="xl46 3" xfId="731"/>
    <cellStyle name="xl46 4" xfId="732"/>
    <cellStyle name="xl47" xfId="733"/>
    <cellStyle name="xl47 2" xfId="734"/>
    <cellStyle name="xl47 3" xfId="735"/>
    <cellStyle name="xl48" xfId="736"/>
    <cellStyle name="xl48 2" xfId="737"/>
    <cellStyle name="xl48 3" xfId="738"/>
    <cellStyle name="xl49" xfId="739"/>
    <cellStyle name="xl49 2" xfId="740"/>
    <cellStyle name="xl49 3" xfId="741"/>
    <cellStyle name="xl50" xfId="742"/>
    <cellStyle name="xl50 2" xfId="743"/>
    <cellStyle name="xl50 3" xfId="744"/>
    <cellStyle name="xl51" xfId="745"/>
    <cellStyle name="xl51 2" xfId="746"/>
    <cellStyle name="xl51 3" xfId="747"/>
    <cellStyle name="xl52" xfId="748"/>
    <cellStyle name="xl52 2" xfId="749"/>
    <cellStyle name="xl52 3" xfId="750"/>
    <cellStyle name="xl53" xfId="751"/>
    <cellStyle name="xl53 2" xfId="752"/>
    <cellStyle name="xl53 3" xfId="753"/>
    <cellStyle name="xl53 3 2" xfId="965"/>
    <cellStyle name="xl54" xfId="754"/>
    <cellStyle name="xl54 2" xfId="755"/>
    <cellStyle name="xl54 3" xfId="756"/>
    <cellStyle name="xl54 3 2" xfId="961"/>
    <cellStyle name="xl55" xfId="757"/>
    <cellStyle name="xl55 2" xfId="758"/>
    <cellStyle name="xl55 3" xfId="759"/>
    <cellStyle name="xl56" xfId="760"/>
    <cellStyle name="xl56 2" xfId="761"/>
    <cellStyle name="xl56 3" xfId="762"/>
    <cellStyle name="xl56 3 2" xfId="962"/>
    <cellStyle name="xl57" xfId="763"/>
    <cellStyle name="xl57 2" xfId="764"/>
    <cellStyle name="xl57 3" xfId="765"/>
    <cellStyle name="xl57 3 2" xfId="969"/>
    <cellStyle name="xl58" xfId="766"/>
    <cellStyle name="xl58 2" xfId="767"/>
    <cellStyle name="xl58 3" xfId="768"/>
    <cellStyle name="xl58 3 2" xfId="968"/>
    <cellStyle name="xl59" xfId="769"/>
    <cellStyle name="xl59 2" xfId="770"/>
    <cellStyle name="xl59 3" xfId="771"/>
    <cellStyle name="xl59 3 2" xfId="967"/>
    <cellStyle name="xl60" xfId="772"/>
    <cellStyle name="xl60 2" xfId="773"/>
    <cellStyle name="xl61" xfId="60"/>
    <cellStyle name="xl61 2" xfId="775"/>
    <cellStyle name="xl61 3" xfId="776"/>
    <cellStyle name="xl61 4" xfId="774"/>
    <cellStyle name="xl62" xfId="777"/>
    <cellStyle name="xl62 2" xfId="778"/>
    <cellStyle name="xl63" xfId="61"/>
    <cellStyle name="xl63 2" xfId="779"/>
    <cellStyle name="xl64" xfId="62"/>
    <cellStyle name="xl64 2" xfId="781"/>
    <cellStyle name="xl64 3" xfId="782"/>
    <cellStyle name="xl64 4" xfId="780"/>
    <cellStyle name="xl65" xfId="783"/>
    <cellStyle name="xl65 2" xfId="784"/>
    <cellStyle name="xl65 3" xfId="785"/>
    <cellStyle name="xl66" xfId="786"/>
    <cellStyle name="xl66 2" xfId="787"/>
    <cellStyle name="xl67" xfId="788"/>
    <cellStyle name="xl67 2" xfId="789"/>
    <cellStyle name="xl68" xfId="790"/>
    <cellStyle name="xl68 2" xfId="791"/>
    <cellStyle name="xl69" xfId="792"/>
    <cellStyle name="xl69 2" xfId="793"/>
    <cellStyle name="xl70" xfId="794"/>
    <cellStyle name="xl70 2" xfId="795"/>
    <cellStyle name="xl71" xfId="796"/>
    <cellStyle name="xl71 2" xfId="797"/>
    <cellStyle name="xl72" xfId="798"/>
    <cellStyle name="xl72 2" xfId="799"/>
    <cellStyle name="xl73" xfId="800"/>
    <cellStyle name="xl73 2" xfId="801"/>
    <cellStyle name="xl73 3" xfId="802"/>
    <cellStyle name="xl74" xfId="803"/>
    <cellStyle name="xl74 2" xfId="804"/>
    <cellStyle name="xl75" xfId="805"/>
    <cellStyle name="xl75 2" xfId="806"/>
    <cellStyle name="xl76" xfId="807"/>
    <cellStyle name="xl76 2" xfId="808"/>
    <cellStyle name="xl76 3" xfId="809"/>
    <cellStyle name="xl77" xfId="810"/>
    <cellStyle name="xl77 2" xfId="811"/>
    <cellStyle name="xl78" xfId="812"/>
    <cellStyle name="xl78 2" xfId="813"/>
    <cellStyle name="xl78 3" xfId="814"/>
    <cellStyle name="xl78 4" xfId="815"/>
    <cellStyle name="xl78 5" xfId="816"/>
    <cellStyle name="xl79" xfId="817"/>
    <cellStyle name="xl79 2" xfId="818"/>
    <cellStyle name="xl79 3" xfId="819"/>
    <cellStyle name="xl79 4" xfId="820"/>
    <cellStyle name="xl79 5" xfId="821"/>
    <cellStyle name="xl80" xfId="822"/>
    <cellStyle name="xl80 2" xfId="823"/>
    <cellStyle name="xl80 3" xfId="824"/>
    <cellStyle name="xl80 4" xfId="825"/>
    <cellStyle name="xl80 5" xfId="826"/>
    <cellStyle name="xl81" xfId="827"/>
    <cellStyle name="xl81 2" xfId="828"/>
    <cellStyle name="xl81 3" xfId="829"/>
    <cellStyle name="xl81 4" xfId="830"/>
    <cellStyle name="xl81 5" xfId="831"/>
    <cellStyle name="xl82" xfId="832"/>
    <cellStyle name="xl82 2" xfId="833"/>
    <cellStyle name="xl82 3" xfId="834"/>
    <cellStyle name="xl82 4" xfId="835"/>
    <cellStyle name="xl82 5" xfId="836"/>
    <cellStyle name="xl83" xfId="837"/>
    <cellStyle name="xl83 2" xfId="838"/>
    <cellStyle name="xl83 3" xfId="839"/>
    <cellStyle name="xl83 4" xfId="840"/>
    <cellStyle name="xl83 5" xfId="841"/>
    <cellStyle name="xl84" xfId="63"/>
    <cellStyle name="xl84 2" xfId="843"/>
    <cellStyle name="xl84 3" xfId="844"/>
    <cellStyle name="xl84 4" xfId="845"/>
    <cellStyle name="xl84 5" xfId="846"/>
    <cellStyle name="xl84 6" xfId="842"/>
    <cellStyle name="xl85" xfId="847"/>
    <cellStyle name="xl85 2" xfId="848"/>
    <cellStyle name="xl85 3" xfId="849"/>
    <cellStyle name="xl85 4" xfId="850"/>
    <cellStyle name="xl85 5" xfId="851"/>
    <cellStyle name="xl86" xfId="852"/>
    <cellStyle name="xl86 2" xfId="853"/>
    <cellStyle name="xl86 3" xfId="854"/>
    <cellStyle name="xl86 4" xfId="855"/>
    <cellStyle name="xl86 5" xfId="856"/>
    <cellStyle name="xl87" xfId="857"/>
    <cellStyle name="xl87 2" xfId="858"/>
    <cellStyle name="xl87 3" xfId="859"/>
    <cellStyle name="xl87 4" xfId="860"/>
    <cellStyle name="xl87 5" xfId="861"/>
    <cellStyle name="xl88" xfId="862"/>
    <cellStyle name="xl88 2" xfId="863"/>
    <cellStyle name="xl88 3" xfId="864"/>
    <cellStyle name="xl88 4" xfId="865"/>
    <cellStyle name="xl88 5" xfId="866"/>
    <cellStyle name="xl89" xfId="867"/>
    <cellStyle name="xl89 2" xfId="868"/>
    <cellStyle name="xl89 3" xfId="869"/>
    <cellStyle name="xl89 4" xfId="870"/>
    <cellStyle name="xl89 5" xfId="871"/>
    <cellStyle name="xl90" xfId="872"/>
    <cellStyle name="xl90 2" xfId="873"/>
    <cellStyle name="xl90 3" xfId="874"/>
    <cellStyle name="xl90 4" xfId="875"/>
    <cellStyle name="xl90 5" xfId="876"/>
    <cellStyle name="xl91" xfId="877"/>
    <cellStyle name="xl91 2" xfId="878"/>
    <cellStyle name="xl91 3" xfId="879"/>
    <cellStyle name="xl91 4" xfId="880"/>
    <cellStyle name="xl91 5" xfId="881"/>
    <cellStyle name="xl92" xfId="882"/>
    <cellStyle name="xl92 2" xfId="883"/>
    <cellStyle name="xl92 3" xfId="884"/>
    <cellStyle name="xl92 4" xfId="885"/>
    <cellStyle name="xl92 5" xfId="886"/>
    <cellStyle name="xl93" xfId="887"/>
    <cellStyle name="xl93 2" xfId="888"/>
    <cellStyle name="xl93 3" xfId="889"/>
    <cellStyle name="xl93 4" xfId="890"/>
    <cellStyle name="xl93 5" xfId="891"/>
    <cellStyle name="xl94" xfId="892"/>
    <cellStyle name="xl94 2" xfId="893"/>
    <cellStyle name="xl94 3" xfId="894"/>
    <cellStyle name="xl94 4" xfId="895"/>
    <cellStyle name="xl94 5" xfId="896"/>
    <cellStyle name="xl95" xfId="64"/>
    <cellStyle name="xl95 2" xfId="898"/>
    <cellStyle name="xl95 3" xfId="899"/>
    <cellStyle name="xl95 4" xfId="900"/>
    <cellStyle name="xl95 5" xfId="901"/>
    <cellStyle name="xl95 6" xfId="897"/>
    <cellStyle name="xl96" xfId="65"/>
    <cellStyle name="xl96 2" xfId="903"/>
    <cellStyle name="xl96 3" xfId="904"/>
    <cellStyle name="xl96 4" xfId="905"/>
    <cellStyle name="xl96 5" xfId="906"/>
    <cellStyle name="xl96 6" xfId="902"/>
    <cellStyle name="xl97" xfId="66"/>
    <cellStyle name="xl97 2" xfId="908"/>
    <cellStyle name="xl97 3" xfId="909"/>
    <cellStyle name="xl97 4" xfId="910"/>
    <cellStyle name="xl97 5" xfId="911"/>
    <cellStyle name="xl97 6" xfId="907"/>
    <cellStyle name="xl98" xfId="912"/>
    <cellStyle name="xl98 2" xfId="913"/>
    <cellStyle name="xl98 3" xfId="914"/>
    <cellStyle name="xl98 4" xfId="915"/>
    <cellStyle name="xl98 5" xfId="916"/>
    <cellStyle name="xl99" xfId="917"/>
    <cellStyle name="xl99 2" xfId="918"/>
    <cellStyle name="xl99 3" xfId="919"/>
    <cellStyle name="xl99 4" xfId="920"/>
    <cellStyle name="xl99 5" xfId="921"/>
    <cellStyle name="Акцент1 2" xfId="922"/>
    <cellStyle name="Акцент2 2" xfId="923"/>
    <cellStyle name="Акцент3 2" xfId="924"/>
    <cellStyle name="Акцент4 2" xfId="925"/>
    <cellStyle name="Акцент5 2" xfId="926"/>
    <cellStyle name="Акцент6 2" xfId="927"/>
    <cellStyle name="Гиперссылка 2" xfId="957"/>
    <cellStyle name="Заголовок 4 2" xfId="928"/>
    <cellStyle name="Название 2" xfId="929"/>
    <cellStyle name="Нейтральный 2" xfId="930"/>
    <cellStyle name="Обычный" xfId="0" builtinId="0"/>
    <cellStyle name="Обычный 10" xfId="931"/>
    <cellStyle name="Обычный 11" xfId="932"/>
    <cellStyle name="Обычный 12" xfId="933"/>
    <cellStyle name="Обычный 13" xfId="934"/>
    <cellStyle name="Обычный 14" xfId="935"/>
    <cellStyle name="Обычный 15" xfId="936"/>
    <cellStyle name="Обычный 16" xfId="937"/>
    <cellStyle name="Обычный 17" xfId="938"/>
    <cellStyle name="Обычный 18" xfId="939"/>
    <cellStyle name="Обычный 19" xfId="940"/>
    <cellStyle name="Обычный 2" xfId="67"/>
    <cellStyle name="Обычный 2 2" xfId="942"/>
    <cellStyle name="Обычный 2 2 2" xfId="971"/>
    <cellStyle name="Обычный 2 2 3" xfId="988"/>
    <cellStyle name="Обычный 2 3" xfId="941"/>
    <cellStyle name="Обычный 2 3 2" xfId="975"/>
    <cellStyle name="Обычный 2 4" xfId="974"/>
    <cellStyle name="Обычный 2 5" xfId="990"/>
    <cellStyle name="Обычный 20" xfId="943"/>
    <cellStyle name="Обычный 21" xfId="944"/>
    <cellStyle name="Обычный 22" xfId="945"/>
    <cellStyle name="Обычный 3" xfId="68"/>
    <cellStyle name="Обычный 3 2" xfId="946"/>
    <cellStyle name="Обычный 4" xfId="69"/>
    <cellStyle name="Обычный 5" xfId="70"/>
    <cellStyle name="Обычный 5 2" xfId="947"/>
    <cellStyle name="Обычный 6" xfId="1"/>
    <cellStyle name="Обычный 6 2" xfId="71"/>
    <cellStyle name="Обычный 6 3" xfId="948"/>
    <cellStyle name="Обычный 6 4" xfId="973"/>
    <cellStyle name="Обычный 7" xfId="72"/>
    <cellStyle name="Обычный 7 2" xfId="949"/>
    <cellStyle name="Обычный 8" xfId="950"/>
    <cellStyle name="Обычный 9" xfId="951"/>
    <cellStyle name="Плохой 2" xfId="952"/>
    <cellStyle name="Пояснение 2" xfId="953"/>
    <cellStyle name="Примечание 2" xfId="954"/>
    <cellStyle name="Примечание 2 2" xfId="989"/>
    <cellStyle name="Процентный" xfId="993" builtinId="5"/>
    <cellStyle name="Текст предупреждения 2" xfId="955"/>
    <cellStyle name="Финансовый 2" xfId="73"/>
    <cellStyle name="Хороший 2" xfId="9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7"/>
  <sheetViews>
    <sheetView view="pageBreakPreview" topLeftCell="A176" zoomScale="75" zoomScaleNormal="90" zoomScaleSheetLayoutView="75" workbookViewId="0">
      <selection activeCell="E12" sqref="E12"/>
    </sheetView>
  </sheetViews>
  <sheetFormatPr defaultRowHeight="15.75" x14ac:dyDescent="0.25"/>
  <cols>
    <col min="1" max="1" width="43" style="13" customWidth="1"/>
    <col min="2" max="2" width="136.85546875" style="10" customWidth="1"/>
    <col min="3" max="4" width="27" style="10" customWidth="1"/>
    <col min="5" max="5" width="20.5703125" style="10" customWidth="1"/>
    <col min="6" max="6" width="24.28515625" style="10" customWidth="1"/>
    <col min="7" max="256" width="9.140625" style="10"/>
    <col min="257" max="257" width="30" style="10" customWidth="1"/>
    <col min="258" max="258" width="82" style="10" customWidth="1"/>
    <col min="259" max="259" width="20.28515625" style="10" customWidth="1"/>
    <col min="260" max="260" width="19.140625" style="10" customWidth="1"/>
    <col min="261" max="261" width="16.85546875" style="10" customWidth="1"/>
    <col min="262" max="262" width="14.85546875" style="10" customWidth="1"/>
    <col min="263" max="512" width="9.140625" style="10"/>
    <col min="513" max="513" width="30" style="10" customWidth="1"/>
    <col min="514" max="514" width="82" style="10" customWidth="1"/>
    <col min="515" max="515" width="20.28515625" style="10" customWidth="1"/>
    <col min="516" max="516" width="19.140625" style="10" customWidth="1"/>
    <col min="517" max="517" width="16.85546875" style="10" customWidth="1"/>
    <col min="518" max="518" width="14.85546875" style="10" customWidth="1"/>
    <col min="519" max="768" width="9.140625" style="10"/>
    <col min="769" max="769" width="30" style="10" customWidth="1"/>
    <col min="770" max="770" width="82" style="10" customWidth="1"/>
    <col min="771" max="771" width="20.28515625" style="10" customWidth="1"/>
    <col min="772" max="772" width="19.140625" style="10" customWidth="1"/>
    <col min="773" max="773" width="16.85546875" style="10" customWidth="1"/>
    <col min="774" max="774" width="14.85546875" style="10" customWidth="1"/>
    <col min="775" max="1024" width="9.140625" style="10"/>
    <col min="1025" max="1025" width="30" style="10" customWidth="1"/>
    <col min="1026" max="1026" width="82" style="10" customWidth="1"/>
    <col min="1027" max="1027" width="20.28515625" style="10" customWidth="1"/>
    <col min="1028" max="1028" width="19.140625" style="10" customWidth="1"/>
    <col min="1029" max="1029" width="16.85546875" style="10" customWidth="1"/>
    <col min="1030" max="1030" width="14.85546875" style="10" customWidth="1"/>
    <col min="1031" max="1280" width="9.140625" style="10"/>
    <col min="1281" max="1281" width="30" style="10" customWidth="1"/>
    <col min="1282" max="1282" width="82" style="10" customWidth="1"/>
    <col min="1283" max="1283" width="20.28515625" style="10" customWidth="1"/>
    <col min="1284" max="1284" width="19.140625" style="10" customWidth="1"/>
    <col min="1285" max="1285" width="16.85546875" style="10" customWidth="1"/>
    <col min="1286" max="1286" width="14.85546875" style="10" customWidth="1"/>
    <col min="1287" max="1536" width="9.140625" style="10"/>
    <col min="1537" max="1537" width="30" style="10" customWidth="1"/>
    <col min="1538" max="1538" width="82" style="10" customWidth="1"/>
    <col min="1539" max="1539" width="20.28515625" style="10" customWidth="1"/>
    <col min="1540" max="1540" width="19.140625" style="10" customWidth="1"/>
    <col min="1541" max="1541" width="16.85546875" style="10" customWidth="1"/>
    <col min="1542" max="1542" width="14.85546875" style="10" customWidth="1"/>
    <col min="1543" max="1792" width="9.140625" style="10"/>
    <col min="1793" max="1793" width="30" style="10" customWidth="1"/>
    <col min="1794" max="1794" width="82" style="10" customWidth="1"/>
    <col min="1795" max="1795" width="20.28515625" style="10" customWidth="1"/>
    <col min="1796" max="1796" width="19.140625" style="10" customWidth="1"/>
    <col min="1797" max="1797" width="16.85546875" style="10" customWidth="1"/>
    <col min="1798" max="1798" width="14.85546875" style="10" customWidth="1"/>
    <col min="1799" max="2048" width="9.140625" style="10"/>
    <col min="2049" max="2049" width="30" style="10" customWidth="1"/>
    <col min="2050" max="2050" width="82" style="10" customWidth="1"/>
    <col min="2051" max="2051" width="20.28515625" style="10" customWidth="1"/>
    <col min="2052" max="2052" width="19.140625" style="10" customWidth="1"/>
    <col min="2053" max="2053" width="16.85546875" style="10" customWidth="1"/>
    <col min="2054" max="2054" width="14.85546875" style="10" customWidth="1"/>
    <col min="2055" max="2304" width="9.140625" style="10"/>
    <col min="2305" max="2305" width="30" style="10" customWidth="1"/>
    <col min="2306" max="2306" width="82" style="10" customWidth="1"/>
    <col min="2307" max="2307" width="20.28515625" style="10" customWidth="1"/>
    <col min="2308" max="2308" width="19.140625" style="10" customWidth="1"/>
    <col min="2309" max="2309" width="16.85546875" style="10" customWidth="1"/>
    <col min="2310" max="2310" width="14.85546875" style="10" customWidth="1"/>
    <col min="2311" max="2560" width="9.140625" style="10"/>
    <col min="2561" max="2561" width="30" style="10" customWidth="1"/>
    <col min="2562" max="2562" width="82" style="10" customWidth="1"/>
    <col min="2563" max="2563" width="20.28515625" style="10" customWidth="1"/>
    <col min="2564" max="2564" width="19.140625" style="10" customWidth="1"/>
    <col min="2565" max="2565" width="16.85546875" style="10" customWidth="1"/>
    <col min="2566" max="2566" width="14.85546875" style="10" customWidth="1"/>
    <col min="2567" max="2816" width="9.140625" style="10"/>
    <col min="2817" max="2817" width="30" style="10" customWidth="1"/>
    <col min="2818" max="2818" width="82" style="10" customWidth="1"/>
    <col min="2819" max="2819" width="20.28515625" style="10" customWidth="1"/>
    <col min="2820" max="2820" width="19.140625" style="10" customWidth="1"/>
    <col min="2821" max="2821" width="16.85546875" style="10" customWidth="1"/>
    <col min="2822" max="2822" width="14.85546875" style="10" customWidth="1"/>
    <col min="2823" max="3072" width="9.140625" style="10"/>
    <col min="3073" max="3073" width="30" style="10" customWidth="1"/>
    <col min="3074" max="3074" width="82" style="10" customWidth="1"/>
    <col min="3075" max="3075" width="20.28515625" style="10" customWidth="1"/>
    <col min="3076" max="3076" width="19.140625" style="10" customWidth="1"/>
    <col min="3077" max="3077" width="16.85546875" style="10" customWidth="1"/>
    <col min="3078" max="3078" width="14.85546875" style="10" customWidth="1"/>
    <col min="3079" max="3328" width="9.140625" style="10"/>
    <col min="3329" max="3329" width="30" style="10" customWidth="1"/>
    <col min="3330" max="3330" width="82" style="10" customWidth="1"/>
    <col min="3331" max="3331" width="20.28515625" style="10" customWidth="1"/>
    <col min="3332" max="3332" width="19.140625" style="10" customWidth="1"/>
    <col min="3333" max="3333" width="16.85546875" style="10" customWidth="1"/>
    <col min="3334" max="3334" width="14.85546875" style="10" customWidth="1"/>
    <col min="3335" max="3584" width="9.140625" style="10"/>
    <col min="3585" max="3585" width="30" style="10" customWidth="1"/>
    <col min="3586" max="3586" width="82" style="10" customWidth="1"/>
    <col min="3587" max="3587" width="20.28515625" style="10" customWidth="1"/>
    <col min="3588" max="3588" width="19.140625" style="10" customWidth="1"/>
    <col min="3589" max="3589" width="16.85546875" style="10" customWidth="1"/>
    <col min="3590" max="3590" width="14.85546875" style="10" customWidth="1"/>
    <col min="3591" max="3840" width="9.140625" style="10"/>
    <col min="3841" max="3841" width="30" style="10" customWidth="1"/>
    <col min="3842" max="3842" width="82" style="10" customWidth="1"/>
    <col min="3843" max="3843" width="20.28515625" style="10" customWidth="1"/>
    <col min="3844" max="3844" width="19.140625" style="10" customWidth="1"/>
    <col min="3845" max="3845" width="16.85546875" style="10" customWidth="1"/>
    <col min="3846" max="3846" width="14.85546875" style="10" customWidth="1"/>
    <col min="3847" max="4096" width="9.140625" style="10"/>
    <col min="4097" max="4097" width="30" style="10" customWidth="1"/>
    <col min="4098" max="4098" width="82" style="10" customWidth="1"/>
    <col min="4099" max="4099" width="20.28515625" style="10" customWidth="1"/>
    <col min="4100" max="4100" width="19.140625" style="10" customWidth="1"/>
    <col min="4101" max="4101" width="16.85546875" style="10" customWidth="1"/>
    <col min="4102" max="4102" width="14.85546875" style="10" customWidth="1"/>
    <col min="4103" max="4352" width="9.140625" style="10"/>
    <col min="4353" max="4353" width="30" style="10" customWidth="1"/>
    <col min="4354" max="4354" width="82" style="10" customWidth="1"/>
    <col min="4355" max="4355" width="20.28515625" style="10" customWidth="1"/>
    <col min="4356" max="4356" width="19.140625" style="10" customWidth="1"/>
    <col min="4357" max="4357" width="16.85546875" style="10" customWidth="1"/>
    <col min="4358" max="4358" width="14.85546875" style="10" customWidth="1"/>
    <col min="4359" max="4608" width="9.140625" style="10"/>
    <col min="4609" max="4609" width="30" style="10" customWidth="1"/>
    <col min="4610" max="4610" width="82" style="10" customWidth="1"/>
    <col min="4611" max="4611" width="20.28515625" style="10" customWidth="1"/>
    <col min="4612" max="4612" width="19.140625" style="10" customWidth="1"/>
    <col min="4613" max="4613" width="16.85546875" style="10" customWidth="1"/>
    <col min="4614" max="4614" width="14.85546875" style="10" customWidth="1"/>
    <col min="4615" max="4864" width="9.140625" style="10"/>
    <col min="4865" max="4865" width="30" style="10" customWidth="1"/>
    <col min="4866" max="4866" width="82" style="10" customWidth="1"/>
    <col min="4867" max="4867" width="20.28515625" style="10" customWidth="1"/>
    <col min="4868" max="4868" width="19.140625" style="10" customWidth="1"/>
    <col min="4869" max="4869" width="16.85546875" style="10" customWidth="1"/>
    <col min="4870" max="4870" width="14.85546875" style="10" customWidth="1"/>
    <col min="4871" max="5120" width="9.140625" style="10"/>
    <col min="5121" max="5121" width="30" style="10" customWidth="1"/>
    <col min="5122" max="5122" width="82" style="10" customWidth="1"/>
    <col min="5123" max="5123" width="20.28515625" style="10" customWidth="1"/>
    <col min="5124" max="5124" width="19.140625" style="10" customWidth="1"/>
    <col min="5125" max="5125" width="16.85546875" style="10" customWidth="1"/>
    <col min="5126" max="5126" width="14.85546875" style="10" customWidth="1"/>
    <col min="5127" max="5376" width="9.140625" style="10"/>
    <col min="5377" max="5377" width="30" style="10" customWidth="1"/>
    <col min="5378" max="5378" width="82" style="10" customWidth="1"/>
    <col min="5379" max="5379" width="20.28515625" style="10" customWidth="1"/>
    <col min="5380" max="5380" width="19.140625" style="10" customWidth="1"/>
    <col min="5381" max="5381" width="16.85546875" style="10" customWidth="1"/>
    <col min="5382" max="5382" width="14.85546875" style="10" customWidth="1"/>
    <col min="5383" max="5632" width="9.140625" style="10"/>
    <col min="5633" max="5633" width="30" style="10" customWidth="1"/>
    <col min="5634" max="5634" width="82" style="10" customWidth="1"/>
    <col min="5635" max="5635" width="20.28515625" style="10" customWidth="1"/>
    <col min="5636" max="5636" width="19.140625" style="10" customWidth="1"/>
    <col min="5637" max="5637" width="16.85546875" style="10" customWidth="1"/>
    <col min="5638" max="5638" width="14.85546875" style="10" customWidth="1"/>
    <col min="5639" max="5888" width="9.140625" style="10"/>
    <col min="5889" max="5889" width="30" style="10" customWidth="1"/>
    <col min="5890" max="5890" width="82" style="10" customWidth="1"/>
    <col min="5891" max="5891" width="20.28515625" style="10" customWidth="1"/>
    <col min="5892" max="5892" width="19.140625" style="10" customWidth="1"/>
    <col min="5893" max="5893" width="16.85546875" style="10" customWidth="1"/>
    <col min="5894" max="5894" width="14.85546875" style="10" customWidth="1"/>
    <col min="5895" max="6144" width="9.140625" style="10"/>
    <col min="6145" max="6145" width="30" style="10" customWidth="1"/>
    <col min="6146" max="6146" width="82" style="10" customWidth="1"/>
    <col min="6147" max="6147" width="20.28515625" style="10" customWidth="1"/>
    <col min="6148" max="6148" width="19.140625" style="10" customWidth="1"/>
    <col min="6149" max="6149" width="16.85546875" style="10" customWidth="1"/>
    <col min="6150" max="6150" width="14.85546875" style="10" customWidth="1"/>
    <col min="6151" max="6400" width="9.140625" style="10"/>
    <col min="6401" max="6401" width="30" style="10" customWidth="1"/>
    <col min="6402" max="6402" width="82" style="10" customWidth="1"/>
    <col min="6403" max="6403" width="20.28515625" style="10" customWidth="1"/>
    <col min="6404" max="6404" width="19.140625" style="10" customWidth="1"/>
    <col min="6405" max="6405" width="16.85546875" style="10" customWidth="1"/>
    <col min="6406" max="6406" width="14.85546875" style="10" customWidth="1"/>
    <col min="6407" max="6656" width="9.140625" style="10"/>
    <col min="6657" max="6657" width="30" style="10" customWidth="1"/>
    <col min="6658" max="6658" width="82" style="10" customWidth="1"/>
    <col min="6659" max="6659" width="20.28515625" style="10" customWidth="1"/>
    <col min="6660" max="6660" width="19.140625" style="10" customWidth="1"/>
    <col min="6661" max="6661" width="16.85546875" style="10" customWidth="1"/>
    <col min="6662" max="6662" width="14.85546875" style="10" customWidth="1"/>
    <col min="6663" max="6912" width="9.140625" style="10"/>
    <col min="6913" max="6913" width="30" style="10" customWidth="1"/>
    <col min="6914" max="6914" width="82" style="10" customWidth="1"/>
    <col min="6915" max="6915" width="20.28515625" style="10" customWidth="1"/>
    <col min="6916" max="6916" width="19.140625" style="10" customWidth="1"/>
    <col min="6917" max="6917" width="16.85546875" style="10" customWidth="1"/>
    <col min="6918" max="6918" width="14.85546875" style="10" customWidth="1"/>
    <col min="6919" max="7168" width="9.140625" style="10"/>
    <col min="7169" max="7169" width="30" style="10" customWidth="1"/>
    <col min="7170" max="7170" width="82" style="10" customWidth="1"/>
    <col min="7171" max="7171" width="20.28515625" style="10" customWidth="1"/>
    <col min="7172" max="7172" width="19.140625" style="10" customWidth="1"/>
    <col min="7173" max="7173" width="16.85546875" style="10" customWidth="1"/>
    <col min="7174" max="7174" width="14.85546875" style="10" customWidth="1"/>
    <col min="7175" max="7424" width="9.140625" style="10"/>
    <col min="7425" max="7425" width="30" style="10" customWidth="1"/>
    <col min="7426" max="7426" width="82" style="10" customWidth="1"/>
    <col min="7427" max="7427" width="20.28515625" style="10" customWidth="1"/>
    <col min="7428" max="7428" width="19.140625" style="10" customWidth="1"/>
    <col min="7429" max="7429" width="16.85546875" style="10" customWidth="1"/>
    <col min="7430" max="7430" width="14.85546875" style="10" customWidth="1"/>
    <col min="7431" max="7680" width="9.140625" style="10"/>
    <col min="7681" max="7681" width="30" style="10" customWidth="1"/>
    <col min="7682" max="7682" width="82" style="10" customWidth="1"/>
    <col min="7683" max="7683" width="20.28515625" style="10" customWidth="1"/>
    <col min="7684" max="7684" width="19.140625" style="10" customWidth="1"/>
    <col min="7685" max="7685" width="16.85546875" style="10" customWidth="1"/>
    <col min="7686" max="7686" width="14.85546875" style="10" customWidth="1"/>
    <col min="7687" max="7936" width="9.140625" style="10"/>
    <col min="7937" max="7937" width="30" style="10" customWidth="1"/>
    <col min="7938" max="7938" width="82" style="10" customWidth="1"/>
    <col min="7939" max="7939" width="20.28515625" style="10" customWidth="1"/>
    <col min="7940" max="7940" width="19.140625" style="10" customWidth="1"/>
    <col min="7941" max="7941" width="16.85546875" style="10" customWidth="1"/>
    <col min="7942" max="7942" width="14.85546875" style="10" customWidth="1"/>
    <col min="7943" max="8192" width="9.140625" style="10"/>
    <col min="8193" max="8193" width="30" style="10" customWidth="1"/>
    <col min="8194" max="8194" width="82" style="10" customWidth="1"/>
    <col min="8195" max="8195" width="20.28515625" style="10" customWidth="1"/>
    <col min="8196" max="8196" width="19.140625" style="10" customWidth="1"/>
    <col min="8197" max="8197" width="16.85546875" style="10" customWidth="1"/>
    <col min="8198" max="8198" width="14.85546875" style="10" customWidth="1"/>
    <col min="8199" max="8448" width="9.140625" style="10"/>
    <col min="8449" max="8449" width="30" style="10" customWidth="1"/>
    <col min="8450" max="8450" width="82" style="10" customWidth="1"/>
    <col min="8451" max="8451" width="20.28515625" style="10" customWidth="1"/>
    <col min="8452" max="8452" width="19.140625" style="10" customWidth="1"/>
    <col min="8453" max="8453" width="16.85546875" style="10" customWidth="1"/>
    <col min="8454" max="8454" width="14.85546875" style="10" customWidth="1"/>
    <col min="8455" max="8704" width="9.140625" style="10"/>
    <col min="8705" max="8705" width="30" style="10" customWidth="1"/>
    <col min="8706" max="8706" width="82" style="10" customWidth="1"/>
    <col min="8707" max="8707" width="20.28515625" style="10" customWidth="1"/>
    <col min="8708" max="8708" width="19.140625" style="10" customWidth="1"/>
    <col min="8709" max="8709" width="16.85546875" style="10" customWidth="1"/>
    <col min="8710" max="8710" width="14.85546875" style="10" customWidth="1"/>
    <col min="8711" max="8960" width="9.140625" style="10"/>
    <col min="8961" max="8961" width="30" style="10" customWidth="1"/>
    <col min="8962" max="8962" width="82" style="10" customWidth="1"/>
    <col min="8963" max="8963" width="20.28515625" style="10" customWidth="1"/>
    <col min="8964" max="8964" width="19.140625" style="10" customWidth="1"/>
    <col min="8965" max="8965" width="16.85546875" style="10" customWidth="1"/>
    <col min="8966" max="8966" width="14.85546875" style="10" customWidth="1"/>
    <col min="8967" max="9216" width="9.140625" style="10"/>
    <col min="9217" max="9217" width="30" style="10" customWidth="1"/>
    <col min="9218" max="9218" width="82" style="10" customWidth="1"/>
    <col min="9219" max="9219" width="20.28515625" style="10" customWidth="1"/>
    <col min="9220" max="9220" width="19.140625" style="10" customWidth="1"/>
    <col min="9221" max="9221" width="16.85546875" style="10" customWidth="1"/>
    <col min="9222" max="9222" width="14.85546875" style="10" customWidth="1"/>
    <col min="9223" max="9472" width="9.140625" style="10"/>
    <col min="9473" max="9473" width="30" style="10" customWidth="1"/>
    <col min="9474" max="9474" width="82" style="10" customWidth="1"/>
    <col min="9475" max="9475" width="20.28515625" style="10" customWidth="1"/>
    <col min="9476" max="9476" width="19.140625" style="10" customWidth="1"/>
    <col min="9477" max="9477" width="16.85546875" style="10" customWidth="1"/>
    <col min="9478" max="9478" width="14.85546875" style="10" customWidth="1"/>
    <col min="9479" max="9728" width="9.140625" style="10"/>
    <col min="9729" max="9729" width="30" style="10" customWidth="1"/>
    <col min="9730" max="9730" width="82" style="10" customWidth="1"/>
    <col min="9731" max="9731" width="20.28515625" style="10" customWidth="1"/>
    <col min="9732" max="9732" width="19.140625" style="10" customWidth="1"/>
    <col min="9733" max="9733" width="16.85546875" style="10" customWidth="1"/>
    <col min="9734" max="9734" width="14.85546875" style="10" customWidth="1"/>
    <col min="9735" max="9984" width="9.140625" style="10"/>
    <col min="9985" max="9985" width="30" style="10" customWidth="1"/>
    <col min="9986" max="9986" width="82" style="10" customWidth="1"/>
    <col min="9987" max="9987" width="20.28515625" style="10" customWidth="1"/>
    <col min="9988" max="9988" width="19.140625" style="10" customWidth="1"/>
    <col min="9989" max="9989" width="16.85546875" style="10" customWidth="1"/>
    <col min="9990" max="9990" width="14.85546875" style="10" customWidth="1"/>
    <col min="9991" max="10240" width="9.140625" style="10"/>
    <col min="10241" max="10241" width="30" style="10" customWidth="1"/>
    <col min="10242" max="10242" width="82" style="10" customWidth="1"/>
    <col min="10243" max="10243" width="20.28515625" style="10" customWidth="1"/>
    <col min="10244" max="10244" width="19.140625" style="10" customWidth="1"/>
    <col min="10245" max="10245" width="16.85546875" style="10" customWidth="1"/>
    <col min="10246" max="10246" width="14.85546875" style="10" customWidth="1"/>
    <col min="10247" max="10496" width="9.140625" style="10"/>
    <col min="10497" max="10497" width="30" style="10" customWidth="1"/>
    <col min="10498" max="10498" width="82" style="10" customWidth="1"/>
    <col min="10499" max="10499" width="20.28515625" style="10" customWidth="1"/>
    <col min="10500" max="10500" width="19.140625" style="10" customWidth="1"/>
    <col min="10501" max="10501" width="16.85546875" style="10" customWidth="1"/>
    <col min="10502" max="10502" width="14.85546875" style="10" customWidth="1"/>
    <col min="10503" max="10752" width="9.140625" style="10"/>
    <col min="10753" max="10753" width="30" style="10" customWidth="1"/>
    <col min="10754" max="10754" width="82" style="10" customWidth="1"/>
    <col min="10755" max="10755" width="20.28515625" style="10" customWidth="1"/>
    <col min="10756" max="10756" width="19.140625" style="10" customWidth="1"/>
    <col min="10757" max="10757" width="16.85546875" style="10" customWidth="1"/>
    <col min="10758" max="10758" width="14.85546875" style="10" customWidth="1"/>
    <col min="10759" max="11008" width="9.140625" style="10"/>
    <col min="11009" max="11009" width="30" style="10" customWidth="1"/>
    <col min="11010" max="11010" width="82" style="10" customWidth="1"/>
    <col min="11011" max="11011" width="20.28515625" style="10" customWidth="1"/>
    <col min="11012" max="11012" width="19.140625" style="10" customWidth="1"/>
    <col min="11013" max="11013" width="16.85546875" style="10" customWidth="1"/>
    <col min="11014" max="11014" width="14.85546875" style="10" customWidth="1"/>
    <col min="11015" max="11264" width="9.140625" style="10"/>
    <col min="11265" max="11265" width="30" style="10" customWidth="1"/>
    <col min="11266" max="11266" width="82" style="10" customWidth="1"/>
    <col min="11267" max="11267" width="20.28515625" style="10" customWidth="1"/>
    <col min="11268" max="11268" width="19.140625" style="10" customWidth="1"/>
    <col min="11269" max="11269" width="16.85546875" style="10" customWidth="1"/>
    <col min="11270" max="11270" width="14.85546875" style="10" customWidth="1"/>
    <col min="11271" max="11520" width="9.140625" style="10"/>
    <col min="11521" max="11521" width="30" style="10" customWidth="1"/>
    <col min="11522" max="11522" width="82" style="10" customWidth="1"/>
    <col min="11523" max="11523" width="20.28515625" style="10" customWidth="1"/>
    <col min="11524" max="11524" width="19.140625" style="10" customWidth="1"/>
    <col min="11525" max="11525" width="16.85546875" style="10" customWidth="1"/>
    <col min="11526" max="11526" width="14.85546875" style="10" customWidth="1"/>
    <col min="11527" max="11776" width="9.140625" style="10"/>
    <col min="11777" max="11777" width="30" style="10" customWidth="1"/>
    <col min="11778" max="11778" width="82" style="10" customWidth="1"/>
    <col min="11779" max="11779" width="20.28515625" style="10" customWidth="1"/>
    <col min="11780" max="11780" width="19.140625" style="10" customWidth="1"/>
    <col min="11781" max="11781" width="16.85546875" style="10" customWidth="1"/>
    <col min="11782" max="11782" width="14.85546875" style="10" customWidth="1"/>
    <col min="11783" max="12032" width="9.140625" style="10"/>
    <col min="12033" max="12033" width="30" style="10" customWidth="1"/>
    <col min="12034" max="12034" width="82" style="10" customWidth="1"/>
    <col min="12035" max="12035" width="20.28515625" style="10" customWidth="1"/>
    <col min="12036" max="12036" width="19.140625" style="10" customWidth="1"/>
    <col min="12037" max="12037" width="16.85546875" style="10" customWidth="1"/>
    <col min="12038" max="12038" width="14.85546875" style="10" customWidth="1"/>
    <col min="12039" max="12288" width="9.140625" style="10"/>
    <col min="12289" max="12289" width="30" style="10" customWidth="1"/>
    <col min="12290" max="12290" width="82" style="10" customWidth="1"/>
    <col min="12291" max="12291" width="20.28515625" style="10" customWidth="1"/>
    <col min="12292" max="12292" width="19.140625" style="10" customWidth="1"/>
    <col min="12293" max="12293" width="16.85546875" style="10" customWidth="1"/>
    <col min="12294" max="12294" width="14.85546875" style="10" customWidth="1"/>
    <col min="12295" max="12544" width="9.140625" style="10"/>
    <col min="12545" max="12545" width="30" style="10" customWidth="1"/>
    <col min="12546" max="12546" width="82" style="10" customWidth="1"/>
    <col min="12547" max="12547" width="20.28515625" style="10" customWidth="1"/>
    <col min="12548" max="12548" width="19.140625" style="10" customWidth="1"/>
    <col min="12549" max="12549" width="16.85546875" style="10" customWidth="1"/>
    <col min="12550" max="12550" width="14.85546875" style="10" customWidth="1"/>
    <col min="12551" max="12800" width="9.140625" style="10"/>
    <col min="12801" max="12801" width="30" style="10" customWidth="1"/>
    <col min="12802" max="12802" width="82" style="10" customWidth="1"/>
    <col min="12803" max="12803" width="20.28515625" style="10" customWidth="1"/>
    <col min="12804" max="12804" width="19.140625" style="10" customWidth="1"/>
    <col min="12805" max="12805" width="16.85546875" style="10" customWidth="1"/>
    <col min="12806" max="12806" width="14.85546875" style="10" customWidth="1"/>
    <col min="12807" max="13056" width="9.140625" style="10"/>
    <col min="13057" max="13057" width="30" style="10" customWidth="1"/>
    <col min="13058" max="13058" width="82" style="10" customWidth="1"/>
    <col min="13059" max="13059" width="20.28515625" style="10" customWidth="1"/>
    <col min="13060" max="13060" width="19.140625" style="10" customWidth="1"/>
    <col min="13061" max="13061" width="16.85546875" style="10" customWidth="1"/>
    <col min="13062" max="13062" width="14.85546875" style="10" customWidth="1"/>
    <col min="13063" max="13312" width="9.140625" style="10"/>
    <col min="13313" max="13313" width="30" style="10" customWidth="1"/>
    <col min="13314" max="13314" width="82" style="10" customWidth="1"/>
    <col min="13315" max="13315" width="20.28515625" style="10" customWidth="1"/>
    <col min="13316" max="13316" width="19.140625" style="10" customWidth="1"/>
    <col min="13317" max="13317" width="16.85546875" style="10" customWidth="1"/>
    <col min="13318" max="13318" width="14.85546875" style="10" customWidth="1"/>
    <col min="13319" max="13568" width="9.140625" style="10"/>
    <col min="13569" max="13569" width="30" style="10" customWidth="1"/>
    <col min="13570" max="13570" width="82" style="10" customWidth="1"/>
    <col min="13571" max="13571" width="20.28515625" style="10" customWidth="1"/>
    <col min="13572" max="13572" width="19.140625" style="10" customWidth="1"/>
    <col min="13573" max="13573" width="16.85546875" style="10" customWidth="1"/>
    <col min="13574" max="13574" width="14.85546875" style="10" customWidth="1"/>
    <col min="13575" max="13824" width="9.140625" style="10"/>
    <col min="13825" max="13825" width="30" style="10" customWidth="1"/>
    <col min="13826" max="13826" width="82" style="10" customWidth="1"/>
    <col min="13827" max="13827" width="20.28515625" style="10" customWidth="1"/>
    <col min="13828" max="13828" width="19.140625" style="10" customWidth="1"/>
    <col min="13829" max="13829" width="16.85546875" style="10" customWidth="1"/>
    <col min="13830" max="13830" width="14.85546875" style="10" customWidth="1"/>
    <col min="13831" max="14080" width="9.140625" style="10"/>
    <col min="14081" max="14081" width="30" style="10" customWidth="1"/>
    <col min="14082" max="14082" width="82" style="10" customWidth="1"/>
    <col min="14083" max="14083" width="20.28515625" style="10" customWidth="1"/>
    <col min="14084" max="14084" width="19.140625" style="10" customWidth="1"/>
    <col min="14085" max="14085" width="16.85546875" style="10" customWidth="1"/>
    <col min="14086" max="14086" width="14.85546875" style="10" customWidth="1"/>
    <col min="14087" max="14336" width="9.140625" style="10"/>
    <col min="14337" max="14337" width="30" style="10" customWidth="1"/>
    <col min="14338" max="14338" width="82" style="10" customWidth="1"/>
    <col min="14339" max="14339" width="20.28515625" style="10" customWidth="1"/>
    <col min="14340" max="14340" width="19.140625" style="10" customWidth="1"/>
    <col min="14341" max="14341" width="16.85546875" style="10" customWidth="1"/>
    <col min="14342" max="14342" width="14.85546875" style="10" customWidth="1"/>
    <col min="14343" max="14592" width="9.140625" style="10"/>
    <col min="14593" max="14593" width="30" style="10" customWidth="1"/>
    <col min="14594" max="14594" width="82" style="10" customWidth="1"/>
    <col min="14595" max="14595" width="20.28515625" style="10" customWidth="1"/>
    <col min="14596" max="14596" width="19.140625" style="10" customWidth="1"/>
    <col min="14597" max="14597" width="16.85546875" style="10" customWidth="1"/>
    <col min="14598" max="14598" width="14.85546875" style="10" customWidth="1"/>
    <col min="14599" max="14848" width="9.140625" style="10"/>
    <col min="14849" max="14849" width="30" style="10" customWidth="1"/>
    <col min="14850" max="14850" width="82" style="10" customWidth="1"/>
    <col min="14851" max="14851" width="20.28515625" style="10" customWidth="1"/>
    <col min="14852" max="14852" width="19.140625" style="10" customWidth="1"/>
    <col min="14853" max="14853" width="16.85546875" style="10" customWidth="1"/>
    <col min="14854" max="14854" width="14.85546875" style="10" customWidth="1"/>
    <col min="14855" max="15104" width="9.140625" style="10"/>
    <col min="15105" max="15105" width="30" style="10" customWidth="1"/>
    <col min="15106" max="15106" width="82" style="10" customWidth="1"/>
    <col min="15107" max="15107" width="20.28515625" style="10" customWidth="1"/>
    <col min="15108" max="15108" width="19.140625" style="10" customWidth="1"/>
    <col min="15109" max="15109" width="16.85546875" style="10" customWidth="1"/>
    <col min="15110" max="15110" width="14.85546875" style="10" customWidth="1"/>
    <col min="15111" max="15360" width="9.140625" style="10"/>
    <col min="15361" max="15361" width="30" style="10" customWidth="1"/>
    <col min="15362" max="15362" width="82" style="10" customWidth="1"/>
    <col min="15363" max="15363" width="20.28515625" style="10" customWidth="1"/>
    <col min="15364" max="15364" width="19.140625" style="10" customWidth="1"/>
    <col min="15365" max="15365" width="16.85546875" style="10" customWidth="1"/>
    <col min="15366" max="15366" width="14.85546875" style="10" customWidth="1"/>
    <col min="15367" max="15616" width="9.140625" style="10"/>
    <col min="15617" max="15617" width="30" style="10" customWidth="1"/>
    <col min="15618" max="15618" width="82" style="10" customWidth="1"/>
    <col min="15619" max="15619" width="20.28515625" style="10" customWidth="1"/>
    <col min="15620" max="15620" width="19.140625" style="10" customWidth="1"/>
    <col min="15621" max="15621" width="16.85546875" style="10" customWidth="1"/>
    <col min="15622" max="15622" width="14.85546875" style="10" customWidth="1"/>
    <col min="15623" max="15872" width="9.140625" style="10"/>
    <col min="15873" max="15873" width="30" style="10" customWidth="1"/>
    <col min="15874" max="15874" width="82" style="10" customWidth="1"/>
    <col min="15875" max="15875" width="20.28515625" style="10" customWidth="1"/>
    <col min="15876" max="15876" width="19.140625" style="10" customWidth="1"/>
    <col min="15877" max="15877" width="16.85546875" style="10" customWidth="1"/>
    <col min="15878" max="15878" width="14.85546875" style="10" customWidth="1"/>
    <col min="15879" max="16128" width="9.140625" style="10"/>
    <col min="16129" max="16129" width="30" style="10" customWidth="1"/>
    <col min="16130" max="16130" width="82" style="10" customWidth="1"/>
    <col min="16131" max="16131" width="20.28515625" style="10" customWidth="1"/>
    <col min="16132" max="16132" width="19.140625" style="10" customWidth="1"/>
    <col min="16133" max="16133" width="16.85546875" style="10" customWidth="1"/>
    <col min="16134" max="16134" width="14.85546875" style="10" customWidth="1"/>
    <col min="16135" max="16384" width="9.140625" style="10"/>
  </cols>
  <sheetData>
    <row r="1" spans="1:6" ht="99.75" customHeight="1" x14ac:dyDescent="0.35">
      <c r="A1" s="50"/>
      <c r="B1" s="51"/>
      <c r="C1" s="242" t="s">
        <v>1279</v>
      </c>
      <c r="D1" s="242"/>
      <c r="E1" s="242"/>
      <c r="F1" s="51"/>
    </row>
    <row r="2" spans="1:6" ht="23.25" hidden="1" customHeight="1" x14ac:dyDescent="0.35">
      <c r="A2" s="50"/>
      <c r="B2" s="51"/>
      <c r="C2" s="65"/>
      <c r="D2" s="65"/>
      <c r="E2" s="65"/>
      <c r="F2" s="51"/>
    </row>
    <row r="3" spans="1:6" ht="26.25" customHeight="1" x14ac:dyDescent="0.35">
      <c r="A3" s="243" t="s">
        <v>1280</v>
      </c>
      <c r="B3" s="243"/>
      <c r="C3" s="243"/>
      <c r="D3" s="243"/>
      <c r="E3" s="243"/>
      <c r="F3" s="51"/>
    </row>
    <row r="4" spans="1:6" ht="23.25" x14ac:dyDescent="0.35">
      <c r="A4" s="52"/>
      <c r="B4" s="53"/>
      <c r="C4" s="54"/>
      <c r="D4" s="55"/>
      <c r="E4" s="56" t="s">
        <v>270</v>
      </c>
      <c r="F4" s="51"/>
    </row>
    <row r="5" spans="1:6" ht="19.5" customHeight="1" x14ac:dyDescent="0.35">
      <c r="A5" s="244" t="s">
        <v>506</v>
      </c>
      <c r="B5" s="244" t="s">
        <v>507</v>
      </c>
      <c r="C5" s="244" t="s">
        <v>1281</v>
      </c>
      <c r="D5" s="244" t="s">
        <v>1282</v>
      </c>
      <c r="E5" s="244" t="s">
        <v>570</v>
      </c>
      <c r="F5" s="51"/>
    </row>
    <row r="6" spans="1:6" ht="36.75" customHeight="1" x14ac:dyDescent="0.35">
      <c r="A6" s="245"/>
      <c r="B6" s="245"/>
      <c r="C6" s="245"/>
      <c r="D6" s="245"/>
      <c r="E6" s="245"/>
      <c r="F6" s="51"/>
    </row>
    <row r="7" spans="1:6" ht="100.5" customHeight="1" x14ac:dyDescent="0.35">
      <c r="A7" s="246"/>
      <c r="B7" s="246"/>
      <c r="C7" s="246"/>
      <c r="D7" s="246"/>
      <c r="E7" s="246"/>
      <c r="F7" s="51"/>
    </row>
    <row r="8" spans="1:6" ht="24" customHeight="1" x14ac:dyDescent="0.35">
      <c r="A8" s="89" t="s">
        <v>571</v>
      </c>
      <c r="B8" s="90" t="s">
        <v>508</v>
      </c>
      <c r="C8" s="106">
        <f>C9+C18+C28+C36+C41+C60+C67+C73+C81+C129</f>
        <v>868072200</v>
      </c>
      <c r="D8" s="106">
        <f>D9+D18+D28+D36+D41+D60+D67+D73+D81+D129</f>
        <v>944645709.74999988</v>
      </c>
      <c r="E8" s="109">
        <f>D8/C8*100</f>
        <v>108.82109918391581</v>
      </c>
      <c r="F8" s="57"/>
    </row>
    <row r="9" spans="1:6" ht="23.25" customHeight="1" x14ac:dyDescent="0.35">
      <c r="A9" s="89" t="s">
        <v>572</v>
      </c>
      <c r="B9" s="90" t="s">
        <v>509</v>
      </c>
      <c r="C9" s="106">
        <f>C10</f>
        <v>740680598.45000005</v>
      </c>
      <c r="D9" s="106">
        <f>D10</f>
        <v>814449559.89999998</v>
      </c>
      <c r="E9" s="109">
        <f t="shared" ref="E9:E84" si="0">D9/C9*100</f>
        <v>109.95961843801147</v>
      </c>
      <c r="F9" s="51"/>
    </row>
    <row r="10" spans="1:6" ht="23.25" x14ac:dyDescent="0.35">
      <c r="A10" s="91" t="s">
        <v>573</v>
      </c>
      <c r="B10" s="92" t="s">
        <v>510</v>
      </c>
      <c r="C10" s="97">
        <f>C11+C12+C13+C14+C15+C16+C17</f>
        <v>740680598.45000005</v>
      </c>
      <c r="D10" s="97">
        <f>D11+D12+D13+D14+D15+D16+D17</f>
        <v>814449559.89999998</v>
      </c>
      <c r="E10" s="115">
        <f t="shared" si="0"/>
        <v>109.95961843801147</v>
      </c>
      <c r="F10" s="51"/>
    </row>
    <row r="11" spans="1:6" ht="139.5" x14ac:dyDescent="0.35">
      <c r="A11" s="91" t="s">
        <v>574</v>
      </c>
      <c r="B11" s="92" t="s">
        <v>1283</v>
      </c>
      <c r="C11" s="97">
        <v>468660798.44999999</v>
      </c>
      <c r="D11" s="97">
        <v>485544283.80000001</v>
      </c>
      <c r="E11" s="115">
        <f t="shared" si="0"/>
        <v>103.60249575083699</v>
      </c>
      <c r="F11" s="51"/>
    </row>
    <row r="12" spans="1:6" ht="121.5" customHeight="1" x14ac:dyDescent="0.35">
      <c r="A12" s="91" t="s">
        <v>575</v>
      </c>
      <c r="B12" s="92" t="s">
        <v>576</v>
      </c>
      <c r="C12" s="97">
        <v>1289500</v>
      </c>
      <c r="D12" s="97">
        <v>1259428.44</v>
      </c>
      <c r="E12" s="115">
        <f t="shared" si="0"/>
        <v>97.667967429236143</v>
      </c>
      <c r="F12" s="51"/>
    </row>
    <row r="13" spans="1:6" ht="98.25" customHeight="1" x14ac:dyDescent="0.35">
      <c r="A13" s="91" t="s">
        <v>577</v>
      </c>
      <c r="B13" s="92" t="s">
        <v>1284</v>
      </c>
      <c r="C13" s="97">
        <v>37003500</v>
      </c>
      <c r="D13" s="97">
        <v>37281501.630000003</v>
      </c>
      <c r="E13" s="115">
        <f t="shared" si="0"/>
        <v>100.75128468928615</v>
      </c>
      <c r="F13" s="51"/>
    </row>
    <row r="14" spans="1:6" ht="93" x14ac:dyDescent="0.35">
      <c r="A14" s="91" t="s">
        <v>578</v>
      </c>
      <c r="B14" s="92" t="s">
        <v>579</v>
      </c>
      <c r="C14" s="97">
        <v>6000</v>
      </c>
      <c r="D14" s="97">
        <v>6980.92</v>
      </c>
      <c r="E14" s="115">
        <f t="shared" si="0"/>
        <v>116.34866666666667</v>
      </c>
      <c r="F14" s="51"/>
    </row>
    <row r="15" spans="1:6" ht="139.5" x14ac:dyDescent="0.35">
      <c r="A15" s="91" t="s">
        <v>580</v>
      </c>
      <c r="B15" s="92" t="s">
        <v>1285</v>
      </c>
      <c r="C15" s="97">
        <v>62515000</v>
      </c>
      <c r="D15" s="97">
        <v>62533886.840000004</v>
      </c>
      <c r="E15" s="115">
        <f t="shared" si="0"/>
        <v>100.03021169319364</v>
      </c>
      <c r="F15" s="51"/>
    </row>
    <row r="16" spans="1:6" ht="69.75" x14ac:dyDescent="0.35">
      <c r="A16" s="91" t="s">
        <v>1047</v>
      </c>
      <c r="B16" s="92" t="s">
        <v>1286</v>
      </c>
      <c r="C16" s="97">
        <v>14200000</v>
      </c>
      <c r="D16" s="97">
        <v>15373751.27</v>
      </c>
      <c r="E16" s="115">
        <f t="shared" si="0"/>
        <v>108.26585401408451</v>
      </c>
      <c r="F16" s="51"/>
    </row>
    <row r="17" spans="1:6" ht="69.75" x14ac:dyDescent="0.35">
      <c r="A17" s="91" t="s">
        <v>1048</v>
      </c>
      <c r="B17" s="92" t="s">
        <v>1287</v>
      </c>
      <c r="C17" s="97">
        <v>157005800</v>
      </c>
      <c r="D17" s="97">
        <v>212449727</v>
      </c>
      <c r="E17" s="115">
        <f t="shared" si="0"/>
        <v>135.31329861699376</v>
      </c>
      <c r="F17" s="51"/>
    </row>
    <row r="18" spans="1:6" ht="45" x14ac:dyDescent="0.35">
      <c r="A18" s="89" t="s">
        <v>581</v>
      </c>
      <c r="B18" s="90" t="s">
        <v>511</v>
      </c>
      <c r="C18" s="106">
        <f>C19</f>
        <v>30369370</v>
      </c>
      <c r="D18" s="106">
        <f>D19</f>
        <v>30976008.939999998</v>
      </c>
      <c r="E18" s="109">
        <f t="shared" si="0"/>
        <v>101.99753547735762</v>
      </c>
      <c r="F18" s="51"/>
    </row>
    <row r="19" spans="1:6" ht="46.5" x14ac:dyDescent="0.35">
      <c r="A19" s="91" t="s">
        <v>582</v>
      </c>
      <c r="B19" s="92" t="s">
        <v>512</v>
      </c>
      <c r="C19" s="97">
        <f>C20+C22+C24+C26</f>
        <v>30369370</v>
      </c>
      <c r="D19" s="97">
        <f>D20+D22+D24+D26</f>
        <v>30976008.939999998</v>
      </c>
      <c r="E19" s="115">
        <f t="shared" si="0"/>
        <v>101.99753547735762</v>
      </c>
      <c r="F19" s="51"/>
    </row>
    <row r="20" spans="1:6" ht="69.75" x14ac:dyDescent="0.35">
      <c r="A20" s="91" t="s">
        <v>583</v>
      </c>
      <c r="B20" s="92" t="s">
        <v>584</v>
      </c>
      <c r="C20" s="97">
        <f>C21</f>
        <v>15697260</v>
      </c>
      <c r="D20" s="97">
        <f>D21</f>
        <v>16003313.189999999</v>
      </c>
      <c r="E20" s="115">
        <f t="shared" si="0"/>
        <v>101.94972364603758</v>
      </c>
      <c r="F20" s="51"/>
    </row>
    <row r="21" spans="1:6" ht="116.25" x14ac:dyDescent="0.35">
      <c r="A21" s="91" t="s">
        <v>585</v>
      </c>
      <c r="B21" s="92" t="s">
        <v>586</v>
      </c>
      <c r="C21" s="97">
        <v>15697260</v>
      </c>
      <c r="D21" s="97">
        <v>16003313.189999999</v>
      </c>
      <c r="E21" s="115">
        <f t="shared" si="0"/>
        <v>101.94972364603758</v>
      </c>
      <c r="F21" s="51"/>
    </row>
    <row r="22" spans="1:6" ht="93" x14ac:dyDescent="0.35">
      <c r="A22" s="91" t="s">
        <v>587</v>
      </c>
      <c r="B22" s="92" t="s">
        <v>588</v>
      </c>
      <c r="C22" s="97">
        <f>C23</f>
        <v>73020</v>
      </c>
      <c r="D22" s="97">
        <f>D23</f>
        <v>92464.95</v>
      </c>
      <c r="E22" s="115">
        <f t="shared" si="0"/>
        <v>126.62962202136401</v>
      </c>
      <c r="F22" s="51"/>
    </row>
    <row r="23" spans="1:6" ht="139.5" x14ac:dyDescent="0.35">
      <c r="A23" s="91" t="s">
        <v>589</v>
      </c>
      <c r="B23" s="92" t="s">
        <v>590</v>
      </c>
      <c r="C23" s="97">
        <v>73020</v>
      </c>
      <c r="D23" s="97">
        <v>92464.95</v>
      </c>
      <c r="E23" s="115">
        <f t="shared" si="0"/>
        <v>126.62962202136401</v>
      </c>
      <c r="F23" s="51"/>
    </row>
    <row r="24" spans="1:6" ht="69.75" x14ac:dyDescent="0.35">
      <c r="A24" s="91" t="s">
        <v>591</v>
      </c>
      <c r="B24" s="92" t="s">
        <v>592</v>
      </c>
      <c r="C24" s="97">
        <f>C25</f>
        <v>16718020</v>
      </c>
      <c r="D24" s="97">
        <f>D25</f>
        <v>16622170.51</v>
      </c>
      <c r="E24" s="115">
        <f t="shared" si="0"/>
        <v>99.426669605611181</v>
      </c>
      <c r="F24" s="51"/>
    </row>
    <row r="25" spans="1:6" ht="116.25" x14ac:dyDescent="0.35">
      <c r="A25" s="91" t="s">
        <v>593</v>
      </c>
      <c r="B25" s="92" t="s">
        <v>594</v>
      </c>
      <c r="C25" s="97">
        <v>16718020</v>
      </c>
      <c r="D25" s="97">
        <v>16622170.51</v>
      </c>
      <c r="E25" s="115">
        <f t="shared" si="0"/>
        <v>99.426669605611181</v>
      </c>
      <c r="F25" s="51"/>
    </row>
    <row r="26" spans="1:6" ht="69.75" x14ac:dyDescent="0.35">
      <c r="A26" s="91" t="s">
        <v>595</v>
      </c>
      <c r="B26" s="92" t="s">
        <v>596</v>
      </c>
      <c r="C26" s="97">
        <f>C27</f>
        <v>-2118930</v>
      </c>
      <c r="D26" s="97">
        <f>D27</f>
        <v>-1741939.71</v>
      </c>
      <c r="E26" s="115">
        <f t="shared" si="0"/>
        <v>82.208459458311495</v>
      </c>
      <c r="F26" s="51"/>
    </row>
    <row r="27" spans="1:6" ht="116.25" x14ac:dyDescent="0.35">
      <c r="A27" s="91" t="s">
        <v>597</v>
      </c>
      <c r="B27" s="92" t="s">
        <v>598</v>
      </c>
      <c r="C27" s="97">
        <v>-2118930</v>
      </c>
      <c r="D27" s="97">
        <v>-1741939.71</v>
      </c>
      <c r="E27" s="115">
        <f t="shared" si="0"/>
        <v>82.208459458311495</v>
      </c>
      <c r="F27" s="51"/>
    </row>
    <row r="28" spans="1:6" ht="23.25" x14ac:dyDescent="0.35">
      <c r="A28" s="89" t="s">
        <v>599</v>
      </c>
      <c r="B28" s="90" t="s">
        <v>513</v>
      </c>
      <c r="C28" s="106">
        <f>C29+C32+C34</f>
        <v>29911892</v>
      </c>
      <c r="D28" s="106">
        <f>D29+D32+D34</f>
        <v>28905082.939999998</v>
      </c>
      <c r="E28" s="109">
        <f t="shared" si="0"/>
        <v>96.634084330071786</v>
      </c>
      <c r="F28" s="51"/>
    </row>
    <row r="29" spans="1:6" ht="23.25" x14ac:dyDescent="0.35">
      <c r="A29" s="91" t="s">
        <v>600</v>
      </c>
      <c r="B29" s="92" t="s">
        <v>601</v>
      </c>
      <c r="C29" s="97">
        <f>C30+C31</f>
        <v>11892</v>
      </c>
      <c r="D29" s="97">
        <f>D30+D31</f>
        <v>15314.82</v>
      </c>
      <c r="E29" s="115">
        <f t="shared" si="0"/>
        <v>128.78254288597378</v>
      </c>
      <c r="F29" s="51"/>
    </row>
    <row r="30" spans="1:6" ht="23.25" x14ac:dyDescent="0.35">
      <c r="A30" s="91" t="s">
        <v>602</v>
      </c>
      <c r="B30" s="92" t="s">
        <v>601</v>
      </c>
      <c r="C30" s="97">
        <v>11892</v>
      </c>
      <c r="D30" s="97">
        <v>15314.82</v>
      </c>
      <c r="E30" s="115">
        <f t="shared" si="0"/>
        <v>128.78254288597378</v>
      </c>
      <c r="F30" s="51"/>
    </row>
    <row r="31" spans="1:6" ht="46.5" hidden="1" x14ac:dyDescent="0.35">
      <c r="A31" s="91" t="s">
        <v>603</v>
      </c>
      <c r="B31" s="92" t="s">
        <v>604</v>
      </c>
      <c r="C31" s="97">
        <v>0</v>
      </c>
      <c r="D31" s="97"/>
      <c r="E31" s="115"/>
      <c r="F31" s="51"/>
    </row>
    <row r="32" spans="1:6" ht="23.25" x14ac:dyDescent="0.35">
      <c r="A32" s="91" t="s">
        <v>605</v>
      </c>
      <c r="B32" s="92" t="s">
        <v>606</v>
      </c>
      <c r="C32" s="97">
        <f>C33</f>
        <v>12900000</v>
      </c>
      <c r="D32" s="97">
        <f>D33</f>
        <v>12915748.949999999</v>
      </c>
      <c r="E32" s="115">
        <f t="shared" si="0"/>
        <v>100.12208488372092</v>
      </c>
      <c r="F32" s="51"/>
    </row>
    <row r="33" spans="1:6" ht="23.25" x14ac:dyDescent="0.35">
      <c r="A33" s="91" t="s">
        <v>607</v>
      </c>
      <c r="B33" s="92" t="s">
        <v>606</v>
      </c>
      <c r="C33" s="97">
        <v>12900000</v>
      </c>
      <c r="D33" s="97">
        <v>12915748.949999999</v>
      </c>
      <c r="E33" s="115">
        <f t="shared" si="0"/>
        <v>100.12208488372092</v>
      </c>
      <c r="F33" s="51"/>
    </row>
    <row r="34" spans="1:6" ht="23.25" x14ac:dyDescent="0.35">
      <c r="A34" s="91" t="s">
        <v>608</v>
      </c>
      <c r="B34" s="92" t="s">
        <v>609</v>
      </c>
      <c r="C34" s="97">
        <f>C35</f>
        <v>17000000</v>
      </c>
      <c r="D34" s="97">
        <f>D35</f>
        <v>15974019.17</v>
      </c>
      <c r="E34" s="115">
        <f t="shared" si="0"/>
        <v>93.96481864705882</v>
      </c>
      <c r="F34" s="51"/>
    </row>
    <row r="35" spans="1:6" ht="46.5" x14ac:dyDescent="0.35">
      <c r="A35" s="91" t="s">
        <v>610</v>
      </c>
      <c r="B35" s="92" t="s">
        <v>1288</v>
      </c>
      <c r="C35" s="97">
        <v>17000000</v>
      </c>
      <c r="D35" s="97">
        <v>15974019.17</v>
      </c>
      <c r="E35" s="115">
        <f t="shared" si="0"/>
        <v>93.96481864705882</v>
      </c>
      <c r="F35" s="51"/>
    </row>
    <row r="36" spans="1:6" ht="23.25" x14ac:dyDescent="0.35">
      <c r="A36" s="89" t="s">
        <v>611</v>
      </c>
      <c r="B36" s="90" t="s">
        <v>514</v>
      </c>
      <c r="C36" s="106">
        <f>C37+C39</f>
        <v>6650000</v>
      </c>
      <c r="D36" s="106">
        <f>D37+D39</f>
        <v>7421703.1399999997</v>
      </c>
      <c r="E36" s="109">
        <f t="shared" si="0"/>
        <v>111.6045584962406</v>
      </c>
      <c r="F36" s="51"/>
    </row>
    <row r="37" spans="1:6" ht="46.5" x14ac:dyDescent="0.35">
      <c r="A37" s="91" t="s">
        <v>612</v>
      </c>
      <c r="B37" s="92" t="s">
        <v>613</v>
      </c>
      <c r="C37" s="97">
        <f>C38</f>
        <v>6625000</v>
      </c>
      <c r="D37" s="97">
        <f>D38</f>
        <v>7381703.1399999997</v>
      </c>
      <c r="E37" s="115">
        <f t="shared" si="0"/>
        <v>111.42193418867924</v>
      </c>
      <c r="F37" s="51"/>
    </row>
    <row r="38" spans="1:6" ht="46.5" x14ac:dyDescent="0.35">
      <c r="A38" s="91" t="s">
        <v>614</v>
      </c>
      <c r="B38" s="92" t="s">
        <v>615</v>
      </c>
      <c r="C38" s="97">
        <v>6625000</v>
      </c>
      <c r="D38" s="97">
        <v>7381703.1399999997</v>
      </c>
      <c r="E38" s="115">
        <f t="shared" si="0"/>
        <v>111.42193418867924</v>
      </c>
      <c r="F38" s="51"/>
    </row>
    <row r="39" spans="1:6" ht="46.5" x14ac:dyDescent="0.35">
      <c r="A39" s="91" t="s">
        <v>616</v>
      </c>
      <c r="B39" s="92" t="s">
        <v>567</v>
      </c>
      <c r="C39" s="97">
        <f>C40</f>
        <v>25000</v>
      </c>
      <c r="D39" s="97">
        <f>D40</f>
        <v>40000</v>
      </c>
      <c r="E39" s="115">
        <f t="shared" si="0"/>
        <v>160</v>
      </c>
      <c r="F39" s="51"/>
    </row>
    <row r="40" spans="1:6" ht="23.25" x14ac:dyDescent="0.35">
      <c r="A40" s="91" t="s">
        <v>617</v>
      </c>
      <c r="B40" s="92" t="s">
        <v>515</v>
      </c>
      <c r="C40" s="97">
        <v>25000</v>
      </c>
      <c r="D40" s="97">
        <v>40000</v>
      </c>
      <c r="E40" s="115">
        <f t="shared" si="0"/>
        <v>160</v>
      </c>
      <c r="F40" s="51"/>
    </row>
    <row r="41" spans="1:6" ht="45" x14ac:dyDescent="0.35">
      <c r="A41" s="89" t="s">
        <v>618</v>
      </c>
      <c r="B41" s="90" t="s">
        <v>516</v>
      </c>
      <c r="C41" s="106">
        <f>C42+C54+C58</f>
        <v>39310109.549999997</v>
      </c>
      <c r="D41" s="106">
        <f>D42+D54+D58</f>
        <v>41262384.170000002</v>
      </c>
      <c r="E41" s="109">
        <f t="shared" si="0"/>
        <v>104.96634235403704</v>
      </c>
      <c r="F41" s="51"/>
    </row>
    <row r="42" spans="1:6" ht="93" x14ac:dyDescent="0.35">
      <c r="A42" s="91" t="s">
        <v>619</v>
      </c>
      <c r="B42" s="92" t="s">
        <v>620</v>
      </c>
      <c r="C42" s="97">
        <f>C43+C45+C47+C49+C51</f>
        <v>39179195.549999997</v>
      </c>
      <c r="D42" s="97">
        <f>D43+D45+D47+D49+D51</f>
        <v>41146920.170000002</v>
      </c>
      <c r="E42" s="115">
        <f t="shared" si="0"/>
        <v>105.02237116504554</v>
      </c>
      <c r="F42" s="51"/>
    </row>
    <row r="43" spans="1:6" ht="69.75" x14ac:dyDescent="0.35">
      <c r="A43" s="91" t="s">
        <v>621</v>
      </c>
      <c r="B43" s="92" t="s">
        <v>622</v>
      </c>
      <c r="C43" s="97">
        <f>C44</f>
        <v>28000000</v>
      </c>
      <c r="D43" s="97">
        <f>D44</f>
        <v>30000233.09</v>
      </c>
      <c r="E43" s="115">
        <f t="shared" si="0"/>
        <v>107.14368960714286</v>
      </c>
      <c r="F43" s="51"/>
    </row>
    <row r="44" spans="1:6" ht="93" x14ac:dyDescent="0.35">
      <c r="A44" s="91" t="s">
        <v>623</v>
      </c>
      <c r="B44" s="92" t="s">
        <v>624</v>
      </c>
      <c r="C44" s="97">
        <v>28000000</v>
      </c>
      <c r="D44" s="97">
        <v>30000233.09</v>
      </c>
      <c r="E44" s="115">
        <f t="shared" si="0"/>
        <v>107.14368960714286</v>
      </c>
      <c r="F44" s="51"/>
    </row>
    <row r="45" spans="1:6" ht="105.75" customHeight="1" x14ac:dyDescent="0.35">
      <c r="A45" s="91" t="s">
        <v>625</v>
      </c>
      <c r="B45" s="92" t="s">
        <v>626</v>
      </c>
      <c r="C45" s="97">
        <f>C46</f>
        <v>1862180</v>
      </c>
      <c r="D45" s="97">
        <f>D46</f>
        <v>1873010.23</v>
      </c>
      <c r="E45" s="115">
        <f t="shared" si="0"/>
        <v>100.58158878303922</v>
      </c>
      <c r="F45" s="51"/>
    </row>
    <row r="46" spans="1:6" ht="91.5" customHeight="1" x14ac:dyDescent="0.35">
      <c r="A46" s="91" t="s">
        <v>627</v>
      </c>
      <c r="B46" s="92" t="s">
        <v>517</v>
      </c>
      <c r="C46" s="97">
        <v>1862180</v>
      </c>
      <c r="D46" s="97">
        <v>1873010.23</v>
      </c>
      <c r="E46" s="115">
        <f t="shared" si="0"/>
        <v>100.58158878303922</v>
      </c>
      <c r="F46" s="51"/>
    </row>
    <row r="47" spans="1:6" ht="99.75" customHeight="1" x14ac:dyDescent="0.35">
      <c r="A47" s="91" t="s">
        <v>628</v>
      </c>
      <c r="B47" s="92" t="s">
        <v>629</v>
      </c>
      <c r="C47" s="97">
        <f>C48</f>
        <v>142700</v>
      </c>
      <c r="D47" s="97">
        <f>D48</f>
        <v>390391.67</v>
      </c>
      <c r="E47" s="115">
        <f t="shared" si="0"/>
        <v>273.57510161177294</v>
      </c>
      <c r="F47" s="51"/>
    </row>
    <row r="48" spans="1:6" ht="69.75" x14ac:dyDescent="0.35">
      <c r="A48" s="91" t="s">
        <v>630</v>
      </c>
      <c r="B48" s="92" t="s">
        <v>631</v>
      </c>
      <c r="C48" s="97">
        <v>142700</v>
      </c>
      <c r="D48" s="97">
        <v>390391.67</v>
      </c>
      <c r="E48" s="115">
        <f t="shared" si="0"/>
        <v>273.57510161177294</v>
      </c>
      <c r="F48" s="51"/>
    </row>
    <row r="49" spans="1:6" ht="46.5" x14ac:dyDescent="0.35">
      <c r="A49" s="91" t="s">
        <v>1289</v>
      </c>
      <c r="B49" s="92" t="s">
        <v>1290</v>
      </c>
      <c r="C49" s="97">
        <f>C50</f>
        <v>9174300</v>
      </c>
      <c r="D49" s="97">
        <f>D50</f>
        <v>8883269.6099999994</v>
      </c>
      <c r="E49" s="115">
        <f t="shared" si="0"/>
        <v>96.827764625094005</v>
      </c>
      <c r="F49" s="51"/>
    </row>
    <row r="50" spans="1:6" ht="46.5" x14ac:dyDescent="0.35">
      <c r="A50" s="91" t="s">
        <v>1291</v>
      </c>
      <c r="B50" s="92" t="s">
        <v>1292</v>
      </c>
      <c r="C50" s="97">
        <v>9174300</v>
      </c>
      <c r="D50" s="97">
        <v>8883269.6099999994</v>
      </c>
      <c r="E50" s="115">
        <f t="shared" si="0"/>
        <v>96.827764625094005</v>
      </c>
      <c r="F50" s="51"/>
    </row>
    <row r="51" spans="1:6" ht="46.5" x14ac:dyDescent="0.35">
      <c r="A51" s="91" t="s">
        <v>1293</v>
      </c>
      <c r="B51" s="92" t="s">
        <v>1296</v>
      </c>
      <c r="C51" s="97">
        <f>C52+C53</f>
        <v>15.55</v>
      </c>
      <c r="D51" s="97">
        <f>D52+D53</f>
        <v>15.57</v>
      </c>
      <c r="E51" s="115">
        <f t="shared" si="0"/>
        <v>100.12861736334403</v>
      </c>
      <c r="F51" s="51"/>
    </row>
    <row r="52" spans="1:6" ht="162.75" x14ac:dyDescent="0.35">
      <c r="A52" s="91" t="s">
        <v>1294</v>
      </c>
      <c r="B52" s="92" t="s">
        <v>1297</v>
      </c>
      <c r="C52" s="97">
        <v>2.59</v>
      </c>
      <c r="D52" s="97">
        <v>2.59</v>
      </c>
      <c r="E52" s="115">
        <f t="shared" si="0"/>
        <v>100</v>
      </c>
      <c r="F52" s="51"/>
    </row>
    <row r="53" spans="1:6" ht="93" x14ac:dyDescent="0.35">
      <c r="A53" s="91" t="s">
        <v>1295</v>
      </c>
      <c r="B53" s="92" t="s">
        <v>1298</v>
      </c>
      <c r="C53" s="97">
        <v>12.96</v>
      </c>
      <c r="D53" s="97">
        <v>12.98</v>
      </c>
      <c r="E53" s="115">
        <f t="shared" si="0"/>
        <v>100.15432098765432</v>
      </c>
      <c r="F53" s="51"/>
    </row>
    <row r="54" spans="1:6" ht="23.25" x14ac:dyDescent="0.35">
      <c r="A54" s="91" t="s">
        <v>632</v>
      </c>
      <c r="B54" s="92" t="s">
        <v>518</v>
      </c>
      <c r="C54" s="97">
        <f>C55</f>
        <v>115464</v>
      </c>
      <c r="D54" s="97">
        <f>D55</f>
        <v>115464</v>
      </c>
      <c r="E54" s="115">
        <f t="shared" si="0"/>
        <v>100</v>
      </c>
      <c r="F54" s="51"/>
    </row>
    <row r="55" spans="1:6" ht="46.5" x14ac:dyDescent="0.35">
      <c r="A55" s="91" t="s">
        <v>633</v>
      </c>
      <c r="B55" s="92" t="s">
        <v>634</v>
      </c>
      <c r="C55" s="97">
        <f>C56</f>
        <v>115464</v>
      </c>
      <c r="D55" s="97">
        <f>D56</f>
        <v>115464</v>
      </c>
      <c r="E55" s="115">
        <f t="shared" si="0"/>
        <v>100</v>
      </c>
      <c r="F55" s="51"/>
    </row>
    <row r="56" spans="1:6" ht="69.75" x14ac:dyDescent="0.35">
      <c r="A56" s="91" t="s">
        <v>635</v>
      </c>
      <c r="B56" s="92" t="s">
        <v>519</v>
      </c>
      <c r="C56" s="97">
        <v>115464</v>
      </c>
      <c r="D56" s="97">
        <v>115464</v>
      </c>
      <c r="E56" s="115">
        <f t="shared" si="0"/>
        <v>100</v>
      </c>
      <c r="F56" s="51"/>
    </row>
    <row r="57" spans="1:6" ht="93" x14ac:dyDescent="0.35">
      <c r="A57" s="91" t="s">
        <v>1049</v>
      </c>
      <c r="B57" s="92" t="s">
        <v>1050</v>
      </c>
      <c r="C57" s="97">
        <f>C58</f>
        <v>15450</v>
      </c>
      <c r="D57" s="97">
        <f>D58</f>
        <v>0</v>
      </c>
      <c r="E57" s="115">
        <f t="shared" si="0"/>
        <v>0</v>
      </c>
      <c r="F57" s="51"/>
    </row>
    <row r="58" spans="1:6" ht="116.25" x14ac:dyDescent="0.35">
      <c r="A58" s="91" t="s">
        <v>1051</v>
      </c>
      <c r="B58" s="92" t="s">
        <v>1052</v>
      </c>
      <c r="C58" s="97">
        <f>C59</f>
        <v>15450</v>
      </c>
      <c r="D58" s="97">
        <f>D59</f>
        <v>0</v>
      </c>
      <c r="E58" s="115">
        <f t="shared" si="0"/>
        <v>0</v>
      </c>
      <c r="F58" s="51"/>
    </row>
    <row r="59" spans="1:6" ht="116.25" x14ac:dyDescent="0.35">
      <c r="A59" s="91" t="s">
        <v>1053</v>
      </c>
      <c r="B59" s="92" t="s">
        <v>1054</v>
      </c>
      <c r="C59" s="97">
        <v>15450</v>
      </c>
      <c r="D59" s="97">
        <v>0</v>
      </c>
      <c r="E59" s="115">
        <f t="shared" si="0"/>
        <v>0</v>
      </c>
      <c r="F59" s="51"/>
    </row>
    <row r="60" spans="1:6" ht="23.25" x14ac:dyDescent="0.35">
      <c r="A60" s="89" t="s">
        <v>636</v>
      </c>
      <c r="B60" s="90" t="s">
        <v>520</v>
      </c>
      <c r="C60" s="106">
        <f>C61</f>
        <v>774000</v>
      </c>
      <c r="D60" s="106">
        <f>D61</f>
        <v>848692.67999999993</v>
      </c>
      <c r="E60" s="106">
        <f>E61</f>
        <v>109.65021705426356</v>
      </c>
      <c r="F60" s="51"/>
    </row>
    <row r="61" spans="1:6" ht="23.25" x14ac:dyDescent="0.35">
      <c r="A61" s="91" t="s">
        <v>637</v>
      </c>
      <c r="B61" s="92" t="s">
        <v>521</v>
      </c>
      <c r="C61" s="97">
        <f>C62+C63+C64</f>
        <v>774000</v>
      </c>
      <c r="D61" s="97">
        <f>D62+D63+D64</f>
        <v>848692.67999999993</v>
      </c>
      <c r="E61" s="115">
        <f t="shared" si="0"/>
        <v>109.65021705426356</v>
      </c>
      <c r="F61" s="51"/>
    </row>
    <row r="62" spans="1:6" ht="46.5" x14ac:dyDescent="0.35">
      <c r="A62" s="91" t="s">
        <v>638</v>
      </c>
      <c r="B62" s="92" t="s">
        <v>1299</v>
      </c>
      <c r="C62" s="97">
        <v>510430</v>
      </c>
      <c r="D62" s="97">
        <v>510408.24</v>
      </c>
      <c r="E62" s="115">
        <f t="shared" si="0"/>
        <v>99.995736927688412</v>
      </c>
      <c r="F62" s="51"/>
    </row>
    <row r="63" spans="1:6" ht="23.25" x14ac:dyDescent="0.35">
      <c r="A63" s="91" t="s">
        <v>639</v>
      </c>
      <c r="B63" s="92" t="s">
        <v>522</v>
      </c>
      <c r="C63" s="97">
        <v>107500</v>
      </c>
      <c r="D63" s="97">
        <v>183992.63</v>
      </c>
      <c r="E63" s="115">
        <f t="shared" si="0"/>
        <v>171.15593488372093</v>
      </c>
      <c r="F63" s="51"/>
    </row>
    <row r="64" spans="1:6" ht="23.25" x14ac:dyDescent="0.35">
      <c r="A64" s="91" t="s">
        <v>640</v>
      </c>
      <c r="B64" s="92" t="s">
        <v>523</v>
      </c>
      <c r="C64" s="97">
        <f>C65+C66</f>
        <v>156070</v>
      </c>
      <c r="D64" s="97">
        <f>D65+D66</f>
        <v>154291.81</v>
      </c>
      <c r="E64" s="115">
        <f t="shared" si="0"/>
        <v>98.860645864035362</v>
      </c>
      <c r="F64" s="51"/>
    </row>
    <row r="65" spans="1:6" ht="23.25" x14ac:dyDescent="0.35">
      <c r="A65" s="91" t="s">
        <v>641</v>
      </c>
      <c r="B65" s="92" t="s">
        <v>524</v>
      </c>
      <c r="C65" s="97">
        <v>156070</v>
      </c>
      <c r="D65" s="97">
        <v>154291.81</v>
      </c>
      <c r="E65" s="115">
        <f t="shared" si="0"/>
        <v>98.860645864035362</v>
      </c>
      <c r="F65" s="51"/>
    </row>
    <row r="66" spans="1:6" ht="23.25" hidden="1" x14ac:dyDescent="0.35">
      <c r="A66" s="91" t="s">
        <v>642</v>
      </c>
      <c r="B66" s="92" t="s">
        <v>643</v>
      </c>
      <c r="C66" s="97">
        <v>0</v>
      </c>
      <c r="D66" s="97">
        <v>0</v>
      </c>
      <c r="E66" s="115">
        <v>0</v>
      </c>
      <c r="F66" s="51"/>
    </row>
    <row r="67" spans="1:6" ht="45" x14ac:dyDescent="0.35">
      <c r="A67" s="89" t="s">
        <v>644</v>
      </c>
      <c r="B67" s="90" t="s">
        <v>525</v>
      </c>
      <c r="C67" s="106">
        <f>C68</f>
        <v>48690</v>
      </c>
      <c r="D67" s="106">
        <f>D68</f>
        <v>51095.61</v>
      </c>
      <c r="E67" s="106">
        <f>E68</f>
        <v>104.94066543438079</v>
      </c>
      <c r="F67" s="51"/>
    </row>
    <row r="68" spans="1:6" ht="23.25" x14ac:dyDescent="0.35">
      <c r="A68" s="91" t="s">
        <v>645</v>
      </c>
      <c r="B68" s="92" t="s">
        <v>526</v>
      </c>
      <c r="C68" s="97">
        <f>C69+C71</f>
        <v>48690</v>
      </c>
      <c r="D68" s="97">
        <f>D69+D71</f>
        <v>51095.61</v>
      </c>
      <c r="E68" s="115">
        <f t="shared" si="0"/>
        <v>104.94066543438079</v>
      </c>
      <c r="F68" s="51"/>
    </row>
    <row r="69" spans="1:6" ht="46.5" x14ac:dyDescent="0.35">
      <c r="A69" s="91" t="s">
        <v>646</v>
      </c>
      <c r="B69" s="92" t="s">
        <v>647</v>
      </c>
      <c r="C69" s="97">
        <f>C70</f>
        <v>10358</v>
      </c>
      <c r="D69" s="97">
        <f>D70</f>
        <v>12762.97</v>
      </c>
      <c r="E69" s="115">
        <f t="shared" si="0"/>
        <v>123.21847847074724</v>
      </c>
      <c r="F69" s="51"/>
    </row>
    <row r="70" spans="1:6" ht="46.5" x14ac:dyDescent="0.35">
      <c r="A70" s="91" t="s">
        <v>648</v>
      </c>
      <c r="B70" s="92" t="s">
        <v>649</v>
      </c>
      <c r="C70" s="97">
        <v>10358</v>
      </c>
      <c r="D70" s="97">
        <v>12762.97</v>
      </c>
      <c r="E70" s="115">
        <f t="shared" si="0"/>
        <v>123.21847847074724</v>
      </c>
      <c r="F70" s="51"/>
    </row>
    <row r="71" spans="1:6" ht="25.5" customHeight="1" x14ac:dyDescent="0.35">
      <c r="A71" s="91" t="s">
        <v>650</v>
      </c>
      <c r="B71" s="92" t="s">
        <v>527</v>
      </c>
      <c r="C71" s="97">
        <f>C72</f>
        <v>38332</v>
      </c>
      <c r="D71" s="97">
        <f>D72</f>
        <v>38332.639999999999</v>
      </c>
      <c r="E71" s="115">
        <f t="shared" si="0"/>
        <v>100.00166962329125</v>
      </c>
      <c r="F71" s="51"/>
    </row>
    <row r="72" spans="1:6" ht="30.75" customHeight="1" x14ac:dyDescent="0.35">
      <c r="A72" s="91" t="s">
        <v>651</v>
      </c>
      <c r="B72" s="92" t="s">
        <v>528</v>
      </c>
      <c r="C72" s="97">
        <v>38332</v>
      </c>
      <c r="D72" s="97">
        <v>38332.639999999999</v>
      </c>
      <c r="E72" s="115">
        <f t="shared" si="0"/>
        <v>100.00166962329125</v>
      </c>
      <c r="F72" s="51"/>
    </row>
    <row r="73" spans="1:6" ht="39.75" customHeight="1" x14ac:dyDescent="0.35">
      <c r="A73" s="89" t="s">
        <v>652</v>
      </c>
      <c r="B73" s="90" t="s">
        <v>529</v>
      </c>
      <c r="C73" s="106">
        <f>C74</f>
        <v>15327540</v>
      </c>
      <c r="D73" s="106">
        <f>D74</f>
        <v>15661838.959999999</v>
      </c>
      <c r="E73" s="109">
        <f t="shared" si="0"/>
        <v>102.18103466048693</v>
      </c>
      <c r="F73" s="51"/>
    </row>
    <row r="74" spans="1:6" ht="46.5" x14ac:dyDescent="0.35">
      <c r="A74" s="91" t="s">
        <v>653</v>
      </c>
      <c r="B74" s="92" t="s">
        <v>530</v>
      </c>
      <c r="C74" s="97">
        <f>C75+C77+C79</f>
        <v>15327540</v>
      </c>
      <c r="D74" s="97">
        <f>D75+D77+D79</f>
        <v>15661838.959999999</v>
      </c>
      <c r="E74" s="115">
        <f t="shared" si="0"/>
        <v>102.18103466048693</v>
      </c>
      <c r="F74" s="51"/>
    </row>
    <row r="75" spans="1:6" ht="46.5" x14ac:dyDescent="0.35">
      <c r="A75" s="91" t="s">
        <v>654</v>
      </c>
      <c r="B75" s="92" t="s">
        <v>531</v>
      </c>
      <c r="C75" s="97">
        <f>C76</f>
        <v>12000000</v>
      </c>
      <c r="D75" s="97">
        <f>D76</f>
        <v>12183382.51</v>
      </c>
      <c r="E75" s="115">
        <f t="shared" si="0"/>
        <v>101.52818758333333</v>
      </c>
      <c r="F75" s="51"/>
    </row>
    <row r="76" spans="1:6" ht="69.75" x14ac:dyDescent="0.35">
      <c r="A76" s="91" t="s">
        <v>655</v>
      </c>
      <c r="B76" s="92" t="s">
        <v>532</v>
      </c>
      <c r="C76" s="97">
        <v>12000000</v>
      </c>
      <c r="D76" s="97">
        <v>12183382.51</v>
      </c>
      <c r="E76" s="115">
        <f t="shared" si="0"/>
        <v>101.52818758333333</v>
      </c>
      <c r="F76" s="51"/>
    </row>
    <row r="77" spans="1:6" ht="69.75" x14ac:dyDescent="0.35">
      <c r="A77" s="91" t="s">
        <v>656</v>
      </c>
      <c r="B77" s="92" t="s">
        <v>657</v>
      </c>
      <c r="C77" s="97">
        <f>C78</f>
        <v>1676560</v>
      </c>
      <c r="D77" s="97">
        <f>D78</f>
        <v>1676559.92</v>
      </c>
      <c r="E77" s="115">
        <f t="shared" si="0"/>
        <v>99.99999522832465</v>
      </c>
      <c r="F77" s="51"/>
    </row>
    <row r="78" spans="1:6" ht="69.75" x14ac:dyDescent="0.35">
      <c r="A78" s="91" t="s">
        <v>658</v>
      </c>
      <c r="B78" s="92" t="s">
        <v>659</v>
      </c>
      <c r="C78" s="97">
        <v>1676560</v>
      </c>
      <c r="D78" s="97">
        <v>1676559.92</v>
      </c>
      <c r="E78" s="115">
        <f t="shared" si="0"/>
        <v>99.99999522832465</v>
      </c>
      <c r="F78" s="51"/>
    </row>
    <row r="79" spans="1:6" ht="78" customHeight="1" x14ac:dyDescent="0.35">
      <c r="A79" s="91" t="s">
        <v>1300</v>
      </c>
      <c r="B79" s="99" t="s">
        <v>1303</v>
      </c>
      <c r="C79" s="100">
        <f>C80</f>
        <v>1650980</v>
      </c>
      <c r="D79" s="100">
        <f>D80</f>
        <v>1801896.53</v>
      </c>
      <c r="E79" s="115">
        <f t="shared" si="0"/>
        <v>109.14102714751239</v>
      </c>
      <c r="F79" s="51"/>
    </row>
    <row r="80" spans="1:6" ht="116.25" x14ac:dyDescent="0.35">
      <c r="A80" s="91" t="s">
        <v>1301</v>
      </c>
      <c r="B80" s="99" t="s">
        <v>1302</v>
      </c>
      <c r="C80" s="100">
        <v>1650980</v>
      </c>
      <c r="D80" s="100">
        <v>1801896.53</v>
      </c>
      <c r="E80" s="115">
        <f t="shared" si="0"/>
        <v>109.14102714751239</v>
      </c>
      <c r="F80" s="51"/>
    </row>
    <row r="81" spans="1:6" ht="23.25" x14ac:dyDescent="0.35">
      <c r="A81" s="93" t="s">
        <v>660</v>
      </c>
      <c r="B81" s="94" t="s">
        <v>661</v>
      </c>
      <c r="C81" s="227">
        <f>C82+C112+C119+C121+C127+C110+C114</f>
        <v>5000000</v>
      </c>
      <c r="D81" s="227">
        <f>D82+D112+D119+D121+D127+D110+D114</f>
        <v>5069343.41</v>
      </c>
      <c r="E81" s="109">
        <f t="shared" si="0"/>
        <v>101.38686820000001</v>
      </c>
      <c r="F81" s="51"/>
    </row>
    <row r="82" spans="1:6" ht="46.5" x14ac:dyDescent="0.35">
      <c r="A82" s="91" t="s">
        <v>662</v>
      </c>
      <c r="B82" s="92" t="s">
        <v>663</v>
      </c>
      <c r="C82" s="97">
        <f>C83+C85+C87+C89+C91+C93+C95+C97+C99+C101+C103+C105+C108</f>
        <v>3248158</v>
      </c>
      <c r="D82" s="97">
        <f>D83+D85+D87+D89+D91+D93+D95+D97+D99+D101+D103+D105+D108</f>
        <v>3234173.49</v>
      </c>
      <c r="E82" s="115">
        <f t="shared" si="0"/>
        <v>99.569463369700614</v>
      </c>
      <c r="F82" s="51"/>
    </row>
    <row r="83" spans="1:6" ht="69.75" x14ac:dyDescent="0.35">
      <c r="A83" s="95" t="s">
        <v>664</v>
      </c>
      <c r="B83" s="96" t="s">
        <v>665</v>
      </c>
      <c r="C83" s="105">
        <f>C84</f>
        <v>35875</v>
      </c>
      <c r="D83" s="105">
        <f>D84</f>
        <v>41422.01</v>
      </c>
      <c r="E83" s="115">
        <f t="shared" si="0"/>
        <v>115.46204878048781</v>
      </c>
      <c r="F83" s="51"/>
    </row>
    <row r="84" spans="1:6" ht="93" x14ac:dyDescent="0.35">
      <c r="A84" s="91" t="s">
        <v>666</v>
      </c>
      <c r="B84" s="92" t="s">
        <v>667</v>
      </c>
      <c r="C84" s="97">
        <v>35875</v>
      </c>
      <c r="D84" s="97">
        <v>41422.01</v>
      </c>
      <c r="E84" s="115">
        <f t="shared" si="0"/>
        <v>115.46204878048781</v>
      </c>
      <c r="F84" s="51"/>
    </row>
    <row r="85" spans="1:6" ht="93" x14ac:dyDescent="0.35">
      <c r="A85" s="91" t="s">
        <v>668</v>
      </c>
      <c r="B85" s="92" t="s">
        <v>669</v>
      </c>
      <c r="C85" s="97">
        <f>C86</f>
        <v>85500</v>
      </c>
      <c r="D85" s="97">
        <f>D86</f>
        <v>91935.07</v>
      </c>
      <c r="E85" s="115">
        <f t="shared" ref="E85:E128" si="1">D85/C85*100</f>
        <v>107.52639766081873</v>
      </c>
      <c r="F85" s="51"/>
    </row>
    <row r="86" spans="1:6" ht="116.25" x14ac:dyDescent="0.35">
      <c r="A86" s="91" t="s">
        <v>670</v>
      </c>
      <c r="B86" s="92" t="s">
        <v>671</v>
      </c>
      <c r="C86" s="97">
        <v>85500</v>
      </c>
      <c r="D86" s="97">
        <v>91935.07</v>
      </c>
      <c r="E86" s="115">
        <f t="shared" si="1"/>
        <v>107.52639766081873</v>
      </c>
      <c r="F86" s="51"/>
    </row>
    <row r="87" spans="1:6" ht="69.75" x14ac:dyDescent="0.35">
      <c r="A87" s="91" t="s">
        <v>672</v>
      </c>
      <c r="B87" s="92" t="s">
        <v>673</v>
      </c>
      <c r="C87" s="97">
        <f>C88</f>
        <v>300000</v>
      </c>
      <c r="D87" s="97">
        <f>D88</f>
        <v>297872.49</v>
      </c>
      <c r="E87" s="115">
        <f t="shared" si="1"/>
        <v>99.29083</v>
      </c>
      <c r="F87" s="51"/>
    </row>
    <row r="88" spans="1:6" ht="93" x14ac:dyDescent="0.35">
      <c r="A88" s="91" t="s">
        <v>674</v>
      </c>
      <c r="B88" s="92" t="s">
        <v>675</v>
      </c>
      <c r="C88" s="97">
        <v>300000</v>
      </c>
      <c r="D88" s="97">
        <v>297872.49</v>
      </c>
      <c r="E88" s="115">
        <f t="shared" si="1"/>
        <v>99.29083</v>
      </c>
      <c r="F88" s="51"/>
    </row>
    <row r="89" spans="1:6" ht="72" customHeight="1" x14ac:dyDescent="0.35">
      <c r="A89" s="91" t="s">
        <v>676</v>
      </c>
      <c r="B89" s="92" t="s">
        <v>1304</v>
      </c>
      <c r="C89" s="97">
        <f>C90</f>
        <v>225000</v>
      </c>
      <c r="D89" s="97">
        <f>D90</f>
        <v>225000</v>
      </c>
      <c r="E89" s="115">
        <f t="shared" si="1"/>
        <v>100</v>
      </c>
      <c r="F89" s="51"/>
    </row>
    <row r="90" spans="1:6" ht="93" x14ac:dyDescent="0.35">
      <c r="A90" s="91" t="s">
        <v>677</v>
      </c>
      <c r="B90" s="92" t="s">
        <v>678</v>
      </c>
      <c r="C90" s="97">
        <v>225000</v>
      </c>
      <c r="D90" s="97">
        <v>225000</v>
      </c>
      <c r="E90" s="115">
        <f t="shared" si="1"/>
        <v>100</v>
      </c>
      <c r="F90" s="51"/>
    </row>
    <row r="91" spans="1:6" ht="69.75" hidden="1" x14ac:dyDescent="0.35">
      <c r="A91" s="91" t="s">
        <v>679</v>
      </c>
      <c r="B91" s="92" t="s">
        <v>680</v>
      </c>
      <c r="C91" s="97">
        <f>C92</f>
        <v>0</v>
      </c>
      <c r="D91" s="97">
        <f>D92</f>
        <v>0</v>
      </c>
      <c r="E91" s="115"/>
      <c r="F91" s="51"/>
    </row>
    <row r="92" spans="1:6" ht="93" hidden="1" x14ac:dyDescent="0.35">
      <c r="A92" s="91" t="s">
        <v>681</v>
      </c>
      <c r="B92" s="92" t="s">
        <v>682</v>
      </c>
      <c r="C92" s="97"/>
      <c r="D92" s="97"/>
      <c r="E92" s="115"/>
      <c r="F92" s="51"/>
    </row>
    <row r="93" spans="1:6" ht="84" hidden="1" customHeight="1" x14ac:dyDescent="0.35">
      <c r="A93" s="91" t="s">
        <v>683</v>
      </c>
      <c r="B93" s="92" t="s">
        <v>684</v>
      </c>
      <c r="C93" s="97">
        <f>C94</f>
        <v>0</v>
      </c>
      <c r="D93" s="97">
        <f>D94</f>
        <v>0</v>
      </c>
      <c r="E93" s="115" t="e">
        <f t="shared" si="1"/>
        <v>#DIV/0!</v>
      </c>
      <c r="F93" s="51"/>
    </row>
    <row r="94" spans="1:6" ht="93" hidden="1" x14ac:dyDescent="0.35">
      <c r="A94" s="91" t="s">
        <v>685</v>
      </c>
      <c r="B94" s="92" t="s">
        <v>686</v>
      </c>
      <c r="C94" s="97">
        <v>0</v>
      </c>
      <c r="D94" s="97">
        <v>0</v>
      </c>
      <c r="E94" s="115" t="e">
        <f t="shared" si="1"/>
        <v>#DIV/0!</v>
      </c>
      <c r="F94" s="51"/>
    </row>
    <row r="95" spans="1:6" ht="69.75" x14ac:dyDescent="0.35">
      <c r="A95" s="91" t="s">
        <v>687</v>
      </c>
      <c r="B95" s="92" t="s">
        <v>688</v>
      </c>
      <c r="C95" s="97">
        <f>C96</f>
        <v>9000</v>
      </c>
      <c r="D95" s="97">
        <f>D96</f>
        <v>9000</v>
      </c>
      <c r="E95" s="115">
        <f t="shared" si="1"/>
        <v>100</v>
      </c>
      <c r="F95" s="51"/>
    </row>
    <row r="96" spans="1:6" ht="93" x14ac:dyDescent="0.35">
      <c r="A96" s="91" t="s">
        <v>689</v>
      </c>
      <c r="B96" s="92" t="s">
        <v>533</v>
      </c>
      <c r="C96" s="97">
        <v>9000</v>
      </c>
      <c r="D96" s="97">
        <v>9000</v>
      </c>
      <c r="E96" s="115">
        <f t="shared" si="1"/>
        <v>100</v>
      </c>
      <c r="F96" s="51"/>
    </row>
    <row r="97" spans="1:6" ht="93" x14ac:dyDescent="0.35">
      <c r="A97" s="91" t="s">
        <v>690</v>
      </c>
      <c r="B97" s="92" t="s">
        <v>691</v>
      </c>
      <c r="C97" s="97">
        <f>C98</f>
        <v>45000</v>
      </c>
      <c r="D97" s="97">
        <f>D98</f>
        <v>42514.96</v>
      </c>
      <c r="E97" s="115">
        <f t="shared" si="1"/>
        <v>94.477688888888892</v>
      </c>
      <c r="F97" s="51"/>
    </row>
    <row r="98" spans="1:6" ht="116.25" x14ac:dyDescent="0.35">
      <c r="A98" s="91" t="s">
        <v>692</v>
      </c>
      <c r="B98" s="92" t="s">
        <v>693</v>
      </c>
      <c r="C98" s="97">
        <v>45000</v>
      </c>
      <c r="D98" s="97">
        <v>42514.96</v>
      </c>
      <c r="E98" s="115">
        <f t="shared" si="1"/>
        <v>94.477688888888892</v>
      </c>
      <c r="F98" s="51"/>
    </row>
    <row r="99" spans="1:6" ht="116.25" x14ac:dyDescent="0.35">
      <c r="A99" s="91" t="s">
        <v>694</v>
      </c>
      <c r="B99" s="92" t="s">
        <v>1305</v>
      </c>
      <c r="C99" s="97">
        <f>C100</f>
        <v>40000</v>
      </c>
      <c r="D99" s="97">
        <f>D100</f>
        <v>42000</v>
      </c>
      <c r="E99" s="115">
        <f t="shared" si="1"/>
        <v>105</v>
      </c>
      <c r="F99" s="51"/>
    </row>
    <row r="100" spans="1:6" ht="162.75" x14ac:dyDescent="0.35">
      <c r="A100" s="91" t="s">
        <v>695</v>
      </c>
      <c r="B100" s="92" t="s">
        <v>1306</v>
      </c>
      <c r="C100" s="97">
        <v>40000</v>
      </c>
      <c r="D100" s="97">
        <v>42000</v>
      </c>
      <c r="E100" s="115">
        <f t="shared" si="1"/>
        <v>105</v>
      </c>
      <c r="F100" s="51"/>
    </row>
    <row r="101" spans="1:6" ht="69.75" x14ac:dyDescent="0.35">
      <c r="A101" s="91" t="s">
        <v>696</v>
      </c>
      <c r="B101" s="92" t="s">
        <v>697</v>
      </c>
      <c r="C101" s="97">
        <f>C102</f>
        <v>10000</v>
      </c>
      <c r="D101" s="97">
        <f>D102</f>
        <v>7877.65</v>
      </c>
      <c r="E101" s="115">
        <f t="shared" si="1"/>
        <v>78.776499999999999</v>
      </c>
      <c r="F101" s="51"/>
    </row>
    <row r="102" spans="1:6" ht="93" x14ac:dyDescent="0.35">
      <c r="A102" s="91" t="s">
        <v>698</v>
      </c>
      <c r="B102" s="92" t="s">
        <v>534</v>
      </c>
      <c r="C102" s="97">
        <v>10000</v>
      </c>
      <c r="D102" s="97">
        <v>7877.65</v>
      </c>
      <c r="E102" s="115">
        <f t="shared" si="1"/>
        <v>78.776499999999999</v>
      </c>
      <c r="F102" s="51"/>
    </row>
    <row r="103" spans="1:6" ht="139.5" customHeight="1" x14ac:dyDescent="0.35">
      <c r="A103" s="91" t="s">
        <v>699</v>
      </c>
      <c r="B103" s="92" t="s">
        <v>700</v>
      </c>
      <c r="C103" s="97">
        <f>C104</f>
        <v>40000</v>
      </c>
      <c r="D103" s="97">
        <f>D104</f>
        <v>39000</v>
      </c>
      <c r="E103" s="115">
        <f t="shared" si="1"/>
        <v>97.5</v>
      </c>
      <c r="F103" s="51"/>
    </row>
    <row r="104" spans="1:6" ht="139.5" x14ac:dyDescent="0.35">
      <c r="A104" s="91" t="s">
        <v>701</v>
      </c>
      <c r="B104" s="92" t="s">
        <v>535</v>
      </c>
      <c r="C104" s="97">
        <v>40000</v>
      </c>
      <c r="D104" s="97">
        <v>39000</v>
      </c>
      <c r="E104" s="115">
        <f t="shared" si="1"/>
        <v>97.5</v>
      </c>
      <c r="F104" s="51"/>
    </row>
    <row r="105" spans="1:6" ht="69.75" x14ac:dyDescent="0.35">
      <c r="A105" s="91" t="s">
        <v>702</v>
      </c>
      <c r="B105" s="92" t="s">
        <v>703</v>
      </c>
      <c r="C105" s="97">
        <f>C106+C107</f>
        <v>451000</v>
      </c>
      <c r="D105" s="97">
        <f>D106+D107</f>
        <v>446018.79</v>
      </c>
      <c r="E105" s="115">
        <f t="shared" si="1"/>
        <v>98.895518847006642</v>
      </c>
      <c r="F105" s="51"/>
    </row>
    <row r="106" spans="1:6" ht="93" x14ac:dyDescent="0.35">
      <c r="A106" s="91" t="s">
        <v>704</v>
      </c>
      <c r="B106" s="92" t="s">
        <v>705</v>
      </c>
      <c r="C106" s="97">
        <v>451000</v>
      </c>
      <c r="D106" s="97">
        <v>446018.79</v>
      </c>
      <c r="E106" s="115">
        <f t="shared" si="1"/>
        <v>98.895518847006642</v>
      </c>
      <c r="F106" s="51"/>
    </row>
    <row r="107" spans="1:6" ht="93" hidden="1" x14ac:dyDescent="0.35">
      <c r="A107" s="91" t="s">
        <v>706</v>
      </c>
      <c r="B107" s="92" t="s">
        <v>536</v>
      </c>
      <c r="C107" s="97"/>
      <c r="D107" s="97"/>
      <c r="E107" s="115"/>
      <c r="F107" s="51"/>
    </row>
    <row r="108" spans="1:6" ht="69.75" x14ac:dyDescent="0.35">
      <c r="A108" s="91" t="s">
        <v>707</v>
      </c>
      <c r="B108" s="92" t="s">
        <v>708</v>
      </c>
      <c r="C108" s="97">
        <f>C109</f>
        <v>2006783</v>
      </c>
      <c r="D108" s="97">
        <f>D109</f>
        <v>1991532.52</v>
      </c>
      <c r="E108" s="115">
        <f t="shared" si="1"/>
        <v>99.240053359032842</v>
      </c>
      <c r="F108" s="51"/>
    </row>
    <row r="109" spans="1:6" ht="93" x14ac:dyDescent="0.35">
      <c r="A109" s="91" t="s">
        <v>709</v>
      </c>
      <c r="B109" s="92" t="s">
        <v>537</v>
      </c>
      <c r="C109" s="97">
        <v>2006783</v>
      </c>
      <c r="D109" s="97">
        <v>1991532.52</v>
      </c>
      <c r="E109" s="115">
        <f t="shared" si="1"/>
        <v>99.240053359032842</v>
      </c>
      <c r="F109" s="51"/>
    </row>
    <row r="110" spans="1:6" ht="116.25" x14ac:dyDescent="0.35">
      <c r="A110" s="91" t="s">
        <v>710</v>
      </c>
      <c r="B110" s="92" t="s">
        <v>711</v>
      </c>
      <c r="C110" s="97">
        <f>C111</f>
        <v>30000</v>
      </c>
      <c r="D110" s="97">
        <f>D111</f>
        <v>27372.02</v>
      </c>
      <c r="E110" s="115">
        <f t="shared" si="1"/>
        <v>91.240066666666664</v>
      </c>
      <c r="F110" s="51"/>
    </row>
    <row r="111" spans="1:6" ht="162.75" x14ac:dyDescent="0.35">
      <c r="A111" s="98" t="s">
        <v>712</v>
      </c>
      <c r="B111" s="99" t="s">
        <v>713</v>
      </c>
      <c r="C111" s="100">
        <v>30000</v>
      </c>
      <c r="D111" s="100">
        <v>27372.02</v>
      </c>
      <c r="E111" s="115">
        <f t="shared" si="1"/>
        <v>91.240066666666664</v>
      </c>
      <c r="F111" s="51"/>
    </row>
    <row r="112" spans="1:6" ht="46.5" x14ac:dyDescent="0.35">
      <c r="A112" s="91" t="s">
        <v>714</v>
      </c>
      <c r="B112" s="92" t="s">
        <v>715</v>
      </c>
      <c r="C112" s="97">
        <f>C113</f>
        <v>10000</v>
      </c>
      <c r="D112" s="97">
        <f>D113</f>
        <v>7000</v>
      </c>
      <c r="E112" s="115">
        <f t="shared" si="1"/>
        <v>70</v>
      </c>
      <c r="F112" s="51"/>
    </row>
    <row r="113" spans="1:6" ht="69.75" x14ac:dyDescent="0.35">
      <c r="A113" s="101" t="s">
        <v>716</v>
      </c>
      <c r="B113" s="102" t="s">
        <v>717</v>
      </c>
      <c r="C113" s="103">
        <v>10000</v>
      </c>
      <c r="D113" s="103">
        <v>7000</v>
      </c>
      <c r="E113" s="115">
        <f t="shared" si="1"/>
        <v>70</v>
      </c>
      <c r="F113" s="51"/>
    </row>
    <row r="114" spans="1:6" ht="116.25" x14ac:dyDescent="0.35">
      <c r="A114" s="91" t="s">
        <v>943</v>
      </c>
      <c r="B114" s="92" t="s">
        <v>944</v>
      </c>
      <c r="C114" s="97">
        <f>C115+C117</f>
        <v>545</v>
      </c>
      <c r="D114" s="97">
        <f>D115+D117</f>
        <v>544.16</v>
      </c>
      <c r="E114" s="115">
        <f t="shared" si="1"/>
        <v>99.845871559633025</v>
      </c>
      <c r="F114" s="51"/>
    </row>
    <row r="115" spans="1:6" ht="69.75" hidden="1" x14ac:dyDescent="0.35">
      <c r="A115" s="91" t="s">
        <v>718</v>
      </c>
      <c r="B115" s="92" t="s">
        <v>719</v>
      </c>
      <c r="C115" s="97">
        <f>C116</f>
        <v>0</v>
      </c>
      <c r="D115" s="97">
        <f>D116</f>
        <v>0</v>
      </c>
      <c r="E115" s="115"/>
      <c r="F115" s="51"/>
    </row>
    <row r="116" spans="1:6" ht="93" hidden="1" x14ac:dyDescent="0.35">
      <c r="A116" s="91" t="s">
        <v>720</v>
      </c>
      <c r="B116" s="92" t="s">
        <v>721</v>
      </c>
      <c r="C116" s="97"/>
      <c r="D116" s="97"/>
      <c r="E116" s="115"/>
      <c r="F116" s="51"/>
    </row>
    <row r="117" spans="1:6" ht="93" x14ac:dyDescent="0.35">
      <c r="A117" s="91" t="s">
        <v>941</v>
      </c>
      <c r="B117" s="92" t="s">
        <v>945</v>
      </c>
      <c r="C117" s="97">
        <f>C118</f>
        <v>545</v>
      </c>
      <c r="D117" s="97">
        <f>D118</f>
        <v>544.16</v>
      </c>
      <c r="E117" s="115">
        <f t="shared" si="1"/>
        <v>99.845871559633025</v>
      </c>
      <c r="F117" s="51"/>
    </row>
    <row r="118" spans="1:6" ht="93" x14ac:dyDescent="0.35">
      <c r="A118" s="91" t="s">
        <v>942</v>
      </c>
      <c r="B118" s="92" t="s">
        <v>946</v>
      </c>
      <c r="C118" s="97">
        <v>545</v>
      </c>
      <c r="D118" s="97">
        <v>544.16</v>
      </c>
      <c r="E118" s="115">
        <f t="shared" si="1"/>
        <v>99.845871559633025</v>
      </c>
      <c r="F118" s="51"/>
    </row>
    <row r="119" spans="1:6" ht="69.75" hidden="1" x14ac:dyDescent="0.35">
      <c r="A119" s="104" t="s">
        <v>722</v>
      </c>
      <c r="B119" s="102" t="s">
        <v>723</v>
      </c>
      <c r="C119" s="103">
        <f>C120</f>
        <v>0</v>
      </c>
      <c r="D119" s="103">
        <f>D120</f>
        <v>0</v>
      </c>
      <c r="E119" s="115"/>
      <c r="F119" s="51"/>
    </row>
    <row r="120" spans="1:6" ht="46.5" hidden="1" x14ac:dyDescent="0.35">
      <c r="A120" s="91" t="s">
        <v>724</v>
      </c>
      <c r="B120" s="92" t="s">
        <v>725</v>
      </c>
      <c r="C120" s="97"/>
      <c r="D120" s="97"/>
      <c r="E120" s="115"/>
      <c r="F120" s="51"/>
    </row>
    <row r="121" spans="1:6" ht="23.25" x14ac:dyDescent="0.35">
      <c r="A121" s="91" t="s">
        <v>726</v>
      </c>
      <c r="B121" s="92" t="s">
        <v>727</v>
      </c>
      <c r="C121" s="97">
        <f>C122+C124</f>
        <v>203297</v>
      </c>
      <c r="D121" s="97">
        <f>D122+D124</f>
        <v>212434.74</v>
      </c>
      <c r="E121" s="115">
        <f t="shared" si="1"/>
        <v>104.49477365627628</v>
      </c>
      <c r="F121" s="51"/>
    </row>
    <row r="122" spans="1:6" ht="113.25" customHeight="1" x14ac:dyDescent="0.35">
      <c r="A122" s="95" t="s">
        <v>728</v>
      </c>
      <c r="B122" s="96" t="s">
        <v>729</v>
      </c>
      <c r="C122" s="105">
        <f>C123</f>
        <v>72.34</v>
      </c>
      <c r="D122" s="105">
        <f>D123</f>
        <v>72.34</v>
      </c>
      <c r="E122" s="115">
        <v>0</v>
      </c>
      <c r="F122" s="51"/>
    </row>
    <row r="123" spans="1:6" ht="100.5" customHeight="1" x14ac:dyDescent="0.35">
      <c r="A123" s="91" t="s">
        <v>730</v>
      </c>
      <c r="B123" s="92" t="s">
        <v>731</v>
      </c>
      <c r="C123" s="97">
        <v>72.34</v>
      </c>
      <c r="D123" s="97">
        <v>72.34</v>
      </c>
      <c r="E123" s="115">
        <v>0</v>
      </c>
      <c r="F123" s="51"/>
    </row>
    <row r="124" spans="1:6" ht="93" x14ac:dyDescent="0.35">
      <c r="A124" s="91" t="s">
        <v>732</v>
      </c>
      <c r="B124" s="92" t="s">
        <v>733</v>
      </c>
      <c r="C124" s="97">
        <f>C125+C126</f>
        <v>203224.66</v>
      </c>
      <c r="D124" s="97">
        <f>D125+D126</f>
        <v>212362.4</v>
      </c>
      <c r="E124" s="115">
        <f t="shared" si="1"/>
        <v>104.49637361922515</v>
      </c>
      <c r="F124" s="51"/>
    </row>
    <row r="125" spans="1:6" ht="69.75" x14ac:dyDescent="0.35">
      <c r="A125" s="91" t="s">
        <v>734</v>
      </c>
      <c r="B125" s="92" t="s">
        <v>735</v>
      </c>
      <c r="C125" s="97">
        <v>202999.66</v>
      </c>
      <c r="D125" s="97">
        <v>212137.4</v>
      </c>
      <c r="E125" s="115">
        <f t="shared" si="1"/>
        <v>104.50135729291368</v>
      </c>
      <c r="F125" s="51"/>
    </row>
    <row r="126" spans="1:6" ht="93.75" customHeight="1" x14ac:dyDescent="0.35">
      <c r="A126" s="98" t="s">
        <v>736</v>
      </c>
      <c r="B126" s="99" t="s">
        <v>538</v>
      </c>
      <c r="C126" s="100">
        <v>225</v>
      </c>
      <c r="D126" s="100">
        <v>225</v>
      </c>
      <c r="E126" s="115"/>
      <c r="F126" s="51"/>
    </row>
    <row r="127" spans="1:6" ht="23.25" x14ac:dyDescent="0.35">
      <c r="A127" s="91" t="s">
        <v>737</v>
      </c>
      <c r="B127" s="92" t="s">
        <v>738</v>
      </c>
      <c r="C127" s="97">
        <f>C128</f>
        <v>1508000</v>
      </c>
      <c r="D127" s="97">
        <f>D128</f>
        <v>1587819</v>
      </c>
      <c r="E127" s="115">
        <f t="shared" si="1"/>
        <v>105.29303713527851</v>
      </c>
      <c r="F127" s="51"/>
    </row>
    <row r="128" spans="1:6" ht="197.25" customHeight="1" x14ac:dyDescent="0.35">
      <c r="A128" s="95" t="s">
        <v>739</v>
      </c>
      <c r="B128" s="96" t="s">
        <v>1307</v>
      </c>
      <c r="C128" s="105">
        <v>1508000</v>
      </c>
      <c r="D128" s="105">
        <v>1587819</v>
      </c>
      <c r="E128" s="115">
        <f t="shared" si="1"/>
        <v>105.29303713527851</v>
      </c>
      <c r="F128" s="51"/>
    </row>
    <row r="129" spans="1:6" ht="23.25" hidden="1" x14ac:dyDescent="0.35">
      <c r="A129" s="89" t="s">
        <v>740</v>
      </c>
      <c r="B129" s="90" t="s">
        <v>741</v>
      </c>
      <c r="C129" s="106">
        <f>C130</f>
        <v>0</v>
      </c>
      <c r="D129" s="106">
        <f>D130</f>
        <v>0</v>
      </c>
      <c r="E129" s="109">
        <v>0</v>
      </c>
      <c r="F129" s="51"/>
    </row>
    <row r="130" spans="1:6" ht="23.25" hidden="1" x14ac:dyDescent="0.35">
      <c r="A130" s="91" t="s">
        <v>742</v>
      </c>
      <c r="B130" s="92" t="s">
        <v>743</v>
      </c>
      <c r="C130" s="97">
        <f>C131</f>
        <v>0</v>
      </c>
      <c r="D130" s="97">
        <f>D131</f>
        <v>0</v>
      </c>
      <c r="E130" s="115">
        <v>0</v>
      </c>
      <c r="F130" s="51"/>
    </row>
    <row r="131" spans="1:6" ht="23.25" hidden="1" x14ac:dyDescent="0.35">
      <c r="A131" s="91" t="s">
        <v>744</v>
      </c>
      <c r="B131" s="92" t="s">
        <v>745</v>
      </c>
      <c r="C131" s="97">
        <v>0</v>
      </c>
      <c r="D131" s="97">
        <v>0</v>
      </c>
      <c r="E131" s="115">
        <v>0</v>
      </c>
      <c r="F131" s="51"/>
    </row>
    <row r="132" spans="1:6" ht="23.25" x14ac:dyDescent="0.35">
      <c r="A132" s="107" t="s">
        <v>746</v>
      </c>
      <c r="B132" s="108" t="s">
        <v>539</v>
      </c>
      <c r="C132" s="106">
        <f>C133+C184</f>
        <v>2281516638.3800001</v>
      </c>
      <c r="D132" s="106">
        <f>D133+D184</f>
        <v>2226995001.5900002</v>
      </c>
      <c r="E132" s="109">
        <f>D132/C132*100</f>
        <v>97.61028975757489</v>
      </c>
      <c r="F132" s="51"/>
    </row>
    <row r="133" spans="1:6" ht="46.5" x14ac:dyDescent="0.35">
      <c r="A133" s="110" t="s">
        <v>747</v>
      </c>
      <c r="B133" s="111" t="s">
        <v>540</v>
      </c>
      <c r="C133" s="112">
        <f>C134+C141+C164+C173</f>
        <v>1982516638.3800001</v>
      </c>
      <c r="D133" s="112">
        <f>D134+D141+D164+D173</f>
        <v>1927995001.5900002</v>
      </c>
      <c r="E133" s="109">
        <f>D133/C133*100</f>
        <v>97.249877467129252</v>
      </c>
      <c r="F133" s="51"/>
    </row>
    <row r="134" spans="1:6" ht="23.25" x14ac:dyDescent="0.35">
      <c r="A134" s="107" t="s">
        <v>748</v>
      </c>
      <c r="B134" s="108" t="s">
        <v>541</v>
      </c>
      <c r="C134" s="112">
        <f>C135+C137+C139</f>
        <v>23727500</v>
      </c>
      <c r="D134" s="112">
        <f>D135+D137+D139</f>
        <v>23727500</v>
      </c>
      <c r="E134" s="109">
        <f>D134/C134*100</f>
        <v>100</v>
      </c>
      <c r="F134" s="51"/>
    </row>
    <row r="135" spans="1:6" ht="37.5" customHeight="1" x14ac:dyDescent="0.35">
      <c r="A135" s="110" t="s">
        <v>749</v>
      </c>
      <c r="B135" s="113" t="s">
        <v>542</v>
      </c>
      <c r="C135" s="114">
        <f>C136</f>
        <v>6627000</v>
      </c>
      <c r="D135" s="114">
        <f>D136</f>
        <v>6627000</v>
      </c>
      <c r="E135" s="115">
        <f t="shared" ref="E135:E186" si="2">D135/C135*100</f>
        <v>100</v>
      </c>
      <c r="F135" s="51"/>
    </row>
    <row r="136" spans="1:6" ht="46.5" x14ac:dyDescent="0.35">
      <c r="A136" s="110" t="s">
        <v>750</v>
      </c>
      <c r="B136" s="113" t="s">
        <v>543</v>
      </c>
      <c r="C136" s="114">
        <v>6627000</v>
      </c>
      <c r="D136" s="97">
        <v>6627000</v>
      </c>
      <c r="E136" s="115">
        <f t="shared" si="2"/>
        <v>100</v>
      </c>
      <c r="F136" s="51"/>
    </row>
    <row r="137" spans="1:6" ht="23.25" x14ac:dyDescent="0.35">
      <c r="A137" s="110" t="s">
        <v>751</v>
      </c>
      <c r="B137" s="113" t="s">
        <v>544</v>
      </c>
      <c r="C137" s="114">
        <f>C138</f>
        <v>15497500</v>
      </c>
      <c r="D137" s="114">
        <f>D138</f>
        <v>15497500</v>
      </c>
      <c r="E137" s="115">
        <f t="shared" si="2"/>
        <v>100</v>
      </c>
      <c r="F137" s="51"/>
    </row>
    <row r="138" spans="1:6" ht="46.5" x14ac:dyDescent="0.35">
      <c r="A138" s="110" t="s">
        <v>752</v>
      </c>
      <c r="B138" s="113" t="s">
        <v>545</v>
      </c>
      <c r="C138" s="114">
        <v>15497500</v>
      </c>
      <c r="D138" s="97">
        <v>15497500</v>
      </c>
      <c r="E138" s="115">
        <f t="shared" si="2"/>
        <v>100</v>
      </c>
      <c r="F138" s="51"/>
    </row>
    <row r="139" spans="1:6" ht="23.25" x14ac:dyDescent="0.35">
      <c r="A139" s="110" t="s">
        <v>936</v>
      </c>
      <c r="B139" s="113" t="s">
        <v>934</v>
      </c>
      <c r="C139" s="114">
        <f>C140</f>
        <v>1603000</v>
      </c>
      <c r="D139" s="114">
        <f>D140</f>
        <v>1603000</v>
      </c>
      <c r="E139" s="115">
        <f t="shared" si="2"/>
        <v>100</v>
      </c>
      <c r="F139" s="51"/>
    </row>
    <row r="140" spans="1:6" ht="33.75" customHeight="1" x14ac:dyDescent="0.35">
      <c r="A140" s="110" t="s">
        <v>937</v>
      </c>
      <c r="B140" s="113" t="s">
        <v>935</v>
      </c>
      <c r="C140" s="114">
        <v>1603000</v>
      </c>
      <c r="D140" s="97">
        <v>1603000</v>
      </c>
      <c r="E140" s="115">
        <f t="shared" si="2"/>
        <v>100</v>
      </c>
      <c r="F140" s="51"/>
    </row>
    <row r="141" spans="1:6" ht="23.25" customHeight="1" x14ac:dyDescent="0.35">
      <c r="A141" s="107" t="s">
        <v>753</v>
      </c>
      <c r="B141" s="108" t="s">
        <v>546</v>
      </c>
      <c r="C141" s="112">
        <f>C142+C146+C148+C150+C152+C154+C156+C158+C160+C162</f>
        <v>825550757.19000006</v>
      </c>
      <c r="D141" s="112">
        <f>D142+D146+D148+D150+D152+D154+D156+D158+D160+D162</f>
        <v>776211661.46999991</v>
      </c>
      <c r="E141" s="109">
        <f t="shared" si="2"/>
        <v>94.023493372116818</v>
      </c>
      <c r="F141" s="61"/>
    </row>
    <row r="142" spans="1:6" ht="93" x14ac:dyDescent="0.35">
      <c r="A142" s="167" t="s">
        <v>754</v>
      </c>
      <c r="B142" s="113" t="s">
        <v>547</v>
      </c>
      <c r="C142" s="116">
        <f>C143</f>
        <v>22454877.899999999</v>
      </c>
      <c r="D142" s="97">
        <f>D143</f>
        <v>22454877.899999999</v>
      </c>
      <c r="E142" s="115">
        <f t="shared" si="2"/>
        <v>100</v>
      </c>
      <c r="F142" s="51"/>
    </row>
    <row r="143" spans="1:6" ht="93" x14ac:dyDescent="0.35">
      <c r="A143" s="167" t="s">
        <v>755</v>
      </c>
      <c r="B143" s="113" t="s">
        <v>548</v>
      </c>
      <c r="C143" s="114">
        <v>22454877.899999999</v>
      </c>
      <c r="D143" s="97">
        <v>22454877.899999999</v>
      </c>
      <c r="E143" s="115">
        <f t="shared" si="2"/>
        <v>100</v>
      </c>
      <c r="F143" s="51"/>
    </row>
    <row r="144" spans="1:6" ht="46.5" hidden="1" x14ac:dyDescent="0.35">
      <c r="A144" s="167" t="s">
        <v>1308</v>
      </c>
      <c r="B144" s="113" t="s">
        <v>1309</v>
      </c>
      <c r="C144" s="118">
        <v>86261382.360000014</v>
      </c>
      <c r="D144" s="97"/>
      <c r="E144" s="115">
        <f t="shared" si="2"/>
        <v>0</v>
      </c>
      <c r="F144" s="51"/>
    </row>
    <row r="145" spans="1:6" ht="28.5" hidden="1" customHeight="1" x14ac:dyDescent="0.35">
      <c r="A145" s="167" t="s">
        <v>1310</v>
      </c>
      <c r="B145" s="113" t="s">
        <v>1311</v>
      </c>
      <c r="C145" s="117">
        <v>86261382.360000014</v>
      </c>
      <c r="D145" s="97"/>
      <c r="E145" s="115">
        <f t="shared" si="2"/>
        <v>0</v>
      </c>
      <c r="F145" s="51"/>
    </row>
    <row r="146" spans="1:6" ht="48.75" customHeight="1" x14ac:dyDescent="0.35">
      <c r="A146" s="167" t="s">
        <v>1325</v>
      </c>
      <c r="B146" s="113" t="s">
        <v>1309</v>
      </c>
      <c r="C146" s="118">
        <f>C147</f>
        <v>86261382.360000014</v>
      </c>
      <c r="D146" s="118">
        <f>D147</f>
        <v>53817352.060000002</v>
      </c>
      <c r="E146" s="115">
        <f t="shared" si="2"/>
        <v>62.388696526332822</v>
      </c>
      <c r="F146" s="51"/>
    </row>
    <row r="147" spans="1:6" ht="64.5" customHeight="1" x14ac:dyDescent="0.35">
      <c r="A147" s="167" t="s">
        <v>1326</v>
      </c>
      <c r="B147" s="113" t="s">
        <v>1311</v>
      </c>
      <c r="C147" s="117">
        <v>86261382.360000014</v>
      </c>
      <c r="D147" s="97">
        <v>53817352.060000002</v>
      </c>
      <c r="E147" s="115">
        <f t="shared" si="2"/>
        <v>62.388696526332822</v>
      </c>
      <c r="F147" s="51"/>
    </row>
    <row r="148" spans="1:6" ht="46.5" x14ac:dyDescent="0.35">
      <c r="A148" s="167" t="s">
        <v>1318</v>
      </c>
      <c r="B148" s="113" t="s">
        <v>1312</v>
      </c>
      <c r="C148" s="116">
        <f>C149</f>
        <v>55249121.299999997</v>
      </c>
      <c r="D148" s="97">
        <f>D149</f>
        <v>54180444.219999999</v>
      </c>
      <c r="E148" s="115">
        <f t="shared" si="2"/>
        <v>98.065712078573824</v>
      </c>
      <c r="F148" s="51"/>
    </row>
    <row r="149" spans="1:6" ht="46.5" x14ac:dyDescent="0.35">
      <c r="A149" s="167" t="s">
        <v>1318</v>
      </c>
      <c r="B149" s="113" t="s">
        <v>1313</v>
      </c>
      <c r="C149" s="116">
        <v>55249121.299999997</v>
      </c>
      <c r="D149" s="97">
        <v>54180444.219999999</v>
      </c>
      <c r="E149" s="115">
        <f t="shared" si="2"/>
        <v>98.065712078573824</v>
      </c>
      <c r="F149" s="51"/>
    </row>
    <row r="150" spans="1:6" ht="69.75" x14ac:dyDescent="0.35">
      <c r="A150" s="167" t="s">
        <v>756</v>
      </c>
      <c r="B150" s="113" t="s">
        <v>549</v>
      </c>
      <c r="C150" s="116">
        <f>C151</f>
        <v>40177793.439999998</v>
      </c>
      <c r="D150" s="97">
        <f>D151</f>
        <v>34898176.450000003</v>
      </c>
      <c r="E150" s="115">
        <f t="shared" si="2"/>
        <v>86.859365490331427</v>
      </c>
      <c r="F150" s="51"/>
    </row>
    <row r="151" spans="1:6" ht="69.75" x14ac:dyDescent="0.35">
      <c r="A151" s="167" t="s">
        <v>757</v>
      </c>
      <c r="B151" s="119" t="s">
        <v>550</v>
      </c>
      <c r="C151" s="116">
        <v>40177793.439999998</v>
      </c>
      <c r="D151" s="97">
        <v>34898176.450000003</v>
      </c>
      <c r="E151" s="115">
        <f t="shared" si="2"/>
        <v>86.859365490331427</v>
      </c>
      <c r="F151" s="51"/>
    </row>
    <row r="152" spans="1:6" ht="52.5" customHeight="1" x14ac:dyDescent="0.35">
      <c r="A152" s="167" t="s">
        <v>758</v>
      </c>
      <c r="B152" s="113" t="s">
        <v>551</v>
      </c>
      <c r="C152" s="116">
        <f>C153</f>
        <v>1307682</v>
      </c>
      <c r="D152" s="97">
        <f>D153</f>
        <v>1307682</v>
      </c>
      <c r="E152" s="115">
        <f t="shared" si="2"/>
        <v>100</v>
      </c>
      <c r="F152" s="51"/>
    </row>
    <row r="153" spans="1:6" ht="51" customHeight="1" x14ac:dyDescent="0.35">
      <c r="A153" s="167" t="s">
        <v>759</v>
      </c>
      <c r="B153" s="113" t="s">
        <v>552</v>
      </c>
      <c r="C153" s="116">
        <v>1307682</v>
      </c>
      <c r="D153" s="97">
        <v>1307682</v>
      </c>
      <c r="E153" s="115">
        <f t="shared" si="2"/>
        <v>100</v>
      </c>
      <c r="F153" s="51"/>
    </row>
    <row r="154" spans="1:6" ht="49.5" customHeight="1" x14ac:dyDescent="0.35">
      <c r="A154" s="167" t="s">
        <v>760</v>
      </c>
      <c r="B154" s="113" t="s">
        <v>553</v>
      </c>
      <c r="C154" s="116">
        <f>C155</f>
        <v>247886</v>
      </c>
      <c r="D154" s="97">
        <f>D155</f>
        <v>247886</v>
      </c>
      <c r="E154" s="115">
        <f t="shared" si="2"/>
        <v>100</v>
      </c>
      <c r="F154" s="51"/>
    </row>
    <row r="155" spans="1:6" ht="49.5" customHeight="1" x14ac:dyDescent="0.35">
      <c r="A155" s="167" t="s">
        <v>761</v>
      </c>
      <c r="B155" s="113" t="s">
        <v>554</v>
      </c>
      <c r="C155" s="116">
        <v>247886</v>
      </c>
      <c r="D155" s="97">
        <v>247886</v>
      </c>
      <c r="E155" s="115">
        <f t="shared" si="2"/>
        <v>100</v>
      </c>
      <c r="F155" s="51"/>
    </row>
    <row r="156" spans="1:6" ht="49.5" customHeight="1" x14ac:dyDescent="0.35">
      <c r="A156" s="167" t="s">
        <v>1319</v>
      </c>
      <c r="B156" s="113" t="s">
        <v>762</v>
      </c>
      <c r="C156" s="116">
        <f>C157</f>
        <v>32326914.890000001</v>
      </c>
      <c r="D156" s="116">
        <f>D157</f>
        <v>31143074.129999999</v>
      </c>
      <c r="E156" s="115">
        <f t="shared" si="2"/>
        <v>96.337909868515752</v>
      </c>
      <c r="F156" s="51"/>
    </row>
    <row r="157" spans="1:6" ht="52.5" customHeight="1" x14ac:dyDescent="0.35">
      <c r="A157" s="167" t="s">
        <v>1320</v>
      </c>
      <c r="B157" s="113" t="s">
        <v>763</v>
      </c>
      <c r="C157" s="116">
        <v>32326914.890000001</v>
      </c>
      <c r="D157" s="97">
        <v>31143074.129999999</v>
      </c>
      <c r="E157" s="115">
        <f t="shared" si="2"/>
        <v>96.337909868515752</v>
      </c>
      <c r="F157" s="51"/>
    </row>
    <row r="158" spans="1:6" ht="96" customHeight="1" x14ac:dyDescent="0.35">
      <c r="A158" s="167" t="s">
        <v>1321</v>
      </c>
      <c r="B158" s="113" t="s">
        <v>1314</v>
      </c>
      <c r="C158" s="116">
        <f>C159</f>
        <v>244200000</v>
      </c>
      <c r="D158" s="116">
        <f>D159</f>
        <v>244162512.80000001</v>
      </c>
      <c r="E158" s="115">
        <f t="shared" si="2"/>
        <v>99.984648976248977</v>
      </c>
      <c r="F158" s="51"/>
    </row>
    <row r="159" spans="1:6" ht="103.5" customHeight="1" x14ac:dyDescent="0.35">
      <c r="A159" s="167" t="s">
        <v>1322</v>
      </c>
      <c r="B159" s="113" t="s">
        <v>1315</v>
      </c>
      <c r="C159" s="116">
        <v>244200000</v>
      </c>
      <c r="D159" s="97">
        <v>244162512.80000001</v>
      </c>
      <c r="E159" s="115">
        <f t="shared" si="2"/>
        <v>99.984648976248977</v>
      </c>
      <c r="F159" s="51"/>
    </row>
    <row r="160" spans="1:6" ht="85.5" customHeight="1" x14ac:dyDescent="0.35">
      <c r="A160" s="167" t="s">
        <v>1323</v>
      </c>
      <c r="B160" s="113" t="s">
        <v>1316</v>
      </c>
      <c r="C160" s="116">
        <f>C161</f>
        <v>322291965.49000001</v>
      </c>
      <c r="D160" s="116">
        <f>D161</f>
        <v>322291965.49000001</v>
      </c>
      <c r="E160" s="115">
        <f t="shared" si="2"/>
        <v>100</v>
      </c>
      <c r="F160" s="51"/>
    </row>
    <row r="161" spans="1:6" ht="84" customHeight="1" x14ac:dyDescent="0.35">
      <c r="A161" s="167" t="s">
        <v>1324</v>
      </c>
      <c r="B161" s="113" t="s">
        <v>1317</v>
      </c>
      <c r="C161" s="116">
        <v>322291965.49000001</v>
      </c>
      <c r="D161" s="97">
        <v>322291965.49000001</v>
      </c>
      <c r="E161" s="115">
        <f t="shared" si="2"/>
        <v>100</v>
      </c>
      <c r="F161" s="51"/>
    </row>
    <row r="162" spans="1:6" ht="27.75" customHeight="1" x14ac:dyDescent="0.35">
      <c r="A162" s="167" t="s">
        <v>764</v>
      </c>
      <c r="B162" s="113" t="s">
        <v>555</v>
      </c>
      <c r="C162" s="120">
        <f>C163</f>
        <v>21033133.810000002</v>
      </c>
      <c r="D162" s="120">
        <f>D163</f>
        <v>11707690.42</v>
      </c>
      <c r="E162" s="115">
        <f t="shared" si="2"/>
        <v>55.663081525367794</v>
      </c>
      <c r="F162" s="51"/>
    </row>
    <row r="163" spans="1:6" ht="23.25" x14ac:dyDescent="0.35">
      <c r="A163" s="167" t="s">
        <v>765</v>
      </c>
      <c r="B163" s="121" t="s">
        <v>556</v>
      </c>
      <c r="C163" s="122">
        <v>21033133.810000002</v>
      </c>
      <c r="D163" s="97">
        <v>11707690.42</v>
      </c>
      <c r="E163" s="115">
        <f t="shared" si="2"/>
        <v>55.663081525367794</v>
      </c>
      <c r="F163" s="51"/>
    </row>
    <row r="164" spans="1:6" ht="23.25" x14ac:dyDescent="0.35">
      <c r="A164" s="123" t="s">
        <v>766</v>
      </c>
      <c r="B164" s="108" t="s">
        <v>557</v>
      </c>
      <c r="C164" s="124">
        <f>C165+C167+C169+C171</f>
        <v>1027521998.97</v>
      </c>
      <c r="D164" s="124">
        <f t="shared" ref="D164" si="3">D165+D167+D169+D171</f>
        <v>1026251308.74</v>
      </c>
      <c r="E164" s="115">
        <f t="shared" si="2"/>
        <v>99.876334498796737</v>
      </c>
      <c r="F164" s="51"/>
    </row>
    <row r="165" spans="1:6" ht="46.5" x14ac:dyDescent="0.35">
      <c r="A165" s="170" t="s">
        <v>767</v>
      </c>
      <c r="B165" s="125" t="s">
        <v>558</v>
      </c>
      <c r="C165" s="116">
        <f>C166</f>
        <v>1013838466.97</v>
      </c>
      <c r="D165" s="116">
        <f>D166</f>
        <v>1012777964.74</v>
      </c>
      <c r="E165" s="115">
        <f>D165/C165*100</f>
        <v>99.895397317763098</v>
      </c>
      <c r="F165" s="51"/>
    </row>
    <row r="166" spans="1:6" ht="46.5" x14ac:dyDescent="0.35">
      <c r="A166" s="171" t="s">
        <v>768</v>
      </c>
      <c r="B166" s="125" t="s">
        <v>559</v>
      </c>
      <c r="C166" s="116">
        <v>1013838466.97</v>
      </c>
      <c r="D166" s="97">
        <v>1012777964.74</v>
      </c>
      <c r="E166" s="115">
        <f t="shared" si="2"/>
        <v>99.895397317763098</v>
      </c>
      <c r="F166" s="51"/>
    </row>
    <row r="167" spans="1:6" ht="69.75" x14ac:dyDescent="0.35">
      <c r="A167" s="170" t="s">
        <v>769</v>
      </c>
      <c r="B167" s="125" t="s">
        <v>560</v>
      </c>
      <c r="C167" s="116">
        <f>C168</f>
        <v>6012468</v>
      </c>
      <c r="D167" s="116">
        <f>D168</f>
        <v>5802280</v>
      </c>
      <c r="E167" s="115">
        <f t="shared" si="2"/>
        <v>96.504131082277695</v>
      </c>
      <c r="F167" s="51"/>
    </row>
    <row r="168" spans="1:6" ht="93" x14ac:dyDescent="0.35">
      <c r="A168" s="170" t="s">
        <v>770</v>
      </c>
      <c r="B168" s="125" t="s">
        <v>561</v>
      </c>
      <c r="C168" s="116">
        <v>6012468</v>
      </c>
      <c r="D168" s="97">
        <v>5802280</v>
      </c>
      <c r="E168" s="115">
        <f t="shared" si="2"/>
        <v>96.504131082277695</v>
      </c>
      <c r="F168" s="51"/>
    </row>
    <row r="169" spans="1:6" ht="69.75" x14ac:dyDescent="0.35">
      <c r="A169" s="170" t="s">
        <v>771</v>
      </c>
      <c r="B169" s="126" t="s">
        <v>1327</v>
      </c>
      <c r="C169" s="120">
        <f>C170</f>
        <v>7645000</v>
      </c>
      <c r="D169" s="120">
        <f>D170</f>
        <v>7645000</v>
      </c>
      <c r="E169" s="115">
        <f t="shared" si="2"/>
        <v>100</v>
      </c>
      <c r="F169" s="51"/>
    </row>
    <row r="170" spans="1:6" ht="69.75" x14ac:dyDescent="0.35">
      <c r="A170" s="170" t="s">
        <v>772</v>
      </c>
      <c r="B170" s="127" t="s">
        <v>1328</v>
      </c>
      <c r="C170" s="120">
        <v>7645000</v>
      </c>
      <c r="D170" s="97">
        <v>7645000</v>
      </c>
      <c r="E170" s="115">
        <f t="shared" si="2"/>
        <v>100</v>
      </c>
      <c r="F170" s="51"/>
    </row>
    <row r="171" spans="1:6" ht="69.75" x14ac:dyDescent="0.35">
      <c r="A171" s="170" t="s">
        <v>773</v>
      </c>
      <c r="B171" s="128" t="s">
        <v>562</v>
      </c>
      <c r="C171" s="122">
        <f>C172</f>
        <v>26064</v>
      </c>
      <c r="D171" s="122">
        <f>D172</f>
        <v>26064</v>
      </c>
      <c r="E171" s="115">
        <f t="shared" si="2"/>
        <v>100</v>
      </c>
      <c r="F171" s="51"/>
    </row>
    <row r="172" spans="1:6" ht="69.75" x14ac:dyDescent="0.35">
      <c r="A172" s="170" t="s">
        <v>774</v>
      </c>
      <c r="B172" s="129" t="s">
        <v>563</v>
      </c>
      <c r="C172" s="120">
        <v>26064</v>
      </c>
      <c r="D172" s="97">
        <v>26064</v>
      </c>
      <c r="E172" s="115">
        <f t="shared" si="2"/>
        <v>100</v>
      </c>
      <c r="F172" s="51"/>
    </row>
    <row r="173" spans="1:6" ht="23.25" x14ac:dyDescent="0.35">
      <c r="A173" s="130" t="s">
        <v>775</v>
      </c>
      <c r="B173" s="108" t="s">
        <v>95</v>
      </c>
      <c r="C173" s="131">
        <f>C174+C176+C178+C180+C182</f>
        <v>105716382.22</v>
      </c>
      <c r="D173" s="131">
        <f>D174+D176+D178+D180+D182</f>
        <v>101804531.38</v>
      </c>
      <c r="E173" s="109">
        <f t="shared" si="2"/>
        <v>96.299673940923086</v>
      </c>
      <c r="F173" s="51"/>
    </row>
    <row r="174" spans="1:6" ht="69.75" x14ac:dyDescent="0.35">
      <c r="A174" s="168" t="s">
        <v>776</v>
      </c>
      <c r="B174" s="172" t="s">
        <v>564</v>
      </c>
      <c r="C174" s="228">
        <f>C175</f>
        <v>39941306.560000002</v>
      </c>
      <c r="D174" s="228">
        <f>D175</f>
        <v>39544797.420000002</v>
      </c>
      <c r="E174" s="115">
        <f t="shared" si="2"/>
        <v>99.00727048224033</v>
      </c>
      <c r="F174" s="51"/>
    </row>
    <row r="175" spans="1:6" ht="69.75" customHeight="1" x14ac:dyDescent="0.35">
      <c r="A175" s="168" t="s">
        <v>777</v>
      </c>
      <c r="B175" s="169" t="s">
        <v>565</v>
      </c>
      <c r="C175" s="228">
        <v>39941306.560000002</v>
      </c>
      <c r="D175" s="97">
        <v>39544797.420000002</v>
      </c>
      <c r="E175" s="115">
        <f t="shared" si="2"/>
        <v>99.00727048224033</v>
      </c>
      <c r="F175" s="51"/>
    </row>
    <row r="176" spans="1:6" ht="72" customHeight="1" x14ac:dyDescent="0.35">
      <c r="A176" s="173" t="s">
        <v>1332</v>
      </c>
      <c r="B176" s="169" t="s">
        <v>1329</v>
      </c>
      <c r="C176" s="229">
        <f>C177</f>
        <v>598920</v>
      </c>
      <c r="D176" s="229">
        <f>D177</f>
        <v>581339.30000000005</v>
      </c>
      <c r="E176" s="115">
        <f t="shared" si="2"/>
        <v>97.064599612636087</v>
      </c>
      <c r="F176" s="51"/>
    </row>
    <row r="177" spans="1:6" ht="175.5" customHeight="1" x14ac:dyDescent="0.35">
      <c r="A177" s="173" t="s">
        <v>1333</v>
      </c>
      <c r="B177" s="169" t="s">
        <v>1330</v>
      </c>
      <c r="C177" s="229">
        <v>598920</v>
      </c>
      <c r="D177" s="229">
        <v>581339.30000000005</v>
      </c>
      <c r="E177" s="115">
        <f t="shared" si="2"/>
        <v>97.064599612636087</v>
      </c>
      <c r="F177" s="61"/>
    </row>
    <row r="178" spans="1:6" ht="109.5" customHeight="1" x14ac:dyDescent="0.35">
      <c r="A178" s="173" t="s">
        <v>939</v>
      </c>
      <c r="B178" s="169" t="s">
        <v>1331</v>
      </c>
      <c r="C178" s="229">
        <f>C179</f>
        <v>4407435.66</v>
      </c>
      <c r="D178" s="229">
        <f>D179</f>
        <v>4407435.66</v>
      </c>
      <c r="E178" s="115">
        <f t="shared" si="2"/>
        <v>100</v>
      </c>
      <c r="F178" s="51"/>
    </row>
    <row r="179" spans="1:6" ht="138" customHeight="1" x14ac:dyDescent="0.35">
      <c r="A179" s="173" t="s">
        <v>940</v>
      </c>
      <c r="B179" s="169" t="s">
        <v>938</v>
      </c>
      <c r="C179" s="229">
        <v>4407435.66</v>
      </c>
      <c r="D179" s="229">
        <v>4407435.66</v>
      </c>
      <c r="E179" s="115">
        <f t="shared" si="2"/>
        <v>100</v>
      </c>
      <c r="F179" s="51"/>
    </row>
    <row r="180" spans="1:6" ht="123.75" customHeight="1" x14ac:dyDescent="0.35">
      <c r="A180" s="173" t="s">
        <v>778</v>
      </c>
      <c r="B180" s="169" t="s">
        <v>949</v>
      </c>
      <c r="C180" s="230">
        <f>C181</f>
        <v>55400100</v>
      </c>
      <c r="D180" s="230">
        <f>D181</f>
        <v>51902339</v>
      </c>
      <c r="E180" s="115">
        <f t="shared" si="2"/>
        <v>93.686363382015557</v>
      </c>
      <c r="F180" s="51"/>
    </row>
    <row r="181" spans="1:6" ht="141" customHeight="1" x14ac:dyDescent="0.35">
      <c r="A181" s="173" t="s">
        <v>779</v>
      </c>
      <c r="B181" s="169" t="s">
        <v>948</v>
      </c>
      <c r="C181" s="230">
        <v>55400100</v>
      </c>
      <c r="D181" s="97">
        <v>51902339</v>
      </c>
      <c r="E181" s="115">
        <f t="shared" si="2"/>
        <v>93.686363382015557</v>
      </c>
      <c r="F181" s="51"/>
    </row>
    <row r="182" spans="1:6" ht="51.75" customHeight="1" x14ac:dyDescent="0.35">
      <c r="A182" s="173" t="s">
        <v>1334</v>
      </c>
      <c r="B182" s="169" t="s">
        <v>568</v>
      </c>
      <c r="C182" s="230">
        <f>C183</f>
        <v>5368620</v>
      </c>
      <c r="D182" s="230">
        <f>D183</f>
        <v>5368620</v>
      </c>
      <c r="E182" s="115">
        <f t="shared" si="2"/>
        <v>100</v>
      </c>
      <c r="F182" s="51"/>
    </row>
    <row r="183" spans="1:6" ht="51.75" customHeight="1" x14ac:dyDescent="0.35">
      <c r="A183" s="173" t="s">
        <v>780</v>
      </c>
      <c r="B183" s="169" t="s">
        <v>569</v>
      </c>
      <c r="C183" s="230">
        <f>1979620+3389000</f>
        <v>5368620</v>
      </c>
      <c r="D183" s="97">
        <v>5368620</v>
      </c>
      <c r="E183" s="115">
        <f t="shared" si="2"/>
        <v>100</v>
      </c>
      <c r="F183" s="51"/>
    </row>
    <row r="184" spans="1:6" ht="72" customHeight="1" x14ac:dyDescent="0.35">
      <c r="A184" s="174" t="s">
        <v>1335</v>
      </c>
      <c r="B184" s="175" t="s">
        <v>1336</v>
      </c>
      <c r="C184" s="231">
        <f>C185</f>
        <v>299000000</v>
      </c>
      <c r="D184" s="231">
        <f>D185</f>
        <v>299000000</v>
      </c>
      <c r="E184" s="115">
        <f t="shared" si="2"/>
        <v>100</v>
      </c>
      <c r="F184" s="51"/>
    </row>
    <row r="185" spans="1:6" ht="51" customHeight="1" x14ac:dyDescent="0.35">
      <c r="A185" s="173" t="s">
        <v>1337</v>
      </c>
      <c r="B185" s="169" t="s">
        <v>1338</v>
      </c>
      <c r="C185" s="230">
        <f>C186</f>
        <v>299000000</v>
      </c>
      <c r="D185" s="230">
        <f>D186</f>
        <v>299000000</v>
      </c>
      <c r="E185" s="115">
        <f t="shared" si="2"/>
        <v>100</v>
      </c>
      <c r="F185" s="51"/>
    </row>
    <row r="186" spans="1:6" ht="54" customHeight="1" x14ac:dyDescent="0.35">
      <c r="A186" s="173" t="s">
        <v>1339</v>
      </c>
      <c r="B186" s="169" t="s">
        <v>1340</v>
      </c>
      <c r="C186" s="230">
        <f>299000000</f>
        <v>299000000</v>
      </c>
      <c r="D186" s="97">
        <v>299000000</v>
      </c>
      <c r="E186" s="115">
        <f t="shared" si="2"/>
        <v>100</v>
      </c>
      <c r="F186" s="51"/>
    </row>
    <row r="187" spans="1:6" ht="23.25" x14ac:dyDescent="0.35">
      <c r="A187" s="241" t="s">
        <v>566</v>
      </c>
      <c r="B187" s="241"/>
      <c r="C187" s="106">
        <f>C8+C132</f>
        <v>3149588838.3800001</v>
      </c>
      <c r="D187" s="106">
        <f>D8+D132</f>
        <v>3171640711.3400002</v>
      </c>
      <c r="E187" s="109">
        <f>D187/C187*100</f>
        <v>100.70015084798631</v>
      </c>
      <c r="F187" s="51"/>
    </row>
    <row r="188" spans="1:6" ht="23.25" x14ac:dyDescent="0.35">
      <c r="A188" s="69"/>
      <c r="B188" s="69"/>
      <c r="C188" s="70"/>
      <c r="D188" s="70"/>
      <c r="E188" s="71"/>
      <c r="F188" s="51"/>
    </row>
    <row r="189" spans="1:6" ht="23.25" x14ac:dyDescent="0.35">
      <c r="A189" s="69"/>
      <c r="B189" s="69"/>
      <c r="C189" s="70"/>
      <c r="D189" s="70"/>
      <c r="E189" s="71"/>
      <c r="F189" s="51"/>
    </row>
    <row r="190" spans="1:6" ht="23.25" x14ac:dyDescent="0.35">
      <c r="A190" s="69"/>
      <c r="B190" s="69"/>
      <c r="C190" s="70"/>
      <c r="D190" s="70"/>
      <c r="E190" s="71"/>
      <c r="F190" s="51"/>
    </row>
    <row r="191" spans="1:6" ht="23.25" x14ac:dyDescent="0.35">
      <c r="A191" s="69"/>
      <c r="B191" s="69"/>
      <c r="C191" s="70"/>
      <c r="D191" s="70"/>
      <c r="E191" s="71"/>
      <c r="F191" s="51"/>
    </row>
    <row r="192" spans="1:6" ht="23.25" x14ac:dyDescent="0.35">
      <c r="A192" s="62" t="s">
        <v>339</v>
      </c>
      <c r="B192" s="62"/>
      <c r="C192" s="62"/>
      <c r="D192" s="62" t="s">
        <v>781</v>
      </c>
      <c r="E192" s="51"/>
      <c r="F192" s="51"/>
    </row>
    <row r="193" spans="1:6" ht="23.25" x14ac:dyDescent="0.35">
      <c r="A193" s="62" t="s">
        <v>340</v>
      </c>
      <c r="B193" s="62"/>
      <c r="C193" s="70"/>
      <c r="D193" s="70"/>
      <c r="E193" s="71"/>
      <c r="F193" s="51"/>
    </row>
    <row r="194" spans="1:6" s="14" customFormat="1" ht="23.25" x14ac:dyDescent="0.35">
      <c r="A194" s="58"/>
      <c r="B194" s="59"/>
      <c r="C194" s="60"/>
      <c r="D194" s="60"/>
      <c r="E194" s="59"/>
      <c r="F194" s="58"/>
    </row>
    <row r="195" spans="1:6" ht="23.25" x14ac:dyDescent="0.35">
      <c r="A195" s="50"/>
      <c r="B195" s="51"/>
      <c r="C195" s="61"/>
      <c r="D195" s="61"/>
      <c r="E195" s="51"/>
      <c r="F195" s="51"/>
    </row>
    <row r="196" spans="1:6" ht="23.25" x14ac:dyDescent="0.35">
      <c r="A196" s="62"/>
      <c r="B196" s="62"/>
      <c r="C196" s="62"/>
      <c r="D196" s="62"/>
      <c r="E196" s="51"/>
      <c r="F196" s="51"/>
    </row>
    <row r="197" spans="1:6" ht="23.25" x14ac:dyDescent="0.35">
      <c r="A197" s="62"/>
      <c r="B197" s="62"/>
      <c r="C197" s="62"/>
      <c r="D197" s="62"/>
      <c r="E197" s="51"/>
      <c r="F197" s="51"/>
    </row>
  </sheetData>
  <autoFilter ref="A7:E186"/>
  <mergeCells count="8">
    <mergeCell ref="A187:B187"/>
    <mergeCell ref="C1:E1"/>
    <mergeCell ref="A3:E3"/>
    <mergeCell ref="A5:A7"/>
    <mergeCell ref="B5:B7"/>
    <mergeCell ref="C5:C7"/>
    <mergeCell ref="D5:D7"/>
    <mergeCell ref="E5:E7"/>
  </mergeCells>
  <pageMargins left="0.39370078740157483" right="0.15748031496062992" top="0.59055118110236227" bottom="0.39370078740157483" header="0.15748031496062992" footer="0"/>
  <pageSetup paperSize="9" scale="36" fitToHeight="0" orientation="portrait" r:id="rId1"/>
  <header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1"/>
  <sheetViews>
    <sheetView showGridLines="0" tabSelected="1" view="pageBreakPreview" zoomScale="98" zoomScaleNormal="100" zoomScaleSheetLayoutView="98" workbookViewId="0">
      <pane ySplit="10" topLeftCell="A383" activePane="bottomLeft" state="frozen"/>
      <selection pane="bottomLeft" activeCell="A388" sqref="A388"/>
    </sheetView>
  </sheetViews>
  <sheetFormatPr defaultRowHeight="15.75" x14ac:dyDescent="0.25"/>
  <cols>
    <col min="1" max="1" width="68" style="10" customWidth="1"/>
    <col min="2" max="3" width="9.85546875" style="10" customWidth="1"/>
    <col min="4" max="4" width="16.85546875" style="10" customWidth="1"/>
    <col min="5" max="5" width="7.28515625" style="10" customWidth="1"/>
    <col min="6" max="6" width="28.85546875" style="10" customWidth="1"/>
    <col min="7" max="7" width="29.85546875" style="10" customWidth="1"/>
    <col min="8" max="8" width="16.42578125" style="10" customWidth="1"/>
    <col min="9" max="10" width="9.140625" style="10" hidden="1" customWidth="1"/>
    <col min="11" max="11" width="15.85546875" style="10" customWidth="1"/>
    <col min="12" max="12" width="17.28515625" style="10" customWidth="1"/>
    <col min="13" max="13" width="18.28515625" style="10" customWidth="1"/>
    <col min="14" max="255" width="9.140625" style="10"/>
    <col min="256" max="256" width="66.85546875" style="10" customWidth="1"/>
    <col min="257" max="257" width="7.7109375" style="10" customWidth="1"/>
    <col min="258" max="258" width="7.5703125" style="10" customWidth="1"/>
    <col min="259" max="259" width="15" style="10" customWidth="1"/>
    <col min="260" max="260" width="5.5703125" style="10" customWidth="1"/>
    <col min="261" max="261" width="16" style="10" bestFit="1" customWidth="1"/>
    <col min="262" max="263" width="16" style="10" customWidth="1"/>
    <col min="264" max="264" width="16.42578125" style="10" customWidth="1"/>
    <col min="265" max="266" width="0" style="10" hidden="1" customWidth="1"/>
    <col min="267" max="267" width="11.5703125" style="10" customWidth="1"/>
    <col min="268" max="268" width="17.28515625" style="10" customWidth="1"/>
    <col min="269" max="269" width="18.28515625" style="10" customWidth="1"/>
    <col min="270" max="511" width="9.140625" style="10"/>
    <col min="512" max="512" width="66.85546875" style="10" customWidth="1"/>
    <col min="513" max="513" width="7.7109375" style="10" customWidth="1"/>
    <col min="514" max="514" width="7.5703125" style="10" customWidth="1"/>
    <col min="515" max="515" width="15" style="10" customWidth="1"/>
    <col min="516" max="516" width="5.5703125" style="10" customWidth="1"/>
    <col min="517" max="517" width="16" style="10" bestFit="1" customWidth="1"/>
    <col min="518" max="519" width="16" style="10" customWidth="1"/>
    <col min="520" max="520" width="16.42578125" style="10" customWidth="1"/>
    <col min="521" max="522" width="0" style="10" hidden="1" customWidth="1"/>
    <col min="523" max="523" width="11.5703125" style="10" customWidth="1"/>
    <col min="524" max="524" width="17.28515625" style="10" customWidth="1"/>
    <col min="525" max="525" width="18.28515625" style="10" customWidth="1"/>
    <col min="526" max="767" width="9.140625" style="10"/>
    <col min="768" max="768" width="66.85546875" style="10" customWidth="1"/>
    <col min="769" max="769" width="7.7109375" style="10" customWidth="1"/>
    <col min="770" max="770" width="7.5703125" style="10" customWidth="1"/>
    <col min="771" max="771" width="15" style="10" customWidth="1"/>
    <col min="772" max="772" width="5.5703125" style="10" customWidth="1"/>
    <col min="773" max="773" width="16" style="10" bestFit="1" customWidth="1"/>
    <col min="774" max="775" width="16" style="10" customWidth="1"/>
    <col min="776" max="776" width="16.42578125" style="10" customWidth="1"/>
    <col min="777" max="778" width="0" style="10" hidden="1" customWidth="1"/>
    <col min="779" max="779" width="11.5703125" style="10" customWidth="1"/>
    <col min="780" max="780" width="17.28515625" style="10" customWidth="1"/>
    <col min="781" max="781" width="18.28515625" style="10" customWidth="1"/>
    <col min="782" max="1023" width="9.140625" style="10"/>
    <col min="1024" max="1024" width="66.85546875" style="10" customWidth="1"/>
    <col min="1025" max="1025" width="7.7109375" style="10" customWidth="1"/>
    <col min="1026" max="1026" width="7.5703125" style="10" customWidth="1"/>
    <col min="1027" max="1027" width="15" style="10" customWidth="1"/>
    <col min="1028" max="1028" width="5.5703125" style="10" customWidth="1"/>
    <col min="1029" max="1029" width="16" style="10" bestFit="1" customWidth="1"/>
    <col min="1030" max="1031" width="16" style="10" customWidth="1"/>
    <col min="1032" max="1032" width="16.42578125" style="10" customWidth="1"/>
    <col min="1033" max="1034" width="0" style="10" hidden="1" customWidth="1"/>
    <col min="1035" max="1035" width="11.5703125" style="10" customWidth="1"/>
    <col min="1036" max="1036" width="17.28515625" style="10" customWidth="1"/>
    <col min="1037" max="1037" width="18.28515625" style="10" customWidth="1"/>
    <col min="1038" max="1279" width="9.140625" style="10"/>
    <col min="1280" max="1280" width="66.85546875" style="10" customWidth="1"/>
    <col min="1281" max="1281" width="7.7109375" style="10" customWidth="1"/>
    <col min="1282" max="1282" width="7.5703125" style="10" customWidth="1"/>
    <col min="1283" max="1283" width="15" style="10" customWidth="1"/>
    <col min="1284" max="1284" width="5.5703125" style="10" customWidth="1"/>
    <col min="1285" max="1285" width="16" style="10" bestFit="1" customWidth="1"/>
    <col min="1286" max="1287" width="16" style="10" customWidth="1"/>
    <col min="1288" max="1288" width="16.42578125" style="10" customWidth="1"/>
    <col min="1289" max="1290" width="0" style="10" hidden="1" customWidth="1"/>
    <col min="1291" max="1291" width="11.5703125" style="10" customWidth="1"/>
    <col min="1292" max="1292" width="17.28515625" style="10" customWidth="1"/>
    <col min="1293" max="1293" width="18.28515625" style="10" customWidth="1"/>
    <col min="1294" max="1535" width="9.140625" style="10"/>
    <col min="1536" max="1536" width="66.85546875" style="10" customWidth="1"/>
    <col min="1537" max="1537" width="7.7109375" style="10" customWidth="1"/>
    <col min="1538" max="1538" width="7.5703125" style="10" customWidth="1"/>
    <col min="1539" max="1539" width="15" style="10" customWidth="1"/>
    <col min="1540" max="1540" width="5.5703125" style="10" customWidth="1"/>
    <col min="1541" max="1541" width="16" style="10" bestFit="1" customWidth="1"/>
    <col min="1542" max="1543" width="16" style="10" customWidth="1"/>
    <col min="1544" max="1544" width="16.42578125" style="10" customWidth="1"/>
    <col min="1545" max="1546" width="0" style="10" hidden="1" customWidth="1"/>
    <col min="1547" max="1547" width="11.5703125" style="10" customWidth="1"/>
    <col min="1548" max="1548" width="17.28515625" style="10" customWidth="1"/>
    <col min="1549" max="1549" width="18.28515625" style="10" customWidth="1"/>
    <col min="1550" max="1791" width="9.140625" style="10"/>
    <col min="1792" max="1792" width="66.85546875" style="10" customWidth="1"/>
    <col min="1793" max="1793" width="7.7109375" style="10" customWidth="1"/>
    <col min="1794" max="1794" width="7.5703125" style="10" customWidth="1"/>
    <col min="1795" max="1795" width="15" style="10" customWidth="1"/>
    <col min="1796" max="1796" width="5.5703125" style="10" customWidth="1"/>
    <col min="1797" max="1797" width="16" style="10" bestFit="1" customWidth="1"/>
    <col min="1798" max="1799" width="16" style="10" customWidth="1"/>
    <col min="1800" max="1800" width="16.42578125" style="10" customWidth="1"/>
    <col min="1801" max="1802" width="0" style="10" hidden="1" customWidth="1"/>
    <col min="1803" max="1803" width="11.5703125" style="10" customWidth="1"/>
    <col min="1804" max="1804" width="17.28515625" style="10" customWidth="1"/>
    <col min="1805" max="1805" width="18.28515625" style="10" customWidth="1"/>
    <col min="1806" max="2047" width="9.140625" style="10"/>
    <col min="2048" max="2048" width="66.85546875" style="10" customWidth="1"/>
    <col min="2049" max="2049" width="7.7109375" style="10" customWidth="1"/>
    <col min="2050" max="2050" width="7.5703125" style="10" customWidth="1"/>
    <col min="2051" max="2051" width="15" style="10" customWidth="1"/>
    <col min="2052" max="2052" width="5.5703125" style="10" customWidth="1"/>
    <col min="2053" max="2053" width="16" style="10" bestFit="1" customWidth="1"/>
    <col min="2054" max="2055" width="16" style="10" customWidth="1"/>
    <col min="2056" max="2056" width="16.42578125" style="10" customWidth="1"/>
    <col min="2057" max="2058" width="0" style="10" hidden="1" customWidth="1"/>
    <col min="2059" max="2059" width="11.5703125" style="10" customWidth="1"/>
    <col min="2060" max="2060" width="17.28515625" style="10" customWidth="1"/>
    <col min="2061" max="2061" width="18.28515625" style="10" customWidth="1"/>
    <col min="2062" max="2303" width="9.140625" style="10"/>
    <col min="2304" max="2304" width="66.85546875" style="10" customWidth="1"/>
    <col min="2305" max="2305" width="7.7109375" style="10" customWidth="1"/>
    <col min="2306" max="2306" width="7.5703125" style="10" customWidth="1"/>
    <col min="2307" max="2307" width="15" style="10" customWidth="1"/>
    <col min="2308" max="2308" width="5.5703125" style="10" customWidth="1"/>
    <col min="2309" max="2309" width="16" style="10" bestFit="1" customWidth="1"/>
    <col min="2310" max="2311" width="16" style="10" customWidth="1"/>
    <col min="2312" max="2312" width="16.42578125" style="10" customWidth="1"/>
    <col min="2313" max="2314" width="0" style="10" hidden="1" customWidth="1"/>
    <col min="2315" max="2315" width="11.5703125" style="10" customWidth="1"/>
    <col min="2316" max="2316" width="17.28515625" style="10" customWidth="1"/>
    <col min="2317" max="2317" width="18.28515625" style="10" customWidth="1"/>
    <col min="2318" max="2559" width="9.140625" style="10"/>
    <col min="2560" max="2560" width="66.85546875" style="10" customWidth="1"/>
    <col min="2561" max="2561" width="7.7109375" style="10" customWidth="1"/>
    <col min="2562" max="2562" width="7.5703125" style="10" customWidth="1"/>
    <col min="2563" max="2563" width="15" style="10" customWidth="1"/>
    <col min="2564" max="2564" width="5.5703125" style="10" customWidth="1"/>
    <col min="2565" max="2565" width="16" style="10" bestFit="1" customWidth="1"/>
    <col min="2566" max="2567" width="16" style="10" customWidth="1"/>
    <col min="2568" max="2568" width="16.42578125" style="10" customWidth="1"/>
    <col min="2569" max="2570" width="0" style="10" hidden="1" customWidth="1"/>
    <col min="2571" max="2571" width="11.5703125" style="10" customWidth="1"/>
    <col min="2572" max="2572" width="17.28515625" style="10" customWidth="1"/>
    <col min="2573" max="2573" width="18.28515625" style="10" customWidth="1"/>
    <col min="2574" max="2815" width="9.140625" style="10"/>
    <col min="2816" max="2816" width="66.85546875" style="10" customWidth="1"/>
    <col min="2817" max="2817" width="7.7109375" style="10" customWidth="1"/>
    <col min="2818" max="2818" width="7.5703125" style="10" customWidth="1"/>
    <col min="2819" max="2819" width="15" style="10" customWidth="1"/>
    <col min="2820" max="2820" width="5.5703125" style="10" customWidth="1"/>
    <col min="2821" max="2821" width="16" style="10" bestFit="1" customWidth="1"/>
    <col min="2822" max="2823" width="16" style="10" customWidth="1"/>
    <col min="2824" max="2824" width="16.42578125" style="10" customWidth="1"/>
    <col min="2825" max="2826" width="0" style="10" hidden="1" customWidth="1"/>
    <col min="2827" max="2827" width="11.5703125" style="10" customWidth="1"/>
    <col min="2828" max="2828" width="17.28515625" style="10" customWidth="1"/>
    <col min="2829" max="2829" width="18.28515625" style="10" customWidth="1"/>
    <col min="2830" max="3071" width="9.140625" style="10"/>
    <col min="3072" max="3072" width="66.85546875" style="10" customWidth="1"/>
    <col min="3073" max="3073" width="7.7109375" style="10" customWidth="1"/>
    <col min="3074" max="3074" width="7.5703125" style="10" customWidth="1"/>
    <col min="3075" max="3075" width="15" style="10" customWidth="1"/>
    <col min="3076" max="3076" width="5.5703125" style="10" customWidth="1"/>
    <col min="3077" max="3077" width="16" style="10" bestFit="1" customWidth="1"/>
    <col min="3078" max="3079" width="16" style="10" customWidth="1"/>
    <col min="3080" max="3080" width="16.42578125" style="10" customWidth="1"/>
    <col min="3081" max="3082" width="0" style="10" hidden="1" customWidth="1"/>
    <col min="3083" max="3083" width="11.5703125" style="10" customWidth="1"/>
    <col min="3084" max="3084" width="17.28515625" style="10" customWidth="1"/>
    <col min="3085" max="3085" width="18.28515625" style="10" customWidth="1"/>
    <col min="3086" max="3327" width="9.140625" style="10"/>
    <col min="3328" max="3328" width="66.85546875" style="10" customWidth="1"/>
    <col min="3329" max="3329" width="7.7109375" style="10" customWidth="1"/>
    <col min="3330" max="3330" width="7.5703125" style="10" customWidth="1"/>
    <col min="3331" max="3331" width="15" style="10" customWidth="1"/>
    <col min="3332" max="3332" width="5.5703125" style="10" customWidth="1"/>
    <col min="3333" max="3333" width="16" style="10" bestFit="1" customWidth="1"/>
    <col min="3334" max="3335" width="16" style="10" customWidth="1"/>
    <col min="3336" max="3336" width="16.42578125" style="10" customWidth="1"/>
    <col min="3337" max="3338" width="0" style="10" hidden="1" customWidth="1"/>
    <col min="3339" max="3339" width="11.5703125" style="10" customWidth="1"/>
    <col min="3340" max="3340" width="17.28515625" style="10" customWidth="1"/>
    <col min="3341" max="3341" width="18.28515625" style="10" customWidth="1"/>
    <col min="3342" max="3583" width="9.140625" style="10"/>
    <col min="3584" max="3584" width="66.85546875" style="10" customWidth="1"/>
    <col min="3585" max="3585" width="7.7109375" style="10" customWidth="1"/>
    <col min="3586" max="3586" width="7.5703125" style="10" customWidth="1"/>
    <col min="3587" max="3587" width="15" style="10" customWidth="1"/>
    <col min="3588" max="3588" width="5.5703125" style="10" customWidth="1"/>
    <col min="3589" max="3589" width="16" style="10" bestFit="1" customWidth="1"/>
    <col min="3590" max="3591" width="16" style="10" customWidth="1"/>
    <col min="3592" max="3592" width="16.42578125" style="10" customWidth="1"/>
    <col min="3593" max="3594" width="0" style="10" hidden="1" customWidth="1"/>
    <col min="3595" max="3595" width="11.5703125" style="10" customWidth="1"/>
    <col min="3596" max="3596" width="17.28515625" style="10" customWidth="1"/>
    <col min="3597" max="3597" width="18.28515625" style="10" customWidth="1"/>
    <col min="3598" max="3839" width="9.140625" style="10"/>
    <col min="3840" max="3840" width="66.85546875" style="10" customWidth="1"/>
    <col min="3841" max="3841" width="7.7109375" style="10" customWidth="1"/>
    <col min="3842" max="3842" width="7.5703125" style="10" customWidth="1"/>
    <col min="3843" max="3843" width="15" style="10" customWidth="1"/>
    <col min="3844" max="3844" width="5.5703125" style="10" customWidth="1"/>
    <col min="3845" max="3845" width="16" style="10" bestFit="1" customWidth="1"/>
    <col min="3846" max="3847" width="16" style="10" customWidth="1"/>
    <col min="3848" max="3848" width="16.42578125" style="10" customWidth="1"/>
    <col min="3849" max="3850" width="0" style="10" hidden="1" customWidth="1"/>
    <col min="3851" max="3851" width="11.5703125" style="10" customWidth="1"/>
    <col min="3852" max="3852" width="17.28515625" style="10" customWidth="1"/>
    <col min="3853" max="3853" width="18.28515625" style="10" customWidth="1"/>
    <col min="3854" max="4095" width="9.140625" style="10"/>
    <col min="4096" max="4096" width="66.85546875" style="10" customWidth="1"/>
    <col min="4097" max="4097" width="7.7109375" style="10" customWidth="1"/>
    <col min="4098" max="4098" width="7.5703125" style="10" customWidth="1"/>
    <col min="4099" max="4099" width="15" style="10" customWidth="1"/>
    <col min="4100" max="4100" width="5.5703125" style="10" customWidth="1"/>
    <col min="4101" max="4101" width="16" style="10" bestFit="1" customWidth="1"/>
    <col min="4102" max="4103" width="16" style="10" customWidth="1"/>
    <col min="4104" max="4104" width="16.42578125" style="10" customWidth="1"/>
    <col min="4105" max="4106" width="0" style="10" hidden="1" customWidth="1"/>
    <col min="4107" max="4107" width="11.5703125" style="10" customWidth="1"/>
    <col min="4108" max="4108" width="17.28515625" style="10" customWidth="1"/>
    <col min="4109" max="4109" width="18.28515625" style="10" customWidth="1"/>
    <col min="4110" max="4351" width="9.140625" style="10"/>
    <col min="4352" max="4352" width="66.85546875" style="10" customWidth="1"/>
    <col min="4353" max="4353" width="7.7109375" style="10" customWidth="1"/>
    <col min="4354" max="4354" width="7.5703125" style="10" customWidth="1"/>
    <col min="4355" max="4355" width="15" style="10" customWidth="1"/>
    <col min="4356" max="4356" width="5.5703125" style="10" customWidth="1"/>
    <col min="4357" max="4357" width="16" style="10" bestFit="1" customWidth="1"/>
    <col min="4358" max="4359" width="16" style="10" customWidth="1"/>
    <col min="4360" max="4360" width="16.42578125" style="10" customWidth="1"/>
    <col min="4361" max="4362" width="0" style="10" hidden="1" customWidth="1"/>
    <col min="4363" max="4363" width="11.5703125" style="10" customWidth="1"/>
    <col min="4364" max="4364" width="17.28515625" style="10" customWidth="1"/>
    <col min="4365" max="4365" width="18.28515625" style="10" customWidth="1"/>
    <col min="4366" max="4607" width="9.140625" style="10"/>
    <col min="4608" max="4608" width="66.85546875" style="10" customWidth="1"/>
    <col min="4609" max="4609" width="7.7109375" style="10" customWidth="1"/>
    <col min="4610" max="4610" width="7.5703125" style="10" customWidth="1"/>
    <col min="4611" max="4611" width="15" style="10" customWidth="1"/>
    <col min="4612" max="4612" width="5.5703125" style="10" customWidth="1"/>
    <col min="4613" max="4613" width="16" style="10" bestFit="1" customWidth="1"/>
    <col min="4614" max="4615" width="16" style="10" customWidth="1"/>
    <col min="4616" max="4616" width="16.42578125" style="10" customWidth="1"/>
    <col min="4617" max="4618" width="0" style="10" hidden="1" customWidth="1"/>
    <col min="4619" max="4619" width="11.5703125" style="10" customWidth="1"/>
    <col min="4620" max="4620" width="17.28515625" style="10" customWidth="1"/>
    <col min="4621" max="4621" width="18.28515625" style="10" customWidth="1"/>
    <col min="4622" max="4863" width="9.140625" style="10"/>
    <col min="4864" max="4864" width="66.85546875" style="10" customWidth="1"/>
    <col min="4865" max="4865" width="7.7109375" style="10" customWidth="1"/>
    <col min="4866" max="4866" width="7.5703125" style="10" customWidth="1"/>
    <col min="4867" max="4867" width="15" style="10" customWidth="1"/>
    <col min="4868" max="4868" width="5.5703125" style="10" customWidth="1"/>
    <col min="4869" max="4869" width="16" style="10" bestFit="1" customWidth="1"/>
    <col min="4870" max="4871" width="16" style="10" customWidth="1"/>
    <col min="4872" max="4872" width="16.42578125" style="10" customWidth="1"/>
    <col min="4873" max="4874" width="0" style="10" hidden="1" customWidth="1"/>
    <col min="4875" max="4875" width="11.5703125" style="10" customWidth="1"/>
    <col min="4876" max="4876" width="17.28515625" style="10" customWidth="1"/>
    <col min="4877" max="4877" width="18.28515625" style="10" customWidth="1"/>
    <col min="4878" max="5119" width="9.140625" style="10"/>
    <col min="5120" max="5120" width="66.85546875" style="10" customWidth="1"/>
    <col min="5121" max="5121" width="7.7109375" style="10" customWidth="1"/>
    <col min="5122" max="5122" width="7.5703125" style="10" customWidth="1"/>
    <col min="5123" max="5123" width="15" style="10" customWidth="1"/>
    <col min="5124" max="5124" width="5.5703125" style="10" customWidth="1"/>
    <col min="5125" max="5125" width="16" style="10" bestFit="1" customWidth="1"/>
    <col min="5126" max="5127" width="16" style="10" customWidth="1"/>
    <col min="5128" max="5128" width="16.42578125" style="10" customWidth="1"/>
    <col min="5129" max="5130" width="0" style="10" hidden="1" customWidth="1"/>
    <col min="5131" max="5131" width="11.5703125" style="10" customWidth="1"/>
    <col min="5132" max="5132" width="17.28515625" style="10" customWidth="1"/>
    <col min="5133" max="5133" width="18.28515625" style="10" customWidth="1"/>
    <col min="5134" max="5375" width="9.140625" style="10"/>
    <col min="5376" max="5376" width="66.85546875" style="10" customWidth="1"/>
    <col min="5377" max="5377" width="7.7109375" style="10" customWidth="1"/>
    <col min="5378" max="5378" width="7.5703125" style="10" customWidth="1"/>
    <col min="5379" max="5379" width="15" style="10" customWidth="1"/>
    <col min="5380" max="5380" width="5.5703125" style="10" customWidth="1"/>
    <col min="5381" max="5381" width="16" style="10" bestFit="1" customWidth="1"/>
    <col min="5382" max="5383" width="16" style="10" customWidth="1"/>
    <col min="5384" max="5384" width="16.42578125" style="10" customWidth="1"/>
    <col min="5385" max="5386" width="0" style="10" hidden="1" customWidth="1"/>
    <col min="5387" max="5387" width="11.5703125" style="10" customWidth="1"/>
    <col min="5388" max="5388" width="17.28515625" style="10" customWidth="1"/>
    <col min="5389" max="5389" width="18.28515625" style="10" customWidth="1"/>
    <col min="5390" max="5631" width="9.140625" style="10"/>
    <col min="5632" max="5632" width="66.85546875" style="10" customWidth="1"/>
    <col min="5633" max="5633" width="7.7109375" style="10" customWidth="1"/>
    <col min="5634" max="5634" width="7.5703125" style="10" customWidth="1"/>
    <col min="5635" max="5635" width="15" style="10" customWidth="1"/>
    <col min="5636" max="5636" width="5.5703125" style="10" customWidth="1"/>
    <col min="5637" max="5637" width="16" style="10" bestFit="1" customWidth="1"/>
    <col min="5638" max="5639" width="16" style="10" customWidth="1"/>
    <col min="5640" max="5640" width="16.42578125" style="10" customWidth="1"/>
    <col min="5641" max="5642" width="0" style="10" hidden="1" customWidth="1"/>
    <col min="5643" max="5643" width="11.5703125" style="10" customWidth="1"/>
    <col min="5644" max="5644" width="17.28515625" style="10" customWidth="1"/>
    <col min="5645" max="5645" width="18.28515625" style="10" customWidth="1"/>
    <col min="5646" max="5887" width="9.140625" style="10"/>
    <col min="5888" max="5888" width="66.85546875" style="10" customWidth="1"/>
    <col min="5889" max="5889" width="7.7109375" style="10" customWidth="1"/>
    <col min="5890" max="5890" width="7.5703125" style="10" customWidth="1"/>
    <col min="5891" max="5891" width="15" style="10" customWidth="1"/>
    <col min="5892" max="5892" width="5.5703125" style="10" customWidth="1"/>
    <col min="5893" max="5893" width="16" style="10" bestFit="1" customWidth="1"/>
    <col min="5894" max="5895" width="16" style="10" customWidth="1"/>
    <col min="5896" max="5896" width="16.42578125" style="10" customWidth="1"/>
    <col min="5897" max="5898" width="0" style="10" hidden="1" customWidth="1"/>
    <col min="5899" max="5899" width="11.5703125" style="10" customWidth="1"/>
    <col min="5900" max="5900" width="17.28515625" style="10" customWidth="1"/>
    <col min="5901" max="5901" width="18.28515625" style="10" customWidth="1"/>
    <col min="5902" max="6143" width="9.140625" style="10"/>
    <col min="6144" max="6144" width="66.85546875" style="10" customWidth="1"/>
    <col min="6145" max="6145" width="7.7109375" style="10" customWidth="1"/>
    <col min="6146" max="6146" width="7.5703125" style="10" customWidth="1"/>
    <col min="6147" max="6147" width="15" style="10" customWidth="1"/>
    <col min="6148" max="6148" width="5.5703125" style="10" customWidth="1"/>
    <col min="6149" max="6149" width="16" style="10" bestFit="1" customWidth="1"/>
    <col min="6150" max="6151" width="16" style="10" customWidth="1"/>
    <col min="6152" max="6152" width="16.42578125" style="10" customWidth="1"/>
    <col min="6153" max="6154" width="0" style="10" hidden="1" customWidth="1"/>
    <col min="6155" max="6155" width="11.5703125" style="10" customWidth="1"/>
    <col min="6156" max="6156" width="17.28515625" style="10" customWidth="1"/>
    <col min="6157" max="6157" width="18.28515625" style="10" customWidth="1"/>
    <col min="6158" max="6399" width="9.140625" style="10"/>
    <col min="6400" max="6400" width="66.85546875" style="10" customWidth="1"/>
    <col min="6401" max="6401" width="7.7109375" style="10" customWidth="1"/>
    <col min="6402" max="6402" width="7.5703125" style="10" customWidth="1"/>
    <col min="6403" max="6403" width="15" style="10" customWidth="1"/>
    <col min="6404" max="6404" width="5.5703125" style="10" customWidth="1"/>
    <col min="6405" max="6405" width="16" style="10" bestFit="1" customWidth="1"/>
    <col min="6406" max="6407" width="16" style="10" customWidth="1"/>
    <col min="6408" max="6408" width="16.42578125" style="10" customWidth="1"/>
    <col min="6409" max="6410" width="0" style="10" hidden="1" customWidth="1"/>
    <col min="6411" max="6411" width="11.5703125" style="10" customWidth="1"/>
    <col min="6412" max="6412" width="17.28515625" style="10" customWidth="1"/>
    <col min="6413" max="6413" width="18.28515625" style="10" customWidth="1"/>
    <col min="6414" max="6655" width="9.140625" style="10"/>
    <col min="6656" max="6656" width="66.85546875" style="10" customWidth="1"/>
    <col min="6657" max="6657" width="7.7109375" style="10" customWidth="1"/>
    <col min="6658" max="6658" width="7.5703125" style="10" customWidth="1"/>
    <col min="6659" max="6659" width="15" style="10" customWidth="1"/>
    <col min="6660" max="6660" width="5.5703125" style="10" customWidth="1"/>
    <col min="6661" max="6661" width="16" style="10" bestFit="1" customWidth="1"/>
    <col min="6662" max="6663" width="16" style="10" customWidth="1"/>
    <col min="6664" max="6664" width="16.42578125" style="10" customWidth="1"/>
    <col min="6665" max="6666" width="0" style="10" hidden="1" customWidth="1"/>
    <col min="6667" max="6667" width="11.5703125" style="10" customWidth="1"/>
    <col min="6668" max="6668" width="17.28515625" style="10" customWidth="1"/>
    <col min="6669" max="6669" width="18.28515625" style="10" customWidth="1"/>
    <col min="6670" max="6911" width="9.140625" style="10"/>
    <col min="6912" max="6912" width="66.85546875" style="10" customWidth="1"/>
    <col min="6913" max="6913" width="7.7109375" style="10" customWidth="1"/>
    <col min="6914" max="6914" width="7.5703125" style="10" customWidth="1"/>
    <col min="6915" max="6915" width="15" style="10" customWidth="1"/>
    <col min="6916" max="6916" width="5.5703125" style="10" customWidth="1"/>
    <col min="6917" max="6917" width="16" style="10" bestFit="1" customWidth="1"/>
    <col min="6918" max="6919" width="16" style="10" customWidth="1"/>
    <col min="6920" max="6920" width="16.42578125" style="10" customWidth="1"/>
    <col min="6921" max="6922" width="0" style="10" hidden="1" customWidth="1"/>
    <col min="6923" max="6923" width="11.5703125" style="10" customWidth="1"/>
    <col min="6924" max="6924" width="17.28515625" style="10" customWidth="1"/>
    <col min="6925" max="6925" width="18.28515625" style="10" customWidth="1"/>
    <col min="6926" max="7167" width="9.140625" style="10"/>
    <col min="7168" max="7168" width="66.85546875" style="10" customWidth="1"/>
    <col min="7169" max="7169" width="7.7109375" style="10" customWidth="1"/>
    <col min="7170" max="7170" width="7.5703125" style="10" customWidth="1"/>
    <col min="7171" max="7171" width="15" style="10" customWidth="1"/>
    <col min="7172" max="7172" width="5.5703125" style="10" customWidth="1"/>
    <col min="7173" max="7173" width="16" style="10" bestFit="1" customWidth="1"/>
    <col min="7174" max="7175" width="16" style="10" customWidth="1"/>
    <col min="7176" max="7176" width="16.42578125" style="10" customWidth="1"/>
    <col min="7177" max="7178" width="0" style="10" hidden="1" customWidth="1"/>
    <col min="7179" max="7179" width="11.5703125" style="10" customWidth="1"/>
    <col min="7180" max="7180" width="17.28515625" style="10" customWidth="1"/>
    <col min="7181" max="7181" width="18.28515625" style="10" customWidth="1"/>
    <col min="7182" max="7423" width="9.140625" style="10"/>
    <col min="7424" max="7424" width="66.85546875" style="10" customWidth="1"/>
    <col min="7425" max="7425" width="7.7109375" style="10" customWidth="1"/>
    <col min="7426" max="7426" width="7.5703125" style="10" customWidth="1"/>
    <col min="7427" max="7427" width="15" style="10" customWidth="1"/>
    <col min="7428" max="7428" width="5.5703125" style="10" customWidth="1"/>
    <col min="7429" max="7429" width="16" style="10" bestFit="1" customWidth="1"/>
    <col min="7430" max="7431" width="16" style="10" customWidth="1"/>
    <col min="7432" max="7432" width="16.42578125" style="10" customWidth="1"/>
    <col min="7433" max="7434" width="0" style="10" hidden="1" customWidth="1"/>
    <col min="7435" max="7435" width="11.5703125" style="10" customWidth="1"/>
    <col min="7436" max="7436" width="17.28515625" style="10" customWidth="1"/>
    <col min="7437" max="7437" width="18.28515625" style="10" customWidth="1"/>
    <col min="7438" max="7679" width="9.140625" style="10"/>
    <col min="7680" max="7680" width="66.85546875" style="10" customWidth="1"/>
    <col min="7681" max="7681" width="7.7109375" style="10" customWidth="1"/>
    <col min="7682" max="7682" width="7.5703125" style="10" customWidth="1"/>
    <col min="7683" max="7683" width="15" style="10" customWidth="1"/>
    <col min="7684" max="7684" width="5.5703125" style="10" customWidth="1"/>
    <col min="7685" max="7685" width="16" style="10" bestFit="1" customWidth="1"/>
    <col min="7686" max="7687" width="16" style="10" customWidth="1"/>
    <col min="7688" max="7688" width="16.42578125" style="10" customWidth="1"/>
    <col min="7689" max="7690" width="0" style="10" hidden="1" customWidth="1"/>
    <col min="7691" max="7691" width="11.5703125" style="10" customWidth="1"/>
    <col min="7692" max="7692" width="17.28515625" style="10" customWidth="1"/>
    <col min="7693" max="7693" width="18.28515625" style="10" customWidth="1"/>
    <col min="7694" max="7935" width="9.140625" style="10"/>
    <col min="7936" max="7936" width="66.85546875" style="10" customWidth="1"/>
    <col min="7937" max="7937" width="7.7109375" style="10" customWidth="1"/>
    <col min="7938" max="7938" width="7.5703125" style="10" customWidth="1"/>
    <col min="7939" max="7939" width="15" style="10" customWidth="1"/>
    <col min="7940" max="7940" width="5.5703125" style="10" customWidth="1"/>
    <col min="7941" max="7941" width="16" style="10" bestFit="1" customWidth="1"/>
    <col min="7942" max="7943" width="16" style="10" customWidth="1"/>
    <col min="7944" max="7944" width="16.42578125" style="10" customWidth="1"/>
    <col min="7945" max="7946" width="0" style="10" hidden="1" customWidth="1"/>
    <col min="7947" max="7947" width="11.5703125" style="10" customWidth="1"/>
    <col min="7948" max="7948" width="17.28515625" style="10" customWidth="1"/>
    <col min="7949" max="7949" width="18.28515625" style="10" customWidth="1"/>
    <col min="7950" max="8191" width="9.140625" style="10"/>
    <col min="8192" max="8192" width="66.85546875" style="10" customWidth="1"/>
    <col min="8193" max="8193" width="7.7109375" style="10" customWidth="1"/>
    <col min="8194" max="8194" width="7.5703125" style="10" customWidth="1"/>
    <col min="8195" max="8195" width="15" style="10" customWidth="1"/>
    <col min="8196" max="8196" width="5.5703125" style="10" customWidth="1"/>
    <col min="8197" max="8197" width="16" style="10" bestFit="1" customWidth="1"/>
    <col min="8198" max="8199" width="16" style="10" customWidth="1"/>
    <col min="8200" max="8200" width="16.42578125" style="10" customWidth="1"/>
    <col min="8201" max="8202" width="0" style="10" hidden="1" customWidth="1"/>
    <col min="8203" max="8203" width="11.5703125" style="10" customWidth="1"/>
    <col min="8204" max="8204" width="17.28515625" style="10" customWidth="1"/>
    <col min="8205" max="8205" width="18.28515625" style="10" customWidth="1"/>
    <col min="8206" max="8447" width="9.140625" style="10"/>
    <col min="8448" max="8448" width="66.85546875" style="10" customWidth="1"/>
    <col min="8449" max="8449" width="7.7109375" style="10" customWidth="1"/>
    <col min="8450" max="8450" width="7.5703125" style="10" customWidth="1"/>
    <col min="8451" max="8451" width="15" style="10" customWidth="1"/>
    <col min="8452" max="8452" width="5.5703125" style="10" customWidth="1"/>
    <col min="8453" max="8453" width="16" style="10" bestFit="1" customWidth="1"/>
    <col min="8454" max="8455" width="16" style="10" customWidth="1"/>
    <col min="8456" max="8456" width="16.42578125" style="10" customWidth="1"/>
    <col min="8457" max="8458" width="0" style="10" hidden="1" customWidth="1"/>
    <col min="8459" max="8459" width="11.5703125" style="10" customWidth="1"/>
    <col min="8460" max="8460" width="17.28515625" style="10" customWidth="1"/>
    <col min="8461" max="8461" width="18.28515625" style="10" customWidth="1"/>
    <col min="8462" max="8703" width="9.140625" style="10"/>
    <col min="8704" max="8704" width="66.85546875" style="10" customWidth="1"/>
    <col min="8705" max="8705" width="7.7109375" style="10" customWidth="1"/>
    <col min="8706" max="8706" width="7.5703125" style="10" customWidth="1"/>
    <col min="8707" max="8707" width="15" style="10" customWidth="1"/>
    <col min="8708" max="8708" width="5.5703125" style="10" customWidth="1"/>
    <col min="8709" max="8709" width="16" style="10" bestFit="1" customWidth="1"/>
    <col min="8710" max="8711" width="16" style="10" customWidth="1"/>
    <col min="8712" max="8712" width="16.42578125" style="10" customWidth="1"/>
    <col min="8713" max="8714" width="0" style="10" hidden="1" customWidth="1"/>
    <col min="8715" max="8715" width="11.5703125" style="10" customWidth="1"/>
    <col min="8716" max="8716" width="17.28515625" style="10" customWidth="1"/>
    <col min="8717" max="8717" width="18.28515625" style="10" customWidth="1"/>
    <col min="8718" max="8959" width="9.140625" style="10"/>
    <col min="8960" max="8960" width="66.85546875" style="10" customWidth="1"/>
    <col min="8961" max="8961" width="7.7109375" style="10" customWidth="1"/>
    <col min="8962" max="8962" width="7.5703125" style="10" customWidth="1"/>
    <col min="8963" max="8963" width="15" style="10" customWidth="1"/>
    <col min="8964" max="8964" width="5.5703125" style="10" customWidth="1"/>
    <col min="8965" max="8965" width="16" style="10" bestFit="1" customWidth="1"/>
    <col min="8966" max="8967" width="16" style="10" customWidth="1"/>
    <col min="8968" max="8968" width="16.42578125" style="10" customWidth="1"/>
    <col min="8969" max="8970" width="0" style="10" hidden="1" customWidth="1"/>
    <col min="8971" max="8971" width="11.5703125" style="10" customWidth="1"/>
    <col min="8972" max="8972" width="17.28515625" style="10" customWidth="1"/>
    <col min="8973" max="8973" width="18.28515625" style="10" customWidth="1"/>
    <col min="8974" max="9215" width="9.140625" style="10"/>
    <col min="9216" max="9216" width="66.85546875" style="10" customWidth="1"/>
    <col min="9217" max="9217" width="7.7109375" style="10" customWidth="1"/>
    <col min="9218" max="9218" width="7.5703125" style="10" customWidth="1"/>
    <col min="9219" max="9219" width="15" style="10" customWidth="1"/>
    <col min="9220" max="9220" width="5.5703125" style="10" customWidth="1"/>
    <col min="9221" max="9221" width="16" style="10" bestFit="1" customWidth="1"/>
    <col min="9222" max="9223" width="16" style="10" customWidth="1"/>
    <col min="9224" max="9224" width="16.42578125" style="10" customWidth="1"/>
    <col min="9225" max="9226" width="0" style="10" hidden="1" customWidth="1"/>
    <col min="9227" max="9227" width="11.5703125" style="10" customWidth="1"/>
    <col min="9228" max="9228" width="17.28515625" style="10" customWidth="1"/>
    <col min="9229" max="9229" width="18.28515625" style="10" customWidth="1"/>
    <col min="9230" max="9471" width="9.140625" style="10"/>
    <col min="9472" max="9472" width="66.85546875" style="10" customWidth="1"/>
    <col min="9473" max="9473" width="7.7109375" style="10" customWidth="1"/>
    <col min="9474" max="9474" width="7.5703125" style="10" customWidth="1"/>
    <col min="9475" max="9475" width="15" style="10" customWidth="1"/>
    <col min="9476" max="9476" width="5.5703125" style="10" customWidth="1"/>
    <col min="9477" max="9477" width="16" style="10" bestFit="1" customWidth="1"/>
    <col min="9478" max="9479" width="16" style="10" customWidth="1"/>
    <col min="9480" max="9480" width="16.42578125" style="10" customWidth="1"/>
    <col min="9481" max="9482" width="0" style="10" hidden="1" customWidth="1"/>
    <col min="9483" max="9483" width="11.5703125" style="10" customWidth="1"/>
    <col min="9484" max="9484" width="17.28515625" style="10" customWidth="1"/>
    <col min="9485" max="9485" width="18.28515625" style="10" customWidth="1"/>
    <col min="9486" max="9727" width="9.140625" style="10"/>
    <col min="9728" max="9728" width="66.85546875" style="10" customWidth="1"/>
    <col min="9729" max="9729" width="7.7109375" style="10" customWidth="1"/>
    <col min="9730" max="9730" width="7.5703125" style="10" customWidth="1"/>
    <col min="9731" max="9731" width="15" style="10" customWidth="1"/>
    <col min="9732" max="9732" width="5.5703125" style="10" customWidth="1"/>
    <col min="9733" max="9733" width="16" style="10" bestFit="1" customWidth="1"/>
    <col min="9734" max="9735" width="16" style="10" customWidth="1"/>
    <col min="9736" max="9736" width="16.42578125" style="10" customWidth="1"/>
    <col min="9737" max="9738" width="0" style="10" hidden="1" customWidth="1"/>
    <col min="9739" max="9739" width="11.5703125" style="10" customWidth="1"/>
    <col min="9740" max="9740" width="17.28515625" style="10" customWidth="1"/>
    <col min="9741" max="9741" width="18.28515625" style="10" customWidth="1"/>
    <col min="9742" max="9983" width="9.140625" style="10"/>
    <col min="9984" max="9984" width="66.85546875" style="10" customWidth="1"/>
    <col min="9985" max="9985" width="7.7109375" style="10" customWidth="1"/>
    <col min="9986" max="9986" width="7.5703125" style="10" customWidth="1"/>
    <col min="9987" max="9987" width="15" style="10" customWidth="1"/>
    <col min="9988" max="9988" width="5.5703125" style="10" customWidth="1"/>
    <col min="9989" max="9989" width="16" style="10" bestFit="1" customWidth="1"/>
    <col min="9990" max="9991" width="16" style="10" customWidth="1"/>
    <col min="9992" max="9992" width="16.42578125" style="10" customWidth="1"/>
    <col min="9993" max="9994" width="0" style="10" hidden="1" customWidth="1"/>
    <col min="9995" max="9995" width="11.5703125" style="10" customWidth="1"/>
    <col min="9996" max="9996" width="17.28515625" style="10" customWidth="1"/>
    <col min="9997" max="9997" width="18.28515625" style="10" customWidth="1"/>
    <col min="9998" max="10239" width="9.140625" style="10"/>
    <col min="10240" max="10240" width="66.85546875" style="10" customWidth="1"/>
    <col min="10241" max="10241" width="7.7109375" style="10" customWidth="1"/>
    <col min="10242" max="10242" width="7.5703125" style="10" customWidth="1"/>
    <col min="10243" max="10243" width="15" style="10" customWidth="1"/>
    <col min="10244" max="10244" width="5.5703125" style="10" customWidth="1"/>
    <col min="10245" max="10245" width="16" style="10" bestFit="1" customWidth="1"/>
    <col min="10246" max="10247" width="16" style="10" customWidth="1"/>
    <col min="10248" max="10248" width="16.42578125" style="10" customWidth="1"/>
    <col min="10249" max="10250" width="0" style="10" hidden="1" customWidth="1"/>
    <col min="10251" max="10251" width="11.5703125" style="10" customWidth="1"/>
    <col min="10252" max="10252" width="17.28515625" style="10" customWidth="1"/>
    <col min="10253" max="10253" width="18.28515625" style="10" customWidth="1"/>
    <col min="10254" max="10495" width="9.140625" style="10"/>
    <col min="10496" max="10496" width="66.85546875" style="10" customWidth="1"/>
    <col min="10497" max="10497" width="7.7109375" style="10" customWidth="1"/>
    <col min="10498" max="10498" width="7.5703125" style="10" customWidth="1"/>
    <col min="10499" max="10499" width="15" style="10" customWidth="1"/>
    <col min="10500" max="10500" width="5.5703125" style="10" customWidth="1"/>
    <col min="10501" max="10501" width="16" style="10" bestFit="1" customWidth="1"/>
    <col min="10502" max="10503" width="16" style="10" customWidth="1"/>
    <col min="10504" max="10504" width="16.42578125" style="10" customWidth="1"/>
    <col min="10505" max="10506" width="0" style="10" hidden="1" customWidth="1"/>
    <col min="10507" max="10507" width="11.5703125" style="10" customWidth="1"/>
    <col min="10508" max="10508" width="17.28515625" style="10" customWidth="1"/>
    <col min="10509" max="10509" width="18.28515625" style="10" customWidth="1"/>
    <col min="10510" max="10751" width="9.140625" style="10"/>
    <col min="10752" max="10752" width="66.85546875" style="10" customWidth="1"/>
    <col min="10753" max="10753" width="7.7109375" style="10" customWidth="1"/>
    <col min="10754" max="10754" width="7.5703125" style="10" customWidth="1"/>
    <col min="10755" max="10755" width="15" style="10" customWidth="1"/>
    <col min="10756" max="10756" width="5.5703125" style="10" customWidth="1"/>
    <col min="10757" max="10757" width="16" style="10" bestFit="1" customWidth="1"/>
    <col min="10758" max="10759" width="16" style="10" customWidth="1"/>
    <col min="10760" max="10760" width="16.42578125" style="10" customWidth="1"/>
    <col min="10761" max="10762" width="0" style="10" hidden="1" customWidth="1"/>
    <col min="10763" max="10763" width="11.5703125" style="10" customWidth="1"/>
    <col min="10764" max="10764" width="17.28515625" style="10" customWidth="1"/>
    <col min="10765" max="10765" width="18.28515625" style="10" customWidth="1"/>
    <col min="10766" max="11007" width="9.140625" style="10"/>
    <col min="11008" max="11008" width="66.85546875" style="10" customWidth="1"/>
    <col min="11009" max="11009" width="7.7109375" style="10" customWidth="1"/>
    <col min="11010" max="11010" width="7.5703125" style="10" customWidth="1"/>
    <col min="11011" max="11011" width="15" style="10" customWidth="1"/>
    <col min="11012" max="11012" width="5.5703125" style="10" customWidth="1"/>
    <col min="11013" max="11013" width="16" style="10" bestFit="1" customWidth="1"/>
    <col min="11014" max="11015" width="16" style="10" customWidth="1"/>
    <col min="11016" max="11016" width="16.42578125" style="10" customWidth="1"/>
    <col min="11017" max="11018" width="0" style="10" hidden="1" customWidth="1"/>
    <col min="11019" max="11019" width="11.5703125" style="10" customWidth="1"/>
    <col min="11020" max="11020" width="17.28515625" style="10" customWidth="1"/>
    <col min="11021" max="11021" width="18.28515625" style="10" customWidth="1"/>
    <col min="11022" max="11263" width="9.140625" style="10"/>
    <col min="11264" max="11264" width="66.85546875" style="10" customWidth="1"/>
    <col min="11265" max="11265" width="7.7109375" style="10" customWidth="1"/>
    <col min="11266" max="11266" width="7.5703125" style="10" customWidth="1"/>
    <col min="11267" max="11267" width="15" style="10" customWidth="1"/>
    <col min="11268" max="11268" width="5.5703125" style="10" customWidth="1"/>
    <col min="11269" max="11269" width="16" style="10" bestFit="1" customWidth="1"/>
    <col min="11270" max="11271" width="16" style="10" customWidth="1"/>
    <col min="11272" max="11272" width="16.42578125" style="10" customWidth="1"/>
    <col min="11273" max="11274" width="0" style="10" hidden="1" customWidth="1"/>
    <col min="11275" max="11275" width="11.5703125" style="10" customWidth="1"/>
    <col min="11276" max="11276" width="17.28515625" style="10" customWidth="1"/>
    <col min="11277" max="11277" width="18.28515625" style="10" customWidth="1"/>
    <col min="11278" max="11519" width="9.140625" style="10"/>
    <col min="11520" max="11520" width="66.85546875" style="10" customWidth="1"/>
    <col min="11521" max="11521" width="7.7109375" style="10" customWidth="1"/>
    <col min="11522" max="11522" width="7.5703125" style="10" customWidth="1"/>
    <col min="11523" max="11523" width="15" style="10" customWidth="1"/>
    <col min="11524" max="11524" width="5.5703125" style="10" customWidth="1"/>
    <col min="11525" max="11525" width="16" style="10" bestFit="1" customWidth="1"/>
    <col min="11526" max="11527" width="16" style="10" customWidth="1"/>
    <col min="11528" max="11528" width="16.42578125" style="10" customWidth="1"/>
    <col min="11529" max="11530" width="0" style="10" hidden="1" customWidth="1"/>
    <col min="11531" max="11531" width="11.5703125" style="10" customWidth="1"/>
    <col min="11532" max="11532" width="17.28515625" style="10" customWidth="1"/>
    <col min="11533" max="11533" width="18.28515625" style="10" customWidth="1"/>
    <col min="11534" max="11775" width="9.140625" style="10"/>
    <col min="11776" max="11776" width="66.85546875" style="10" customWidth="1"/>
    <col min="11777" max="11777" width="7.7109375" style="10" customWidth="1"/>
    <col min="11778" max="11778" width="7.5703125" style="10" customWidth="1"/>
    <col min="11779" max="11779" width="15" style="10" customWidth="1"/>
    <col min="11780" max="11780" width="5.5703125" style="10" customWidth="1"/>
    <col min="11781" max="11781" width="16" style="10" bestFit="1" customWidth="1"/>
    <col min="11782" max="11783" width="16" style="10" customWidth="1"/>
    <col min="11784" max="11784" width="16.42578125" style="10" customWidth="1"/>
    <col min="11785" max="11786" width="0" style="10" hidden="1" customWidth="1"/>
    <col min="11787" max="11787" width="11.5703125" style="10" customWidth="1"/>
    <col min="11788" max="11788" width="17.28515625" style="10" customWidth="1"/>
    <col min="11789" max="11789" width="18.28515625" style="10" customWidth="1"/>
    <col min="11790" max="12031" width="9.140625" style="10"/>
    <col min="12032" max="12032" width="66.85546875" style="10" customWidth="1"/>
    <col min="12033" max="12033" width="7.7109375" style="10" customWidth="1"/>
    <col min="12034" max="12034" width="7.5703125" style="10" customWidth="1"/>
    <col min="12035" max="12035" width="15" style="10" customWidth="1"/>
    <col min="12036" max="12036" width="5.5703125" style="10" customWidth="1"/>
    <col min="12037" max="12037" width="16" style="10" bestFit="1" customWidth="1"/>
    <col min="12038" max="12039" width="16" style="10" customWidth="1"/>
    <col min="12040" max="12040" width="16.42578125" style="10" customWidth="1"/>
    <col min="12041" max="12042" width="0" style="10" hidden="1" customWidth="1"/>
    <col min="12043" max="12043" width="11.5703125" style="10" customWidth="1"/>
    <col min="12044" max="12044" width="17.28515625" style="10" customWidth="1"/>
    <col min="12045" max="12045" width="18.28515625" style="10" customWidth="1"/>
    <col min="12046" max="12287" width="9.140625" style="10"/>
    <col min="12288" max="12288" width="66.85546875" style="10" customWidth="1"/>
    <col min="12289" max="12289" width="7.7109375" style="10" customWidth="1"/>
    <col min="12290" max="12290" width="7.5703125" style="10" customWidth="1"/>
    <col min="12291" max="12291" width="15" style="10" customWidth="1"/>
    <col min="12292" max="12292" width="5.5703125" style="10" customWidth="1"/>
    <col min="12293" max="12293" width="16" style="10" bestFit="1" customWidth="1"/>
    <col min="12294" max="12295" width="16" style="10" customWidth="1"/>
    <col min="12296" max="12296" width="16.42578125" style="10" customWidth="1"/>
    <col min="12297" max="12298" width="0" style="10" hidden="1" customWidth="1"/>
    <col min="12299" max="12299" width="11.5703125" style="10" customWidth="1"/>
    <col min="12300" max="12300" width="17.28515625" style="10" customWidth="1"/>
    <col min="12301" max="12301" width="18.28515625" style="10" customWidth="1"/>
    <col min="12302" max="12543" width="9.140625" style="10"/>
    <col min="12544" max="12544" width="66.85546875" style="10" customWidth="1"/>
    <col min="12545" max="12545" width="7.7109375" style="10" customWidth="1"/>
    <col min="12546" max="12546" width="7.5703125" style="10" customWidth="1"/>
    <col min="12547" max="12547" width="15" style="10" customWidth="1"/>
    <col min="12548" max="12548" width="5.5703125" style="10" customWidth="1"/>
    <col min="12549" max="12549" width="16" style="10" bestFit="1" customWidth="1"/>
    <col min="12550" max="12551" width="16" style="10" customWidth="1"/>
    <col min="12552" max="12552" width="16.42578125" style="10" customWidth="1"/>
    <col min="12553" max="12554" width="0" style="10" hidden="1" customWidth="1"/>
    <col min="12555" max="12555" width="11.5703125" style="10" customWidth="1"/>
    <col min="12556" max="12556" width="17.28515625" style="10" customWidth="1"/>
    <col min="12557" max="12557" width="18.28515625" style="10" customWidth="1"/>
    <col min="12558" max="12799" width="9.140625" style="10"/>
    <col min="12800" max="12800" width="66.85546875" style="10" customWidth="1"/>
    <col min="12801" max="12801" width="7.7109375" style="10" customWidth="1"/>
    <col min="12802" max="12802" width="7.5703125" style="10" customWidth="1"/>
    <col min="12803" max="12803" width="15" style="10" customWidth="1"/>
    <col min="12804" max="12804" width="5.5703125" style="10" customWidth="1"/>
    <col min="12805" max="12805" width="16" style="10" bestFit="1" customWidth="1"/>
    <col min="12806" max="12807" width="16" style="10" customWidth="1"/>
    <col min="12808" max="12808" width="16.42578125" style="10" customWidth="1"/>
    <col min="12809" max="12810" width="0" style="10" hidden="1" customWidth="1"/>
    <col min="12811" max="12811" width="11.5703125" style="10" customWidth="1"/>
    <col min="12812" max="12812" width="17.28515625" style="10" customWidth="1"/>
    <col min="12813" max="12813" width="18.28515625" style="10" customWidth="1"/>
    <col min="12814" max="13055" width="9.140625" style="10"/>
    <col min="13056" max="13056" width="66.85546875" style="10" customWidth="1"/>
    <col min="13057" max="13057" width="7.7109375" style="10" customWidth="1"/>
    <col min="13058" max="13058" width="7.5703125" style="10" customWidth="1"/>
    <col min="13059" max="13059" width="15" style="10" customWidth="1"/>
    <col min="13060" max="13060" width="5.5703125" style="10" customWidth="1"/>
    <col min="13061" max="13061" width="16" style="10" bestFit="1" customWidth="1"/>
    <col min="13062" max="13063" width="16" style="10" customWidth="1"/>
    <col min="13064" max="13064" width="16.42578125" style="10" customWidth="1"/>
    <col min="13065" max="13066" width="0" style="10" hidden="1" customWidth="1"/>
    <col min="13067" max="13067" width="11.5703125" style="10" customWidth="1"/>
    <col min="13068" max="13068" width="17.28515625" style="10" customWidth="1"/>
    <col min="13069" max="13069" width="18.28515625" style="10" customWidth="1"/>
    <col min="13070" max="13311" width="9.140625" style="10"/>
    <col min="13312" max="13312" width="66.85546875" style="10" customWidth="1"/>
    <col min="13313" max="13313" width="7.7109375" style="10" customWidth="1"/>
    <col min="13314" max="13314" width="7.5703125" style="10" customWidth="1"/>
    <col min="13315" max="13315" width="15" style="10" customWidth="1"/>
    <col min="13316" max="13316" width="5.5703125" style="10" customWidth="1"/>
    <col min="13317" max="13317" width="16" style="10" bestFit="1" customWidth="1"/>
    <col min="13318" max="13319" width="16" style="10" customWidth="1"/>
    <col min="13320" max="13320" width="16.42578125" style="10" customWidth="1"/>
    <col min="13321" max="13322" width="0" style="10" hidden="1" customWidth="1"/>
    <col min="13323" max="13323" width="11.5703125" style="10" customWidth="1"/>
    <col min="13324" max="13324" width="17.28515625" style="10" customWidth="1"/>
    <col min="13325" max="13325" width="18.28515625" style="10" customWidth="1"/>
    <col min="13326" max="13567" width="9.140625" style="10"/>
    <col min="13568" max="13568" width="66.85546875" style="10" customWidth="1"/>
    <col min="13569" max="13569" width="7.7109375" style="10" customWidth="1"/>
    <col min="13570" max="13570" width="7.5703125" style="10" customWidth="1"/>
    <col min="13571" max="13571" width="15" style="10" customWidth="1"/>
    <col min="13572" max="13572" width="5.5703125" style="10" customWidth="1"/>
    <col min="13573" max="13573" width="16" style="10" bestFit="1" customWidth="1"/>
    <col min="13574" max="13575" width="16" style="10" customWidth="1"/>
    <col min="13576" max="13576" width="16.42578125" style="10" customWidth="1"/>
    <col min="13577" max="13578" width="0" style="10" hidden="1" customWidth="1"/>
    <col min="13579" max="13579" width="11.5703125" style="10" customWidth="1"/>
    <col min="13580" max="13580" width="17.28515625" style="10" customWidth="1"/>
    <col min="13581" max="13581" width="18.28515625" style="10" customWidth="1"/>
    <col min="13582" max="13823" width="9.140625" style="10"/>
    <col min="13824" max="13824" width="66.85546875" style="10" customWidth="1"/>
    <col min="13825" max="13825" width="7.7109375" style="10" customWidth="1"/>
    <col min="13826" max="13826" width="7.5703125" style="10" customWidth="1"/>
    <col min="13827" max="13827" width="15" style="10" customWidth="1"/>
    <col min="13828" max="13828" width="5.5703125" style="10" customWidth="1"/>
    <col min="13829" max="13829" width="16" style="10" bestFit="1" customWidth="1"/>
    <col min="13830" max="13831" width="16" style="10" customWidth="1"/>
    <col min="13832" max="13832" width="16.42578125" style="10" customWidth="1"/>
    <col min="13833" max="13834" width="0" style="10" hidden="1" customWidth="1"/>
    <col min="13835" max="13835" width="11.5703125" style="10" customWidth="1"/>
    <col min="13836" max="13836" width="17.28515625" style="10" customWidth="1"/>
    <col min="13837" max="13837" width="18.28515625" style="10" customWidth="1"/>
    <col min="13838" max="14079" width="9.140625" style="10"/>
    <col min="14080" max="14080" width="66.85546875" style="10" customWidth="1"/>
    <col min="14081" max="14081" width="7.7109375" style="10" customWidth="1"/>
    <col min="14082" max="14082" width="7.5703125" style="10" customWidth="1"/>
    <col min="14083" max="14083" width="15" style="10" customWidth="1"/>
    <col min="14084" max="14084" width="5.5703125" style="10" customWidth="1"/>
    <col min="14085" max="14085" width="16" style="10" bestFit="1" customWidth="1"/>
    <col min="14086" max="14087" width="16" style="10" customWidth="1"/>
    <col min="14088" max="14088" width="16.42578125" style="10" customWidth="1"/>
    <col min="14089" max="14090" width="0" style="10" hidden="1" customWidth="1"/>
    <col min="14091" max="14091" width="11.5703125" style="10" customWidth="1"/>
    <col min="14092" max="14092" width="17.28515625" style="10" customWidth="1"/>
    <col min="14093" max="14093" width="18.28515625" style="10" customWidth="1"/>
    <col min="14094" max="14335" width="9.140625" style="10"/>
    <col min="14336" max="14336" width="66.85546875" style="10" customWidth="1"/>
    <col min="14337" max="14337" width="7.7109375" style="10" customWidth="1"/>
    <col min="14338" max="14338" width="7.5703125" style="10" customWidth="1"/>
    <col min="14339" max="14339" width="15" style="10" customWidth="1"/>
    <col min="14340" max="14340" width="5.5703125" style="10" customWidth="1"/>
    <col min="14341" max="14341" width="16" style="10" bestFit="1" customWidth="1"/>
    <col min="14342" max="14343" width="16" style="10" customWidth="1"/>
    <col min="14344" max="14344" width="16.42578125" style="10" customWidth="1"/>
    <col min="14345" max="14346" width="0" style="10" hidden="1" customWidth="1"/>
    <col min="14347" max="14347" width="11.5703125" style="10" customWidth="1"/>
    <col min="14348" max="14348" width="17.28515625" style="10" customWidth="1"/>
    <col min="14349" max="14349" width="18.28515625" style="10" customWidth="1"/>
    <col min="14350" max="14591" width="9.140625" style="10"/>
    <col min="14592" max="14592" width="66.85546875" style="10" customWidth="1"/>
    <col min="14593" max="14593" width="7.7109375" style="10" customWidth="1"/>
    <col min="14594" max="14594" width="7.5703125" style="10" customWidth="1"/>
    <col min="14595" max="14595" width="15" style="10" customWidth="1"/>
    <col min="14596" max="14596" width="5.5703125" style="10" customWidth="1"/>
    <col min="14597" max="14597" width="16" style="10" bestFit="1" customWidth="1"/>
    <col min="14598" max="14599" width="16" style="10" customWidth="1"/>
    <col min="14600" max="14600" width="16.42578125" style="10" customWidth="1"/>
    <col min="14601" max="14602" width="0" style="10" hidden="1" customWidth="1"/>
    <col min="14603" max="14603" width="11.5703125" style="10" customWidth="1"/>
    <col min="14604" max="14604" width="17.28515625" style="10" customWidth="1"/>
    <col min="14605" max="14605" width="18.28515625" style="10" customWidth="1"/>
    <col min="14606" max="14847" width="9.140625" style="10"/>
    <col min="14848" max="14848" width="66.85546875" style="10" customWidth="1"/>
    <col min="14849" max="14849" width="7.7109375" style="10" customWidth="1"/>
    <col min="14850" max="14850" width="7.5703125" style="10" customWidth="1"/>
    <col min="14851" max="14851" width="15" style="10" customWidth="1"/>
    <col min="14852" max="14852" width="5.5703125" style="10" customWidth="1"/>
    <col min="14853" max="14853" width="16" style="10" bestFit="1" customWidth="1"/>
    <col min="14854" max="14855" width="16" style="10" customWidth="1"/>
    <col min="14856" max="14856" width="16.42578125" style="10" customWidth="1"/>
    <col min="14857" max="14858" width="0" style="10" hidden="1" customWidth="1"/>
    <col min="14859" max="14859" width="11.5703125" style="10" customWidth="1"/>
    <col min="14860" max="14860" width="17.28515625" style="10" customWidth="1"/>
    <col min="14861" max="14861" width="18.28515625" style="10" customWidth="1"/>
    <col min="14862" max="15103" width="9.140625" style="10"/>
    <col min="15104" max="15104" width="66.85546875" style="10" customWidth="1"/>
    <col min="15105" max="15105" width="7.7109375" style="10" customWidth="1"/>
    <col min="15106" max="15106" width="7.5703125" style="10" customWidth="1"/>
    <col min="15107" max="15107" width="15" style="10" customWidth="1"/>
    <col min="15108" max="15108" width="5.5703125" style="10" customWidth="1"/>
    <col min="15109" max="15109" width="16" style="10" bestFit="1" customWidth="1"/>
    <col min="15110" max="15111" width="16" style="10" customWidth="1"/>
    <col min="15112" max="15112" width="16.42578125" style="10" customWidth="1"/>
    <col min="15113" max="15114" width="0" style="10" hidden="1" customWidth="1"/>
    <col min="15115" max="15115" width="11.5703125" style="10" customWidth="1"/>
    <col min="15116" max="15116" width="17.28515625" style="10" customWidth="1"/>
    <col min="15117" max="15117" width="18.28515625" style="10" customWidth="1"/>
    <col min="15118" max="15359" width="9.140625" style="10"/>
    <col min="15360" max="15360" width="66.85546875" style="10" customWidth="1"/>
    <col min="15361" max="15361" width="7.7109375" style="10" customWidth="1"/>
    <col min="15362" max="15362" width="7.5703125" style="10" customWidth="1"/>
    <col min="15363" max="15363" width="15" style="10" customWidth="1"/>
    <col min="15364" max="15364" width="5.5703125" style="10" customWidth="1"/>
    <col min="15365" max="15365" width="16" style="10" bestFit="1" customWidth="1"/>
    <col min="15366" max="15367" width="16" style="10" customWidth="1"/>
    <col min="15368" max="15368" width="16.42578125" style="10" customWidth="1"/>
    <col min="15369" max="15370" width="0" style="10" hidden="1" customWidth="1"/>
    <col min="15371" max="15371" width="11.5703125" style="10" customWidth="1"/>
    <col min="15372" max="15372" width="17.28515625" style="10" customWidth="1"/>
    <col min="15373" max="15373" width="18.28515625" style="10" customWidth="1"/>
    <col min="15374" max="15615" width="9.140625" style="10"/>
    <col min="15616" max="15616" width="66.85546875" style="10" customWidth="1"/>
    <col min="15617" max="15617" width="7.7109375" style="10" customWidth="1"/>
    <col min="15618" max="15618" width="7.5703125" style="10" customWidth="1"/>
    <col min="15619" max="15619" width="15" style="10" customWidth="1"/>
    <col min="15620" max="15620" width="5.5703125" style="10" customWidth="1"/>
    <col min="15621" max="15621" width="16" style="10" bestFit="1" customWidth="1"/>
    <col min="15622" max="15623" width="16" style="10" customWidth="1"/>
    <col min="15624" max="15624" width="16.42578125" style="10" customWidth="1"/>
    <col min="15625" max="15626" width="0" style="10" hidden="1" customWidth="1"/>
    <col min="15627" max="15627" width="11.5703125" style="10" customWidth="1"/>
    <col min="15628" max="15628" width="17.28515625" style="10" customWidth="1"/>
    <col min="15629" max="15629" width="18.28515625" style="10" customWidth="1"/>
    <col min="15630" max="15871" width="9.140625" style="10"/>
    <col min="15872" max="15872" width="66.85546875" style="10" customWidth="1"/>
    <col min="15873" max="15873" width="7.7109375" style="10" customWidth="1"/>
    <col min="15874" max="15874" width="7.5703125" style="10" customWidth="1"/>
    <col min="15875" max="15875" width="15" style="10" customWidth="1"/>
    <col min="15876" max="15876" width="5.5703125" style="10" customWidth="1"/>
    <col min="15877" max="15877" width="16" style="10" bestFit="1" customWidth="1"/>
    <col min="15878" max="15879" width="16" style="10" customWidth="1"/>
    <col min="15880" max="15880" width="16.42578125" style="10" customWidth="1"/>
    <col min="15881" max="15882" width="0" style="10" hidden="1" customWidth="1"/>
    <col min="15883" max="15883" width="11.5703125" style="10" customWidth="1"/>
    <col min="15884" max="15884" width="17.28515625" style="10" customWidth="1"/>
    <col min="15885" max="15885" width="18.28515625" style="10" customWidth="1"/>
    <col min="15886" max="16127" width="9.140625" style="10"/>
    <col min="16128" max="16128" width="66.85546875" style="10" customWidth="1"/>
    <col min="16129" max="16129" width="7.7109375" style="10" customWidth="1"/>
    <col min="16130" max="16130" width="7.5703125" style="10" customWidth="1"/>
    <col min="16131" max="16131" width="15" style="10" customWidth="1"/>
    <col min="16132" max="16132" width="5.5703125" style="10" customWidth="1"/>
    <col min="16133" max="16133" width="16" style="10" bestFit="1" customWidth="1"/>
    <col min="16134" max="16135" width="16" style="10" customWidth="1"/>
    <col min="16136" max="16136" width="16.42578125" style="10" customWidth="1"/>
    <col min="16137" max="16138" width="0" style="10" hidden="1" customWidth="1"/>
    <col min="16139" max="16139" width="11.5703125" style="10" customWidth="1"/>
    <col min="16140" max="16140" width="17.28515625" style="10" customWidth="1"/>
    <col min="16141" max="16141" width="18.28515625" style="10" customWidth="1"/>
    <col min="16142" max="16384" width="9.140625" style="10"/>
  </cols>
  <sheetData>
    <row r="1" spans="1:11" ht="18.75" customHeight="1" x14ac:dyDescent="0.25">
      <c r="A1" s="9"/>
      <c r="B1" s="8"/>
      <c r="C1" s="8"/>
      <c r="D1" s="8"/>
      <c r="E1" s="8"/>
      <c r="F1" s="73"/>
      <c r="G1" s="249" t="s">
        <v>1098</v>
      </c>
      <c r="H1" s="249"/>
      <c r="I1" s="249"/>
      <c r="J1" s="249"/>
      <c r="K1" s="249"/>
    </row>
    <row r="2" spans="1:11" ht="18.75" customHeight="1" x14ac:dyDescent="0.25">
      <c r="A2" s="5"/>
      <c r="B2" s="4"/>
      <c r="C2" s="4"/>
      <c r="D2" s="4"/>
      <c r="E2" s="4"/>
      <c r="F2" s="73"/>
      <c r="G2" s="249"/>
      <c r="H2" s="249"/>
      <c r="I2" s="249"/>
      <c r="J2" s="249"/>
      <c r="K2" s="249"/>
    </row>
    <row r="3" spans="1:11" ht="18.75" customHeight="1" x14ac:dyDescent="0.25">
      <c r="A3" s="5"/>
      <c r="B3" s="4"/>
      <c r="C3" s="4"/>
      <c r="D3" s="4"/>
      <c r="E3" s="4"/>
      <c r="F3" s="73"/>
      <c r="G3" s="249"/>
      <c r="H3" s="249"/>
      <c r="I3" s="249"/>
      <c r="J3" s="249"/>
      <c r="K3" s="249"/>
    </row>
    <row r="4" spans="1:11" ht="18.75" customHeight="1" x14ac:dyDescent="0.25">
      <c r="A4" s="9"/>
      <c r="B4" s="8"/>
      <c r="C4" s="8"/>
      <c r="D4" s="8"/>
      <c r="E4" s="8"/>
      <c r="F4" s="73"/>
      <c r="G4" s="249"/>
      <c r="H4" s="249"/>
      <c r="I4" s="249"/>
      <c r="J4" s="249"/>
      <c r="K4" s="249"/>
    </row>
    <row r="5" spans="1:11" ht="15.75" customHeight="1" x14ac:dyDescent="0.25">
      <c r="A5" s="9"/>
      <c r="B5" s="8"/>
      <c r="C5" s="8"/>
      <c r="D5" s="8"/>
      <c r="E5" s="8"/>
      <c r="F5" s="7"/>
      <c r="G5" s="249"/>
      <c r="H5" s="249"/>
      <c r="I5" s="249"/>
      <c r="J5" s="249"/>
      <c r="K5" s="249"/>
    </row>
    <row r="6" spans="1:11" ht="23.25" customHeight="1" x14ac:dyDescent="0.3">
      <c r="A6" s="259" t="s">
        <v>269</v>
      </c>
      <c r="B6" s="260"/>
      <c r="C6" s="260"/>
      <c r="D6" s="260"/>
      <c r="E6" s="260"/>
      <c r="F6" s="260"/>
      <c r="G6" s="260"/>
      <c r="H6" s="260"/>
      <c r="I6" s="260"/>
      <c r="J6" s="34"/>
      <c r="K6" s="6"/>
    </row>
    <row r="7" spans="1:11" ht="16.5" customHeight="1" x14ac:dyDescent="0.3">
      <c r="A7" s="259" t="s">
        <v>1103</v>
      </c>
      <c r="B7" s="260"/>
      <c r="C7" s="260"/>
      <c r="D7" s="260"/>
      <c r="E7" s="260"/>
      <c r="F7" s="260"/>
      <c r="G7" s="260"/>
      <c r="H7" s="260"/>
      <c r="I7" s="260"/>
      <c r="J7" s="35"/>
      <c r="K7" s="6"/>
    </row>
    <row r="8" spans="1:11" ht="17.25" customHeight="1" x14ac:dyDescent="0.3">
      <c r="A8" s="261" t="s">
        <v>270</v>
      </c>
      <c r="B8" s="262"/>
      <c r="C8" s="262"/>
      <c r="D8" s="262"/>
      <c r="E8" s="262"/>
      <c r="F8" s="262"/>
      <c r="G8" s="262"/>
      <c r="H8" s="262"/>
      <c r="I8" s="262"/>
      <c r="J8" s="262"/>
      <c r="K8" s="6"/>
    </row>
    <row r="9" spans="1:11" ht="43.5" customHeight="1" x14ac:dyDescent="0.25">
      <c r="A9" s="254" t="s">
        <v>271</v>
      </c>
      <c r="B9" s="256" t="s">
        <v>8</v>
      </c>
      <c r="C9" s="256" t="s">
        <v>272</v>
      </c>
      <c r="D9" s="256" t="s">
        <v>273</v>
      </c>
      <c r="E9" s="256" t="s">
        <v>10</v>
      </c>
      <c r="F9" s="257" t="s">
        <v>1100</v>
      </c>
      <c r="G9" s="258" t="s">
        <v>1101</v>
      </c>
      <c r="H9" s="258" t="s">
        <v>782</v>
      </c>
      <c r="I9" s="250" t="s">
        <v>3</v>
      </c>
      <c r="J9" s="252" t="s">
        <v>3</v>
      </c>
      <c r="K9" s="6"/>
    </row>
    <row r="10" spans="1:11" ht="62.25" customHeight="1" x14ac:dyDescent="0.25">
      <c r="A10" s="255"/>
      <c r="B10" s="256"/>
      <c r="C10" s="256"/>
      <c r="D10" s="256"/>
      <c r="E10" s="256"/>
      <c r="F10" s="257"/>
      <c r="G10" s="258"/>
      <c r="H10" s="258"/>
      <c r="I10" s="251"/>
      <c r="J10" s="253"/>
      <c r="K10" s="6"/>
    </row>
    <row r="11" spans="1:11" ht="16.5" customHeight="1" x14ac:dyDescent="0.25">
      <c r="A11" s="132" t="s">
        <v>885</v>
      </c>
      <c r="B11" s="133" t="s">
        <v>108</v>
      </c>
      <c r="C11" s="133" t="s">
        <v>335</v>
      </c>
      <c r="D11" s="133" t="s">
        <v>337</v>
      </c>
      <c r="E11" s="133" t="s">
        <v>296</v>
      </c>
      <c r="F11" s="134">
        <v>43479466.32</v>
      </c>
      <c r="G11" s="134">
        <v>42486688.880000003</v>
      </c>
      <c r="H11" s="78">
        <f>G11/F11*100</f>
        <v>97.716675194002249</v>
      </c>
      <c r="I11" s="23">
        <v>0</v>
      </c>
      <c r="J11" s="24">
        <v>0.132676997615504</v>
      </c>
      <c r="K11" s="33"/>
    </row>
    <row r="12" spans="1:11" ht="18.75" x14ac:dyDescent="0.3">
      <c r="A12" s="79" t="s">
        <v>274</v>
      </c>
      <c r="B12" s="80" t="s">
        <v>108</v>
      </c>
      <c r="C12" s="80" t="s">
        <v>275</v>
      </c>
      <c r="D12" s="80" t="s">
        <v>337</v>
      </c>
      <c r="E12" s="80" t="s">
        <v>296</v>
      </c>
      <c r="F12" s="81">
        <v>24752641.850000001</v>
      </c>
      <c r="G12" s="135">
        <v>24149872.920000002</v>
      </c>
      <c r="H12" s="82">
        <f t="shared" ref="H12:H78" si="0">G12/F12*100</f>
        <v>97.56482991329672</v>
      </c>
      <c r="I12" s="18"/>
      <c r="J12" s="18"/>
      <c r="K12" s="6"/>
    </row>
    <row r="13" spans="1:11" ht="56.25" x14ac:dyDescent="0.3">
      <c r="A13" s="79" t="s">
        <v>276</v>
      </c>
      <c r="B13" s="80" t="s">
        <v>108</v>
      </c>
      <c r="C13" s="80" t="s">
        <v>277</v>
      </c>
      <c r="D13" s="80" t="s">
        <v>337</v>
      </c>
      <c r="E13" s="80" t="s">
        <v>296</v>
      </c>
      <c r="F13" s="81">
        <v>24752641.850000001</v>
      </c>
      <c r="G13" s="135">
        <v>24149872.920000002</v>
      </c>
      <c r="H13" s="82">
        <f t="shared" si="0"/>
        <v>97.56482991329672</v>
      </c>
      <c r="I13" s="19"/>
      <c r="J13" s="19"/>
      <c r="K13" s="6"/>
    </row>
    <row r="14" spans="1:11" ht="56.25" x14ac:dyDescent="0.3">
      <c r="A14" s="79" t="s">
        <v>1104</v>
      </c>
      <c r="B14" s="80" t="s">
        <v>108</v>
      </c>
      <c r="C14" s="80" t="s">
        <v>277</v>
      </c>
      <c r="D14" s="80" t="s">
        <v>790</v>
      </c>
      <c r="E14" s="80" t="s">
        <v>296</v>
      </c>
      <c r="F14" s="81">
        <v>22269030</v>
      </c>
      <c r="G14" s="135">
        <v>21722468.07</v>
      </c>
      <c r="H14" s="82">
        <f t="shared" si="0"/>
        <v>97.54564105396598</v>
      </c>
      <c r="I14" s="1"/>
      <c r="J14" s="1"/>
    </row>
    <row r="15" spans="1:11" ht="93.75" x14ac:dyDescent="0.3">
      <c r="A15" s="79" t="s">
        <v>1105</v>
      </c>
      <c r="B15" s="80" t="s">
        <v>108</v>
      </c>
      <c r="C15" s="80" t="s">
        <v>277</v>
      </c>
      <c r="D15" s="80" t="s">
        <v>790</v>
      </c>
      <c r="E15" s="80" t="s">
        <v>23</v>
      </c>
      <c r="F15" s="81">
        <v>21821147</v>
      </c>
      <c r="G15" s="135">
        <v>21394208.399999999</v>
      </c>
      <c r="H15" s="82">
        <f t="shared" si="0"/>
        <v>98.043463984730039</v>
      </c>
      <c r="I15" s="1"/>
      <c r="J15" s="1"/>
    </row>
    <row r="16" spans="1:11" ht="37.5" x14ac:dyDescent="0.3">
      <c r="A16" s="79" t="s">
        <v>278</v>
      </c>
      <c r="B16" s="80" t="s">
        <v>108</v>
      </c>
      <c r="C16" s="80" t="s">
        <v>277</v>
      </c>
      <c r="D16" s="80" t="s">
        <v>790</v>
      </c>
      <c r="E16" s="80" t="s">
        <v>25</v>
      </c>
      <c r="F16" s="81">
        <v>21821147</v>
      </c>
      <c r="G16" s="135">
        <v>21394208.399999999</v>
      </c>
      <c r="H16" s="82">
        <f t="shared" si="0"/>
        <v>98.043463984730039</v>
      </c>
      <c r="I16" s="1"/>
      <c r="J16" s="1"/>
    </row>
    <row r="17" spans="1:10" ht="37.5" x14ac:dyDescent="0.3">
      <c r="A17" s="79" t="s">
        <v>1106</v>
      </c>
      <c r="B17" s="80" t="s">
        <v>108</v>
      </c>
      <c r="C17" s="80" t="s">
        <v>277</v>
      </c>
      <c r="D17" s="80" t="s">
        <v>790</v>
      </c>
      <c r="E17" s="80" t="s">
        <v>29</v>
      </c>
      <c r="F17" s="81">
        <v>416883</v>
      </c>
      <c r="G17" s="135">
        <v>298259.67</v>
      </c>
      <c r="H17" s="82">
        <f t="shared" si="0"/>
        <v>71.545174545376028</v>
      </c>
      <c r="I17" s="1"/>
      <c r="J17" s="1"/>
    </row>
    <row r="18" spans="1:10" ht="37.5" x14ac:dyDescent="0.3">
      <c r="A18" s="79" t="s">
        <v>279</v>
      </c>
      <c r="B18" s="80" t="s">
        <v>108</v>
      </c>
      <c r="C18" s="80" t="s">
        <v>277</v>
      </c>
      <c r="D18" s="80" t="s">
        <v>790</v>
      </c>
      <c r="E18" s="80" t="s">
        <v>31</v>
      </c>
      <c r="F18" s="81">
        <v>416883</v>
      </c>
      <c r="G18" s="135">
        <v>298259.67</v>
      </c>
      <c r="H18" s="82">
        <f t="shared" si="0"/>
        <v>71.545174545376028</v>
      </c>
      <c r="I18" s="1"/>
      <c r="J18" s="1"/>
    </row>
    <row r="19" spans="1:10" ht="18.75" x14ac:dyDescent="0.3">
      <c r="A19" s="79" t="s">
        <v>1107</v>
      </c>
      <c r="B19" s="80" t="s">
        <v>108</v>
      </c>
      <c r="C19" s="80" t="s">
        <v>277</v>
      </c>
      <c r="D19" s="80" t="s">
        <v>790</v>
      </c>
      <c r="E19" s="80" t="s">
        <v>33</v>
      </c>
      <c r="F19" s="81">
        <v>31000</v>
      </c>
      <c r="G19" s="135">
        <v>30000</v>
      </c>
      <c r="H19" s="82">
        <f t="shared" si="0"/>
        <v>96.774193548387103</v>
      </c>
      <c r="I19" s="1"/>
      <c r="J19" s="1"/>
    </row>
    <row r="20" spans="1:10" ht="18.75" x14ac:dyDescent="0.3">
      <c r="A20" s="79" t="s">
        <v>280</v>
      </c>
      <c r="B20" s="80" t="s">
        <v>108</v>
      </c>
      <c r="C20" s="80" t="s">
        <v>277</v>
      </c>
      <c r="D20" s="80" t="s">
        <v>790</v>
      </c>
      <c r="E20" s="80" t="s">
        <v>35</v>
      </c>
      <c r="F20" s="81">
        <v>31000</v>
      </c>
      <c r="G20" s="135">
        <v>30000</v>
      </c>
      <c r="H20" s="82">
        <f t="shared" si="0"/>
        <v>96.774193548387103</v>
      </c>
      <c r="I20" s="1"/>
      <c r="J20" s="1"/>
    </row>
    <row r="21" spans="1:10" ht="37.5" x14ac:dyDescent="0.3">
      <c r="A21" s="79" t="s">
        <v>1108</v>
      </c>
      <c r="B21" s="80" t="s">
        <v>108</v>
      </c>
      <c r="C21" s="80" t="s">
        <v>277</v>
      </c>
      <c r="D21" s="80" t="s">
        <v>791</v>
      </c>
      <c r="E21" s="80" t="s">
        <v>296</v>
      </c>
      <c r="F21" s="81">
        <v>842434</v>
      </c>
      <c r="G21" s="135">
        <v>786227</v>
      </c>
      <c r="H21" s="82">
        <f t="shared" si="0"/>
        <v>93.328023322895319</v>
      </c>
      <c r="I21" s="1"/>
      <c r="J21" s="1"/>
    </row>
    <row r="22" spans="1:10" ht="37.5" x14ac:dyDescent="0.3">
      <c r="A22" s="79" t="s">
        <v>1106</v>
      </c>
      <c r="B22" s="80" t="s">
        <v>108</v>
      </c>
      <c r="C22" s="80" t="s">
        <v>277</v>
      </c>
      <c r="D22" s="80" t="s">
        <v>791</v>
      </c>
      <c r="E22" s="80" t="s">
        <v>29</v>
      </c>
      <c r="F22" s="81">
        <v>842434</v>
      </c>
      <c r="G22" s="135">
        <v>786227</v>
      </c>
      <c r="H22" s="82">
        <f t="shared" si="0"/>
        <v>93.328023322895319</v>
      </c>
      <c r="I22" s="1"/>
      <c r="J22" s="1"/>
    </row>
    <row r="23" spans="1:10" ht="37.5" x14ac:dyDescent="0.3">
      <c r="A23" s="79" t="s">
        <v>279</v>
      </c>
      <c r="B23" s="80" t="s">
        <v>108</v>
      </c>
      <c r="C23" s="80" t="s">
        <v>277</v>
      </c>
      <c r="D23" s="80" t="s">
        <v>791</v>
      </c>
      <c r="E23" s="80" t="s">
        <v>31</v>
      </c>
      <c r="F23" s="81">
        <v>842434</v>
      </c>
      <c r="G23" s="135">
        <v>786227</v>
      </c>
      <c r="H23" s="82">
        <f t="shared" si="0"/>
        <v>93.328023322895319</v>
      </c>
      <c r="I23" s="1"/>
      <c r="J23" s="1"/>
    </row>
    <row r="24" spans="1:10" ht="131.25" x14ac:dyDescent="0.3">
      <c r="A24" s="79" t="s">
        <v>1109</v>
      </c>
      <c r="B24" s="80" t="s">
        <v>108</v>
      </c>
      <c r="C24" s="80" t="s">
        <v>277</v>
      </c>
      <c r="D24" s="80" t="s">
        <v>877</v>
      </c>
      <c r="E24" s="80" t="s">
        <v>296</v>
      </c>
      <c r="F24" s="81">
        <v>936984.35</v>
      </c>
      <c r="G24" s="135">
        <v>936984.35</v>
      </c>
      <c r="H24" s="82">
        <f t="shared" si="0"/>
        <v>100</v>
      </c>
      <c r="I24" s="1"/>
      <c r="J24" s="1"/>
    </row>
    <row r="25" spans="1:10" ht="93.75" x14ac:dyDescent="0.3">
      <c r="A25" s="79" t="s">
        <v>1105</v>
      </c>
      <c r="B25" s="80" t="s">
        <v>108</v>
      </c>
      <c r="C25" s="80" t="s">
        <v>277</v>
      </c>
      <c r="D25" s="80" t="s">
        <v>877</v>
      </c>
      <c r="E25" s="80" t="s">
        <v>23</v>
      </c>
      <c r="F25" s="81">
        <v>936984.35</v>
      </c>
      <c r="G25" s="135">
        <v>936984.35</v>
      </c>
      <c r="H25" s="82">
        <f t="shared" si="0"/>
        <v>100</v>
      </c>
      <c r="I25" s="1"/>
      <c r="J25" s="1"/>
    </row>
    <row r="26" spans="1:10" ht="37.5" x14ac:dyDescent="0.3">
      <c r="A26" s="79" t="s">
        <v>278</v>
      </c>
      <c r="B26" s="80" t="s">
        <v>108</v>
      </c>
      <c r="C26" s="80" t="s">
        <v>277</v>
      </c>
      <c r="D26" s="80" t="s">
        <v>877</v>
      </c>
      <c r="E26" s="80" t="s">
        <v>25</v>
      </c>
      <c r="F26" s="81">
        <v>936984.35</v>
      </c>
      <c r="G26" s="135">
        <v>936984.35</v>
      </c>
      <c r="H26" s="82">
        <f t="shared" si="0"/>
        <v>100</v>
      </c>
      <c r="I26" s="1"/>
      <c r="J26" s="1"/>
    </row>
    <row r="27" spans="1:10" ht="56.25" x14ac:dyDescent="0.3">
      <c r="A27" s="79" t="s">
        <v>1110</v>
      </c>
      <c r="B27" s="80" t="s">
        <v>108</v>
      </c>
      <c r="C27" s="80" t="s">
        <v>277</v>
      </c>
      <c r="D27" s="80" t="s">
        <v>341</v>
      </c>
      <c r="E27" s="80" t="s">
        <v>296</v>
      </c>
      <c r="F27" s="81">
        <v>704193.5</v>
      </c>
      <c r="G27" s="135">
        <v>704193.5</v>
      </c>
      <c r="H27" s="82">
        <f t="shared" si="0"/>
        <v>100</v>
      </c>
      <c r="I27" s="1"/>
      <c r="J27" s="1"/>
    </row>
    <row r="28" spans="1:10" ht="93.75" x14ac:dyDescent="0.3">
      <c r="A28" s="79" t="s">
        <v>1105</v>
      </c>
      <c r="B28" s="80" t="s">
        <v>108</v>
      </c>
      <c r="C28" s="80" t="s">
        <v>277</v>
      </c>
      <c r="D28" s="80" t="s">
        <v>341</v>
      </c>
      <c r="E28" s="80" t="s">
        <v>23</v>
      </c>
      <c r="F28" s="81">
        <v>704193.5</v>
      </c>
      <c r="G28" s="135">
        <v>704193.5</v>
      </c>
      <c r="H28" s="82">
        <f t="shared" si="0"/>
        <v>100</v>
      </c>
      <c r="I28" s="1"/>
      <c r="J28" s="1"/>
    </row>
    <row r="29" spans="1:10" ht="37.5" x14ac:dyDescent="0.3">
      <c r="A29" s="79" t="s">
        <v>278</v>
      </c>
      <c r="B29" s="80" t="s">
        <v>108</v>
      </c>
      <c r="C29" s="80" t="s">
        <v>277</v>
      </c>
      <c r="D29" s="80" t="s">
        <v>341</v>
      </c>
      <c r="E29" s="80" t="s">
        <v>25</v>
      </c>
      <c r="F29" s="81">
        <v>704193.5</v>
      </c>
      <c r="G29" s="135">
        <v>704193.5</v>
      </c>
      <c r="H29" s="82">
        <f t="shared" si="0"/>
        <v>100</v>
      </c>
      <c r="I29" s="1"/>
      <c r="J29" s="1"/>
    </row>
    <row r="30" spans="1:10" ht="37.5" x14ac:dyDescent="0.3">
      <c r="A30" s="79" t="s">
        <v>886</v>
      </c>
      <c r="B30" s="80" t="s">
        <v>108</v>
      </c>
      <c r="C30" s="80" t="s">
        <v>282</v>
      </c>
      <c r="D30" s="80" t="s">
        <v>337</v>
      </c>
      <c r="E30" s="80" t="s">
        <v>296</v>
      </c>
      <c r="F30" s="81">
        <v>55000</v>
      </c>
      <c r="G30" s="135">
        <v>55000</v>
      </c>
      <c r="H30" s="82">
        <f t="shared" si="0"/>
        <v>100</v>
      </c>
      <c r="I30" s="1"/>
      <c r="J30" s="1"/>
    </row>
    <row r="31" spans="1:10" ht="37.5" x14ac:dyDescent="0.3">
      <c r="A31" s="79" t="s">
        <v>887</v>
      </c>
      <c r="B31" s="80" t="s">
        <v>108</v>
      </c>
      <c r="C31" s="80" t="s">
        <v>283</v>
      </c>
      <c r="D31" s="80" t="s">
        <v>337</v>
      </c>
      <c r="E31" s="80" t="s">
        <v>296</v>
      </c>
      <c r="F31" s="81">
        <v>55000</v>
      </c>
      <c r="G31" s="135">
        <v>55000</v>
      </c>
      <c r="H31" s="82">
        <f t="shared" si="0"/>
        <v>100</v>
      </c>
      <c r="I31" s="1"/>
      <c r="J31" s="1"/>
    </row>
    <row r="32" spans="1:10" ht="18.75" x14ac:dyDescent="0.3">
      <c r="A32" s="79" t="s">
        <v>1111</v>
      </c>
      <c r="B32" s="80" t="s">
        <v>108</v>
      </c>
      <c r="C32" s="80" t="s">
        <v>283</v>
      </c>
      <c r="D32" s="80" t="s">
        <v>848</v>
      </c>
      <c r="E32" s="80" t="s">
        <v>296</v>
      </c>
      <c r="F32" s="81">
        <v>55000</v>
      </c>
      <c r="G32" s="135">
        <v>55000</v>
      </c>
      <c r="H32" s="82">
        <f t="shared" si="0"/>
        <v>100</v>
      </c>
      <c r="I32" s="1"/>
      <c r="J32" s="1"/>
    </row>
    <row r="33" spans="1:13" ht="37.5" x14ac:dyDescent="0.3">
      <c r="A33" s="79" t="s">
        <v>1112</v>
      </c>
      <c r="B33" s="80" t="s">
        <v>108</v>
      </c>
      <c r="C33" s="80" t="s">
        <v>283</v>
      </c>
      <c r="D33" s="80" t="s">
        <v>848</v>
      </c>
      <c r="E33" s="80" t="s">
        <v>112</v>
      </c>
      <c r="F33" s="81">
        <v>55000</v>
      </c>
      <c r="G33" s="135">
        <v>55000</v>
      </c>
      <c r="H33" s="82">
        <f t="shared" si="0"/>
        <v>100</v>
      </c>
      <c r="I33" s="1"/>
      <c r="J33" s="1"/>
    </row>
    <row r="34" spans="1:13" ht="18.75" x14ac:dyDescent="0.3">
      <c r="A34" s="79" t="s">
        <v>888</v>
      </c>
      <c r="B34" s="80" t="s">
        <v>108</v>
      </c>
      <c r="C34" s="80" t="s">
        <v>283</v>
      </c>
      <c r="D34" s="80" t="s">
        <v>848</v>
      </c>
      <c r="E34" s="80" t="s">
        <v>113</v>
      </c>
      <c r="F34" s="81">
        <v>55000</v>
      </c>
      <c r="G34" s="135">
        <v>55000</v>
      </c>
      <c r="H34" s="82">
        <f t="shared" si="0"/>
        <v>100</v>
      </c>
      <c r="I34" s="1"/>
      <c r="J34" s="1"/>
    </row>
    <row r="35" spans="1:13" ht="56.25" x14ac:dyDescent="0.3">
      <c r="A35" s="79" t="s">
        <v>889</v>
      </c>
      <c r="B35" s="80" t="s">
        <v>108</v>
      </c>
      <c r="C35" s="80" t="s">
        <v>284</v>
      </c>
      <c r="D35" s="80" t="s">
        <v>337</v>
      </c>
      <c r="E35" s="80" t="s">
        <v>296</v>
      </c>
      <c r="F35" s="81">
        <v>18671824.469999999</v>
      </c>
      <c r="G35" s="135">
        <v>18281815.960000001</v>
      </c>
      <c r="H35" s="82">
        <f t="shared" si="0"/>
        <v>97.911245841954951</v>
      </c>
      <c r="I35" s="1"/>
      <c r="J35" s="1"/>
    </row>
    <row r="36" spans="1:13" ht="56.25" x14ac:dyDescent="0.3">
      <c r="A36" s="79" t="s">
        <v>890</v>
      </c>
      <c r="B36" s="80" t="s">
        <v>108</v>
      </c>
      <c r="C36" s="80" t="s">
        <v>285</v>
      </c>
      <c r="D36" s="80" t="s">
        <v>337</v>
      </c>
      <c r="E36" s="80" t="s">
        <v>296</v>
      </c>
      <c r="F36" s="81">
        <v>7655000</v>
      </c>
      <c r="G36" s="135">
        <v>7655000</v>
      </c>
      <c r="H36" s="82">
        <f t="shared" si="0"/>
        <v>100</v>
      </c>
      <c r="I36" s="1"/>
      <c r="J36" s="1"/>
    </row>
    <row r="37" spans="1:13" ht="75" x14ac:dyDescent="0.3">
      <c r="A37" s="79" t="s">
        <v>1113</v>
      </c>
      <c r="B37" s="80" t="s">
        <v>108</v>
      </c>
      <c r="C37" s="80" t="s">
        <v>285</v>
      </c>
      <c r="D37" s="80" t="s">
        <v>849</v>
      </c>
      <c r="E37" s="80" t="s">
        <v>296</v>
      </c>
      <c r="F37" s="81">
        <v>3955000</v>
      </c>
      <c r="G37" s="135">
        <v>3955000</v>
      </c>
      <c r="H37" s="82">
        <f t="shared" si="0"/>
        <v>100</v>
      </c>
      <c r="I37" s="1"/>
      <c r="J37" s="1"/>
    </row>
    <row r="38" spans="1:13" ht="18.75" x14ac:dyDescent="0.3">
      <c r="A38" s="79" t="s">
        <v>1114</v>
      </c>
      <c r="B38" s="80" t="s">
        <v>108</v>
      </c>
      <c r="C38" s="80" t="s">
        <v>285</v>
      </c>
      <c r="D38" s="80" t="s">
        <v>849</v>
      </c>
      <c r="E38" s="80" t="s">
        <v>92</v>
      </c>
      <c r="F38" s="81">
        <v>3955000</v>
      </c>
      <c r="G38" s="135">
        <v>3955000</v>
      </c>
      <c r="H38" s="82">
        <f t="shared" si="0"/>
        <v>100</v>
      </c>
      <c r="I38" s="1"/>
      <c r="J38" s="1"/>
    </row>
    <row r="39" spans="1:13" ht="18.75" x14ac:dyDescent="0.3">
      <c r="A39" s="79" t="s">
        <v>891</v>
      </c>
      <c r="B39" s="80" t="s">
        <v>108</v>
      </c>
      <c r="C39" s="80" t="s">
        <v>285</v>
      </c>
      <c r="D39" s="80" t="s">
        <v>849</v>
      </c>
      <c r="E39" s="80" t="s">
        <v>119</v>
      </c>
      <c r="F39" s="81">
        <v>3955000</v>
      </c>
      <c r="G39" s="135">
        <v>3955000</v>
      </c>
      <c r="H39" s="82">
        <f t="shared" si="0"/>
        <v>100</v>
      </c>
      <c r="I39" s="1"/>
      <c r="J39" s="1"/>
    </row>
    <row r="40" spans="1:13" ht="37.5" x14ac:dyDescent="0.3">
      <c r="A40" s="79" t="s">
        <v>1115</v>
      </c>
      <c r="B40" s="80" t="s">
        <v>108</v>
      </c>
      <c r="C40" s="80" t="s">
        <v>285</v>
      </c>
      <c r="D40" s="80" t="s">
        <v>850</v>
      </c>
      <c r="E40" s="80" t="s">
        <v>296</v>
      </c>
      <c r="F40" s="81">
        <v>3700000</v>
      </c>
      <c r="G40" s="135">
        <v>3700000</v>
      </c>
      <c r="H40" s="82">
        <f t="shared" si="0"/>
        <v>100</v>
      </c>
      <c r="I40" s="1"/>
      <c r="J40" s="1"/>
    </row>
    <row r="41" spans="1:13" ht="18.75" x14ac:dyDescent="0.3">
      <c r="A41" s="79" t="s">
        <v>1114</v>
      </c>
      <c r="B41" s="80" t="s">
        <v>108</v>
      </c>
      <c r="C41" s="80" t="s">
        <v>285</v>
      </c>
      <c r="D41" s="80" t="s">
        <v>850</v>
      </c>
      <c r="E41" s="80" t="s">
        <v>92</v>
      </c>
      <c r="F41" s="81">
        <v>3700000</v>
      </c>
      <c r="G41" s="135">
        <v>3700000</v>
      </c>
      <c r="H41" s="82">
        <f t="shared" si="0"/>
        <v>100</v>
      </c>
      <c r="I41" s="1"/>
      <c r="J41" s="1"/>
    </row>
    <row r="42" spans="1:13" ht="18.75" x14ac:dyDescent="0.3">
      <c r="A42" s="79" t="s">
        <v>891</v>
      </c>
      <c r="B42" s="80" t="s">
        <v>108</v>
      </c>
      <c r="C42" s="80" t="s">
        <v>285</v>
      </c>
      <c r="D42" s="80" t="s">
        <v>850</v>
      </c>
      <c r="E42" s="80" t="s">
        <v>119</v>
      </c>
      <c r="F42" s="81">
        <v>3700000</v>
      </c>
      <c r="G42" s="135">
        <v>3700000</v>
      </c>
      <c r="H42" s="82">
        <f t="shared" si="0"/>
        <v>100</v>
      </c>
      <c r="I42" s="1"/>
      <c r="J42" s="1"/>
    </row>
    <row r="43" spans="1:13" ht="37.5" x14ac:dyDescent="0.3">
      <c r="A43" s="79" t="s">
        <v>1116</v>
      </c>
      <c r="B43" s="80" t="s">
        <v>108</v>
      </c>
      <c r="C43" s="80" t="s">
        <v>1095</v>
      </c>
      <c r="D43" s="80" t="s">
        <v>337</v>
      </c>
      <c r="E43" s="80" t="s">
        <v>296</v>
      </c>
      <c r="F43" s="81">
        <v>11016824.470000001</v>
      </c>
      <c r="G43" s="135">
        <v>10626815.960000001</v>
      </c>
      <c r="H43" s="82">
        <f t="shared" si="0"/>
        <v>96.459882690678839</v>
      </c>
      <c r="I43" s="1"/>
      <c r="J43" s="1"/>
    </row>
    <row r="44" spans="1:13" ht="37.5" x14ac:dyDescent="0.3">
      <c r="A44" s="79" t="s">
        <v>1117</v>
      </c>
      <c r="B44" s="80" t="s">
        <v>108</v>
      </c>
      <c r="C44" s="80" t="s">
        <v>1095</v>
      </c>
      <c r="D44" s="80" t="s">
        <v>1097</v>
      </c>
      <c r="E44" s="80" t="s">
        <v>296</v>
      </c>
      <c r="F44" s="81">
        <v>11016824.470000001</v>
      </c>
      <c r="G44" s="135">
        <v>10626815.960000001</v>
      </c>
      <c r="H44" s="82">
        <f t="shared" si="0"/>
        <v>96.459882690678839</v>
      </c>
      <c r="I44" s="1"/>
      <c r="J44" s="1"/>
    </row>
    <row r="45" spans="1:13" ht="18.75" x14ac:dyDescent="0.3">
      <c r="A45" s="79" t="s">
        <v>1114</v>
      </c>
      <c r="B45" s="80" t="s">
        <v>108</v>
      </c>
      <c r="C45" s="80" t="s">
        <v>1095</v>
      </c>
      <c r="D45" s="80" t="s">
        <v>1097</v>
      </c>
      <c r="E45" s="80" t="s">
        <v>92</v>
      </c>
      <c r="F45" s="81">
        <v>11016824.470000001</v>
      </c>
      <c r="G45" s="135">
        <v>10626815.960000001</v>
      </c>
      <c r="H45" s="82">
        <f t="shared" si="0"/>
        <v>96.459882690678839</v>
      </c>
      <c r="I45" s="1"/>
      <c r="J45" s="1"/>
    </row>
    <row r="46" spans="1:13" ht="18.75" x14ac:dyDescent="0.3">
      <c r="A46" s="79" t="s">
        <v>922</v>
      </c>
      <c r="B46" s="80" t="s">
        <v>108</v>
      </c>
      <c r="C46" s="80" t="s">
        <v>1095</v>
      </c>
      <c r="D46" s="80" t="s">
        <v>1097</v>
      </c>
      <c r="E46" s="80" t="s">
        <v>96</v>
      </c>
      <c r="F46" s="81">
        <v>11016824.470000001</v>
      </c>
      <c r="G46" s="135">
        <v>10626815.960000001</v>
      </c>
      <c r="H46" s="82">
        <f t="shared" si="0"/>
        <v>96.459882690678839</v>
      </c>
      <c r="I46" s="1"/>
      <c r="J46" s="1"/>
    </row>
    <row r="47" spans="1:13" ht="37.5" x14ac:dyDescent="0.3">
      <c r="A47" s="74" t="s">
        <v>892</v>
      </c>
      <c r="B47" s="75" t="s">
        <v>134</v>
      </c>
      <c r="C47" s="75" t="s">
        <v>335</v>
      </c>
      <c r="D47" s="75" t="s">
        <v>337</v>
      </c>
      <c r="E47" s="75" t="s">
        <v>296</v>
      </c>
      <c r="F47" s="76">
        <v>216492803.75999999</v>
      </c>
      <c r="G47" s="76">
        <v>209284228.19</v>
      </c>
      <c r="H47" s="78">
        <f t="shared" si="0"/>
        <v>96.670293217694521</v>
      </c>
      <c r="I47" s="1"/>
      <c r="J47" s="1"/>
      <c r="L47" s="22"/>
      <c r="M47" s="22"/>
    </row>
    <row r="48" spans="1:13" ht="18.75" x14ac:dyDescent="0.3">
      <c r="A48" s="79" t="s">
        <v>893</v>
      </c>
      <c r="B48" s="80" t="s">
        <v>134</v>
      </c>
      <c r="C48" s="80" t="s">
        <v>286</v>
      </c>
      <c r="D48" s="80" t="s">
        <v>337</v>
      </c>
      <c r="E48" s="80" t="s">
        <v>296</v>
      </c>
      <c r="F48" s="81">
        <v>20000</v>
      </c>
      <c r="G48" s="81">
        <v>20000</v>
      </c>
      <c r="H48" s="82">
        <f t="shared" si="0"/>
        <v>100</v>
      </c>
      <c r="I48" s="1"/>
      <c r="J48" s="1"/>
    </row>
    <row r="49" spans="1:10" ht="37.5" x14ac:dyDescent="0.3">
      <c r="A49" s="79" t="s">
        <v>894</v>
      </c>
      <c r="B49" s="80" t="s">
        <v>134</v>
      </c>
      <c r="C49" s="80" t="s">
        <v>287</v>
      </c>
      <c r="D49" s="80" t="s">
        <v>337</v>
      </c>
      <c r="E49" s="80" t="s">
        <v>296</v>
      </c>
      <c r="F49" s="81">
        <v>20000</v>
      </c>
      <c r="G49" s="135">
        <v>20000</v>
      </c>
      <c r="H49" s="82">
        <f t="shared" si="0"/>
        <v>100</v>
      </c>
      <c r="I49" s="1"/>
      <c r="J49" s="1"/>
    </row>
    <row r="50" spans="1:10" ht="18.75" x14ac:dyDescent="0.3">
      <c r="A50" s="79" t="s">
        <v>1118</v>
      </c>
      <c r="B50" s="80" t="s">
        <v>134</v>
      </c>
      <c r="C50" s="80" t="s">
        <v>287</v>
      </c>
      <c r="D50" s="80" t="s">
        <v>811</v>
      </c>
      <c r="E50" s="80" t="s">
        <v>296</v>
      </c>
      <c r="F50" s="81">
        <v>20000</v>
      </c>
      <c r="G50" s="135">
        <v>20000</v>
      </c>
      <c r="H50" s="82">
        <f t="shared" si="0"/>
        <v>100</v>
      </c>
      <c r="I50" s="1"/>
      <c r="J50" s="1"/>
    </row>
    <row r="51" spans="1:10" ht="37.5" x14ac:dyDescent="0.3">
      <c r="A51" s="79" t="s">
        <v>1106</v>
      </c>
      <c r="B51" s="80" t="s">
        <v>134</v>
      </c>
      <c r="C51" s="80" t="s">
        <v>287</v>
      </c>
      <c r="D51" s="80" t="s">
        <v>811</v>
      </c>
      <c r="E51" s="80" t="s">
        <v>29</v>
      </c>
      <c r="F51" s="81">
        <v>20000</v>
      </c>
      <c r="G51" s="135">
        <v>20000</v>
      </c>
      <c r="H51" s="82">
        <f t="shared" si="0"/>
        <v>100</v>
      </c>
      <c r="I51" s="1"/>
      <c r="J51" s="1"/>
    </row>
    <row r="52" spans="1:10" ht="37.5" x14ac:dyDescent="0.3">
      <c r="A52" s="79" t="s">
        <v>279</v>
      </c>
      <c r="B52" s="80" t="s">
        <v>134</v>
      </c>
      <c r="C52" s="80" t="s">
        <v>287</v>
      </c>
      <c r="D52" s="80" t="s">
        <v>811</v>
      </c>
      <c r="E52" s="80" t="s">
        <v>31</v>
      </c>
      <c r="F52" s="81">
        <v>20000</v>
      </c>
      <c r="G52" s="135">
        <v>20000</v>
      </c>
      <c r="H52" s="82">
        <f t="shared" si="0"/>
        <v>100</v>
      </c>
      <c r="I52" s="1"/>
      <c r="J52" s="1"/>
    </row>
    <row r="53" spans="1:10" ht="18.75" x14ac:dyDescent="0.3">
      <c r="A53" s="79" t="s">
        <v>895</v>
      </c>
      <c r="B53" s="80" t="s">
        <v>134</v>
      </c>
      <c r="C53" s="80" t="s">
        <v>288</v>
      </c>
      <c r="D53" s="80" t="s">
        <v>337</v>
      </c>
      <c r="E53" s="80" t="s">
        <v>296</v>
      </c>
      <c r="F53" s="81">
        <v>53373430.210000001</v>
      </c>
      <c r="G53" s="81">
        <v>51819008.539999999</v>
      </c>
      <c r="H53" s="82">
        <f t="shared" si="0"/>
        <v>97.087648922162089</v>
      </c>
      <c r="I53" s="1"/>
      <c r="J53" s="1"/>
    </row>
    <row r="54" spans="1:10" ht="18.75" x14ac:dyDescent="0.3">
      <c r="A54" s="79" t="s">
        <v>289</v>
      </c>
      <c r="B54" s="80" t="s">
        <v>134</v>
      </c>
      <c r="C54" s="80" t="s">
        <v>290</v>
      </c>
      <c r="D54" s="80" t="s">
        <v>337</v>
      </c>
      <c r="E54" s="80" t="s">
        <v>296</v>
      </c>
      <c r="F54" s="81">
        <v>52911368.210000001</v>
      </c>
      <c r="G54" s="81">
        <v>51356947.539999999</v>
      </c>
      <c r="H54" s="82">
        <f t="shared" si="0"/>
        <v>97.062217964520102</v>
      </c>
      <c r="I54" s="1"/>
      <c r="J54" s="1"/>
    </row>
    <row r="55" spans="1:10" ht="18.75" x14ac:dyDescent="0.3">
      <c r="A55" s="79" t="s">
        <v>1119</v>
      </c>
      <c r="B55" s="80" t="s">
        <v>134</v>
      </c>
      <c r="C55" s="80" t="s">
        <v>290</v>
      </c>
      <c r="D55" s="80" t="s">
        <v>828</v>
      </c>
      <c r="E55" s="80" t="s">
        <v>296</v>
      </c>
      <c r="F55" s="81">
        <v>52911368.210000001</v>
      </c>
      <c r="G55" s="135">
        <v>51356947.539999999</v>
      </c>
      <c r="H55" s="82">
        <f t="shared" si="0"/>
        <v>97.062217964520102</v>
      </c>
      <c r="I55" s="1"/>
      <c r="J55" s="1"/>
    </row>
    <row r="56" spans="1:10" ht="56.25" x14ac:dyDescent="0.3">
      <c r="A56" s="79" t="s">
        <v>1120</v>
      </c>
      <c r="B56" s="80" t="s">
        <v>134</v>
      </c>
      <c r="C56" s="80" t="s">
        <v>290</v>
      </c>
      <c r="D56" s="80" t="s">
        <v>828</v>
      </c>
      <c r="E56" s="80" t="s">
        <v>57</v>
      </c>
      <c r="F56" s="81">
        <v>52911368.210000001</v>
      </c>
      <c r="G56" s="135">
        <v>51356947.539999999</v>
      </c>
      <c r="H56" s="82">
        <f t="shared" si="0"/>
        <v>97.062217964520102</v>
      </c>
      <c r="I56" s="1"/>
      <c r="J56" s="1"/>
    </row>
    <row r="57" spans="1:10" ht="18.75" x14ac:dyDescent="0.3">
      <c r="A57" s="79" t="s">
        <v>291</v>
      </c>
      <c r="B57" s="80" t="s">
        <v>134</v>
      </c>
      <c r="C57" s="80" t="s">
        <v>290</v>
      </c>
      <c r="D57" s="80" t="s">
        <v>828</v>
      </c>
      <c r="E57" s="80" t="s">
        <v>59</v>
      </c>
      <c r="F57" s="81">
        <v>52911368.210000001</v>
      </c>
      <c r="G57" s="135">
        <v>51356947.539999999</v>
      </c>
      <c r="H57" s="82">
        <f t="shared" si="0"/>
        <v>97.062217964520102</v>
      </c>
      <c r="I57" s="1"/>
      <c r="J57" s="1"/>
    </row>
    <row r="58" spans="1:10" ht="18.75" x14ac:dyDescent="0.3">
      <c r="A58" s="79" t="s">
        <v>896</v>
      </c>
      <c r="B58" s="80" t="s">
        <v>134</v>
      </c>
      <c r="C58" s="80" t="s">
        <v>292</v>
      </c>
      <c r="D58" s="80" t="s">
        <v>337</v>
      </c>
      <c r="E58" s="80" t="s">
        <v>296</v>
      </c>
      <c r="F58" s="81">
        <v>119650</v>
      </c>
      <c r="G58" s="135">
        <v>119649</v>
      </c>
      <c r="H58" s="82">
        <f t="shared" si="0"/>
        <v>99.999164229001252</v>
      </c>
      <c r="I58" s="1"/>
      <c r="J58" s="1"/>
    </row>
    <row r="59" spans="1:10" ht="37.5" x14ac:dyDescent="0.3">
      <c r="A59" s="79" t="s">
        <v>1121</v>
      </c>
      <c r="B59" s="80" t="s">
        <v>134</v>
      </c>
      <c r="C59" s="80" t="s">
        <v>292</v>
      </c>
      <c r="D59" s="80" t="s">
        <v>966</v>
      </c>
      <c r="E59" s="80" t="s">
        <v>296</v>
      </c>
      <c r="F59" s="81">
        <v>119650</v>
      </c>
      <c r="G59" s="135">
        <v>119649</v>
      </c>
      <c r="H59" s="82">
        <f t="shared" si="0"/>
        <v>99.999164229001252</v>
      </c>
      <c r="I59" s="1"/>
      <c r="J59" s="1"/>
    </row>
    <row r="60" spans="1:10" ht="37.5" x14ac:dyDescent="0.3">
      <c r="A60" s="79" t="s">
        <v>1106</v>
      </c>
      <c r="B60" s="80" t="s">
        <v>134</v>
      </c>
      <c r="C60" s="80" t="s">
        <v>292</v>
      </c>
      <c r="D60" s="80" t="s">
        <v>966</v>
      </c>
      <c r="E60" s="80" t="s">
        <v>29</v>
      </c>
      <c r="F60" s="81">
        <v>119650</v>
      </c>
      <c r="G60" s="135">
        <v>119649</v>
      </c>
      <c r="H60" s="82">
        <f t="shared" si="0"/>
        <v>99.999164229001252</v>
      </c>
      <c r="I60" s="1"/>
      <c r="J60" s="1"/>
    </row>
    <row r="61" spans="1:10" ht="37.5" x14ac:dyDescent="0.3">
      <c r="A61" s="79" t="s">
        <v>279</v>
      </c>
      <c r="B61" s="80" t="s">
        <v>134</v>
      </c>
      <c r="C61" s="80" t="s">
        <v>292</v>
      </c>
      <c r="D61" s="80" t="s">
        <v>966</v>
      </c>
      <c r="E61" s="80" t="s">
        <v>31</v>
      </c>
      <c r="F61" s="81">
        <v>119650</v>
      </c>
      <c r="G61" s="81">
        <v>119649</v>
      </c>
      <c r="H61" s="82">
        <f t="shared" si="0"/>
        <v>99.999164229001252</v>
      </c>
      <c r="I61" s="1"/>
      <c r="J61" s="1"/>
    </row>
    <row r="62" spans="1:10" ht="18.75" x14ac:dyDescent="0.3">
      <c r="A62" s="79" t="s">
        <v>898</v>
      </c>
      <c r="B62" s="80" t="s">
        <v>134</v>
      </c>
      <c r="C62" s="80" t="s">
        <v>293</v>
      </c>
      <c r="D62" s="80" t="s">
        <v>337</v>
      </c>
      <c r="E62" s="80" t="s">
        <v>296</v>
      </c>
      <c r="F62" s="81">
        <v>342412</v>
      </c>
      <c r="G62" s="135">
        <v>342412</v>
      </c>
      <c r="H62" s="82">
        <f t="shared" si="0"/>
        <v>100</v>
      </c>
      <c r="I62" s="1"/>
      <c r="J62" s="1"/>
    </row>
    <row r="63" spans="1:10" ht="150" x14ac:dyDescent="0.3">
      <c r="A63" s="79" t="s">
        <v>1122</v>
      </c>
      <c r="B63" s="80" t="s">
        <v>134</v>
      </c>
      <c r="C63" s="80" t="s">
        <v>293</v>
      </c>
      <c r="D63" s="80" t="s">
        <v>970</v>
      </c>
      <c r="E63" s="80" t="s">
        <v>296</v>
      </c>
      <c r="F63" s="81">
        <v>342412</v>
      </c>
      <c r="G63" s="135">
        <v>342412</v>
      </c>
      <c r="H63" s="82">
        <f t="shared" si="0"/>
        <v>100</v>
      </c>
      <c r="I63" s="1"/>
      <c r="J63" s="1"/>
    </row>
    <row r="64" spans="1:10" ht="37.5" x14ac:dyDescent="0.3">
      <c r="A64" s="79" t="s">
        <v>1123</v>
      </c>
      <c r="B64" s="80" t="s">
        <v>134</v>
      </c>
      <c r="C64" s="80" t="s">
        <v>293</v>
      </c>
      <c r="D64" s="80" t="s">
        <v>970</v>
      </c>
      <c r="E64" s="80" t="s">
        <v>69</v>
      </c>
      <c r="F64" s="81">
        <v>342412</v>
      </c>
      <c r="G64" s="135">
        <v>342412</v>
      </c>
      <c r="H64" s="82">
        <f t="shared" si="0"/>
        <v>100</v>
      </c>
      <c r="I64" s="1"/>
      <c r="J64" s="1"/>
    </row>
    <row r="65" spans="1:10" ht="37.5" x14ac:dyDescent="0.3">
      <c r="A65" s="79" t="s">
        <v>899</v>
      </c>
      <c r="B65" s="80" t="s">
        <v>134</v>
      </c>
      <c r="C65" s="80" t="s">
        <v>293</v>
      </c>
      <c r="D65" s="80" t="s">
        <v>970</v>
      </c>
      <c r="E65" s="80" t="s">
        <v>70</v>
      </c>
      <c r="F65" s="81">
        <v>342412</v>
      </c>
      <c r="G65" s="135">
        <v>342412</v>
      </c>
      <c r="H65" s="82">
        <f t="shared" si="0"/>
        <v>100</v>
      </c>
      <c r="I65" s="1"/>
      <c r="J65" s="1"/>
    </row>
    <row r="66" spans="1:10" ht="18.75" x14ac:dyDescent="0.3">
      <c r="A66" s="79" t="s">
        <v>900</v>
      </c>
      <c r="B66" s="80" t="s">
        <v>134</v>
      </c>
      <c r="C66" s="80" t="s">
        <v>294</v>
      </c>
      <c r="D66" s="80" t="s">
        <v>337</v>
      </c>
      <c r="E66" s="80" t="s">
        <v>296</v>
      </c>
      <c r="F66" s="81">
        <v>111316796.45999999</v>
      </c>
      <c r="G66" s="135">
        <v>108122838.93000001</v>
      </c>
      <c r="H66" s="82">
        <f t="shared" si="0"/>
        <v>97.130749687763711</v>
      </c>
      <c r="I66" s="1"/>
      <c r="J66" s="1"/>
    </row>
    <row r="67" spans="1:10" ht="18.75" x14ac:dyDescent="0.3">
      <c r="A67" s="79" t="s">
        <v>901</v>
      </c>
      <c r="B67" s="80" t="s">
        <v>134</v>
      </c>
      <c r="C67" s="80" t="s">
        <v>295</v>
      </c>
      <c r="D67" s="80" t="s">
        <v>337</v>
      </c>
      <c r="E67" s="80" t="s">
        <v>296</v>
      </c>
      <c r="F67" s="81">
        <v>97464003.290000007</v>
      </c>
      <c r="G67" s="135">
        <v>94673590.680000007</v>
      </c>
      <c r="H67" s="82">
        <f t="shared" si="0"/>
        <v>97.136981330740895</v>
      </c>
      <c r="I67" s="1"/>
      <c r="J67" s="1"/>
    </row>
    <row r="68" spans="1:10" ht="18.75" x14ac:dyDescent="0.3">
      <c r="A68" s="79" t="s">
        <v>1124</v>
      </c>
      <c r="B68" s="80" t="s">
        <v>134</v>
      </c>
      <c r="C68" s="80" t="s">
        <v>295</v>
      </c>
      <c r="D68" s="80" t="s">
        <v>838</v>
      </c>
      <c r="E68" s="80" t="s">
        <v>296</v>
      </c>
      <c r="F68" s="81">
        <v>107457.58</v>
      </c>
      <c r="G68" s="135">
        <v>107457.58</v>
      </c>
      <c r="H68" s="82">
        <f t="shared" si="0"/>
        <v>100</v>
      </c>
      <c r="I68" s="1"/>
      <c r="J68" s="1"/>
    </row>
    <row r="69" spans="1:10" ht="56.25" x14ac:dyDescent="0.3">
      <c r="A69" s="79" t="s">
        <v>1120</v>
      </c>
      <c r="B69" s="80" t="s">
        <v>134</v>
      </c>
      <c r="C69" s="80" t="s">
        <v>295</v>
      </c>
      <c r="D69" s="80" t="s">
        <v>838</v>
      </c>
      <c r="E69" s="80" t="s">
        <v>57</v>
      </c>
      <c r="F69" s="81">
        <v>107457.58</v>
      </c>
      <c r="G69" s="135">
        <v>107457.58</v>
      </c>
      <c r="H69" s="82">
        <f t="shared" si="0"/>
        <v>100</v>
      </c>
      <c r="I69" s="1"/>
      <c r="J69" s="1"/>
    </row>
    <row r="70" spans="1:10" ht="18.75" x14ac:dyDescent="0.3">
      <c r="A70" s="79" t="s">
        <v>291</v>
      </c>
      <c r="B70" s="80" t="s">
        <v>134</v>
      </c>
      <c r="C70" s="80" t="s">
        <v>295</v>
      </c>
      <c r="D70" s="80" t="s">
        <v>838</v>
      </c>
      <c r="E70" s="80" t="s">
        <v>59</v>
      </c>
      <c r="F70" s="81">
        <v>107457.58</v>
      </c>
      <c r="G70" s="81">
        <v>107457.58</v>
      </c>
      <c r="H70" s="82">
        <f t="shared" si="0"/>
        <v>100</v>
      </c>
      <c r="I70" s="1"/>
      <c r="J70" s="1"/>
    </row>
    <row r="71" spans="1:10" ht="18.75" x14ac:dyDescent="0.3">
      <c r="A71" s="79" t="s">
        <v>1125</v>
      </c>
      <c r="B71" s="80" t="s">
        <v>134</v>
      </c>
      <c r="C71" s="80" t="s">
        <v>295</v>
      </c>
      <c r="D71" s="80" t="s">
        <v>971</v>
      </c>
      <c r="E71" s="80" t="s">
        <v>296</v>
      </c>
      <c r="F71" s="81">
        <v>20403908.440000001</v>
      </c>
      <c r="G71" s="135">
        <v>19089880.829999998</v>
      </c>
      <c r="H71" s="82">
        <f t="shared" si="0"/>
        <v>93.559922042073225</v>
      </c>
      <c r="I71" s="1"/>
      <c r="J71" s="1"/>
    </row>
    <row r="72" spans="1:10" ht="56.25" x14ac:dyDescent="0.3">
      <c r="A72" s="79" t="s">
        <v>1120</v>
      </c>
      <c r="B72" s="80" t="s">
        <v>134</v>
      </c>
      <c r="C72" s="80" t="s">
        <v>295</v>
      </c>
      <c r="D72" s="80" t="s">
        <v>971</v>
      </c>
      <c r="E72" s="80" t="s">
        <v>57</v>
      </c>
      <c r="F72" s="81">
        <v>20403908.440000001</v>
      </c>
      <c r="G72" s="135">
        <v>19089880.829999998</v>
      </c>
      <c r="H72" s="82">
        <f t="shared" si="0"/>
        <v>93.559922042073225</v>
      </c>
      <c r="I72" s="1"/>
      <c r="J72" s="1"/>
    </row>
    <row r="73" spans="1:10" ht="18.75" x14ac:dyDescent="0.3">
      <c r="A73" s="79" t="s">
        <v>291</v>
      </c>
      <c r="B73" s="80" t="s">
        <v>134</v>
      </c>
      <c r="C73" s="80" t="s">
        <v>295</v>
      </c>
      <c r="D73" s="80" t="s">
        <v>971</v>
      </c>
      <c r="E73" s="80" t="s">
        <v>59</v>
      </c>
      <c r="F73" s="81">
        <v>20403908.440000001</v>
      </c>
      <c r="G73" s="135">
        <v>19089880.829999998</v>
      </c>
      <c r="H73" s="82">
        <f t="shared" si="0"/>
        <v>93.559922042073225</v>
      </c>
      <c r="I73" s="1"/>
      <c r="J73" s="1"/>
    </row>
    <row r="74" spans="1:10" ht="18.75" x14ac:dyDescent="0.3">
      <c r="A74" s="79" t="s">
        <v>1124</v>
      </c>
      <c r="B74" s="80" t="s">
        <v>134</v>
      </c>
      <c r="C74" s="80" t="s">
        <v>295</v>
      </c>
      <c r="D74" s="80" t="s">
        <v>972</v>
      </c>
      <c r="E74" s="80" t="s">
        <v>296</v>
      </c>
      <c r="F74" s="81">
        <v>145879.38</v>
      </c>
      <c r="G74" s="81">
        <v>145879.38</v>
      </c>
      <c r="H74" s="82">
        <f t="shared" si="0"/>
        <v>100</v>
      </c>
      <c r="I74" s="1"/>
      <c r="J74" s="1"/>
    </row>
    <row r="75" spans="1:10" ht="56.25" x14ac:dyDescent="0.3">
      <c r="A75" s="79" t="s">
        <v>1120</v>
      </c>
      <c r="B75" s="80" t="s">
        <v>134</v>
      </c>
      <c r="C75" s="80" t="s">
        <v>295</v>
      </c>
      <c r="D75" s="80" t="s">
        <v>972</v>
      </c>
      <c r="E75" s="80" t="s">
        <v>57</v>
      </c>
      <c r="F75" s="81">
        <v>145879.38</v>
      </c>
      <c r="G75" s="81">
        <v>145879.38</v>
      </c>
      <c r="H75" s="82">
        <f t="shared" si="0"/>
        <v>100</v>
      </c>
      <c r="I75" s="1"/>
      <c r="J75" s="1"/>
    </row>
    <row r="76" spans="1:10" ht="18.75" x14ac:dyDescent="0.3">
      <c r="A76" s="79" t="s">
        <v>291</v>
      </c>
      <c r="B76" s="80" t="s">
        <v>134</v>
      </c>
      <c r="C76" s="80" t="s">
        <v>295</v>
      </c>
      <c r="D76" s="80" t="s">
        <v>972</v>
      </c>
      <c r="E76" s="80" t="s">
        <v>59</v>
      </c>
      <c r="F76" s="81">
        <v>145879.38</v>
      </c>
      <c r="G76" s="135">
        <v>145879.38</v>
      </c>
      <c r="H76" s="82">
        <f t="shared" si="0"/>
        <v>100</v>
      </c>
      <c r="I76" s="1"/>
      <c r="J76" s="1"/>
    </row>
    <row r="77" spans="1:10" ht="18.75" x14ac:dyDescent="0.3">
      <c r="A77" s="79" t="s">
        <v>1126</v>
      </c>
      <c r="B77" s="80" t="s">
        <v>134</v>
      </c>
      <c r="C77" s="80" t="s">
        <v>295</v>
      </c>
      <c r="D77" s="80" t="s">
        <v>973</v>
      </c>
      <c r="E77" s="80" t="s">
        <v>296</v>
      </c>
      <c r="F77" s="81">
        <v>5227993</v>
      </c>
      <c r="G77" s="135">
        <v>4897774.3099999996</v>
      </c>
      <c r="H77" s="82">
        <f t="shared" si="0"/>
        <v>93.683643225995127</v>
      </c>
      <c r="I77" s="1"/>
      <c r="J77" s="1"/>
    </row>
    <row r="78" spans="1:10" ht="56.25" x14ac:dyDescent="0.3">
      <c r="A78" s="79" t="s">
        <v>1120</v>
      </c>
      <c r="B78" s="80" t="s">
        <v>134</v>
      </c>
      <c r="C78" s="80" t="s">
        <v>295</v>
      </c>
      <c r="D78" s="80" t="s">
        <v>973</v>
      </c>
      <c r="E78" s="80" t="s">
        <v>57</v>
      </c>
      <c r="F78" s="81">
        <v>5227993</v>
      </c>
      <c r="G78" s="135">
        <v>4897774.3099999996</v>
      </c>
      <c r="H78" s="82">
        <f t="shared" si="0"/>
        <v>93.683643225995127</v>
      </c>
      <c r="I78" s="1"/>
      <c r="J78" s="1"/>
    </row>
    <row r="79" spans="1:10" ht="18.75" x14ac:dyDescent="0.3">
      <c r="A79" s="79" t="s">
        <v>291</v>
      </c>
      <c r="B79" s="80" t="s">
        <v>134</v>
      </c>
      <c r="C79" s="80" t="s">
        <v>295</v>
      </c>
      <c r="D79" s="80" t="s">
        <v>973</v>
      </c>
      <c r="E79" s="80" t="s">
        <v>59</v>
      </c>
      <c r="F79" s="81">
        <v>5227993</v>
      </c>
      <c r="G79" s="135">
        <v>4897774.3099999996</v>
      </c>
      <c r="H79" s="82">
        <f t="shared" ref="H79:H145" si="1">G79/F79*100</f>
        <v>93.683643225995127</v>
      </c>
      <c r="I79" s="1"/>
      <c r="J79" s="1"/>
    </row>
    <row r="80" spans="1:10" ht="37.5" x14ac:dyDescent="0.3">
      <c r="A80" s="79" t="s">
        <v>1127</v>
      </c>
      <c r="B80" s="80" t="s">
        <v>134</v>
      </c>
      <c r="C80" s="80" t="s">
        <v>295</v>
      </c>
      <c r="D80" s="80" t="s">
        <v>974</v>
      </c>
      <c r="E80" s="80" t="s">
        <v>296</v>
      </c>
      <c r="F80" s="81">
        <v>25251072</v>
      </c>
      <c r="G80" s="135">
        <v>24905442.870000001</v>
      </c>
      <c r="H80" s="82">
        <f t="shared" si="1"/>
        <v>98.631229874121786</v>
      </c>
      <c r="I80" s="1"/>
      <c r="J80" s="1"/>
    </row>
    <row r="81" spans="1:10" ht="56.25" x14ac:dyDescent="0.3">
      <c r="A81" s="79" t="s">
        <v>1120</v>
      </c>
      <c r="B81" s="80" t="s">
        <v>134</v>
      </c>
      <c r="C81" s="80" t="s">
        <v>295</v>
      </c>
      <c r="D81" s="80" t="s">
        <v>974</v>
      </c>
      <c r="E81" s="80" t="s">
        <v>57</v>
      </c>
      <c r="F81" s="81">
        <v>25251072</v>
      </c>
      <c r="G81" s="135">
        <v>24905442.870000001</v>
      </c>
      <c r="H81" s="82">
        <f t="shared" si="1"/>
        <v>98.631229874121786</v>
      </c>
      <c r="I81" s="1"/>
      <c r="J81" s="1"/>
    </row>
    <row r="82" spans="1:10" ht="18.75" x14ac:dyDescent="0.3">
      <c r="A82" s="79" t="s">
        <v>291</v>
      </c>
      <c r="B82" s="80" t="s">
        <v>134</v>
      </c>
      <c r="C82" s="80" t="s">
        <v>295</v>
      </c>
      <c r="D82" s="80" t="s">
        <v>974</v>
      </c>
      <c r="E82" s="80" t="s">
        <v>59</v>
      </c>
      <c r="F82" s="81">
        <v>25251072</v>
      </c>
      <c r="G82" s="135">
        <v>24905442.870000001</v>
      </c>
      <c r="H82" s="82">
        <f t="shared" si="1"/>
        <v>98.631229874121786</v>
      </c>
      <c r="I82" s="1"/>
      <c r="J82" s="1"/>
    </row>
    <row r="83" spans="1:10" ht="112.5" x14ac:dyDescent="0.3">
      <c r="A83" s="79" t="s">
        <v>1128</v>
      </c>
      <c r="B83" s="80" t="s">
        <v>134</v>
      </c>
      <c r="C83" s="80" t="s">
        <v>295</v>
      </c>
      <c r="D83" s="80" t="s">
        <v>975</v>
      </c>
      <c r="E83" s="80" t="s">
        <v>296</v>
      </c>
      <c r="F83" s="81">
        <v>39331044.560000002</v>
      </c>
      <c r="G83" s="135">
        <v>38934535.420000002</v>
      </c>
      <c r="H83" s="82">
        <f t="shared" si="1"/>
        <v>98.991867252864026</v>
      </c>
      <c r="I83" s="1"/>
      <c r="J83" s="1"/>
    </row>
    <row r="84" spans="1:10" ht="56.25" x14ac:dyDescent="0.3">
      <c r="A84" s="79" t="s">
        <v>1120</v>
      </c>
      <c r="B84" s="80" t="s">
        <v>134</v>
      </c>
      <c r="C84" s="80" t="s">
        <v>295</v>
      </c>
      <c r="D84" s="80" t="s">
        <v>975</v>
      </c>
      <c r="E84" s="80" t="s">
        <v>57</v>
      </c>
      <c r="F84" s="81">
        <v>39331044.560000002</v>
      </c>
      <c r="G84" s="135">
        <v>38934535.420000002</v>
      </c>
      <c r="H84" s="82">
        <f t="shared" si="1"/>
        <v>98.991867252864026</v>
      </c>
      <c r="I84" s="1"/>
      <c r="J84" s="1"/>
    </row>
    <row r="85" spans="1:10" ht="18.75" x14ac:dyDescent="0.3">
      <c r="A85" s="79" t="s">
        <v>291</v>
      </c>
      <c r="B85" s="80" t="s">
        <v>134</v>
      </c>
      <c r="C85" s="80" t="s">
        <v>295</v>
      </c>
      <c r="D85" s="80" t="s">
        <v>975</v>
      </c>
      <c r="E85" s="80" t="s">
        <v>59</v>
      </c>
      <c r="F85" s="81">
        <v>39331044.560000002</v>
      </c>
      <c r="G85" s="135">
        <v>38934535.420000002</v>
      </c>
      <c r="H85" s="82">
        <f t="shared" si="1"/>
        <v>98.991867252864026</v>
      </c>
      <c r="I85" s="1"/>
      <c r="J85" s="1"/>
    </row>
    <row r="86" spans="1:10" ht="18.75" x14ac:dyDescent="0.3">
      <c r="A86" s="79" t="s">
        <v>1129</v>
      </c>
      <c r="B86" s="80" t="s">
        <v>134</v>
      </c>
      <c r="C86" s="80" t="s">
        <v>295</v>
      </c>
      <c r="D86" s="80" t="s">
        <v>976</v>
      </c>
      <c r="E86" s="80" t="s">
        <v>296</v>
      </c>
      <c r="F86" s="81">
        <v>4132180</v>
      </c>
      <c r="G86" s="135">
        <v>3925288.03</v>
      </c>
      <c r="H86" s="82">
        <f t="shared" si="1"/>
        <v>94.993152040811381</v>
      </c>
      <c r="I86" s="1"/>
      <c r="J86" s="1"/>
    </row>
    <row r="87" spans="1:10" ht="37.5" x14ac:dyDescent="0.3">
      <c r="A87" s="79" t="s">
        <v>1106</v>
      </c>
      <c r="B87" s="80" t="s">
        <v>134</v>
      </c>
      <c r="C87" s="80" t="s">
        <v>295</v>
      </c>
      <c r="D87" s="80" t="s">
        <v>976</v>
      </c>
      <c r="E87" s="80" t="s">
        <v>29</v>
      </c>
      <c r="F87" s="81">
        <v>4079635</v>
      </c>
      <c r="G87" s="135">
        <v>3877968.29</v>
      </c>
      <c r="H87" s="82">
        <f t="shared" si="1"/>
        <v>95.056746253034902</v>
      </c>
      <c r="I87" s="1"/>
      <c r="J87" s="1"/>
    </row>
    <row r="88" spans="1:10" ht="37.5" x14ac:dyDescent="0.3">
      <c r="A88" s="79" t="s">
        <v>279</v>
      </c>
      <c r="B88" s="80" t="s">
        <v>134</v>
      </c>
      <c r="C88" s="80" t="s">
        <v>295</v>
      </c>
      <c r="D88" s="80" t="s">
        <v>976</v>
      </c>
      <c r="E88" s="80" t="s">
        <v>31</v>
      </c>
      <c r="F88" s="81">
        <v>4079635</v>
      </c>
      <c r="G88" s="135">
        <v>3877968.29</v>
      </c>
      <c r="H88" s="82">
        <f t="shared" si="1"/>
        <v>95.056746253034902</v>
      </c>
      <c r="I88" s="1"/>
      <c r="J88" s="1"/>
    </row>
    <row r="89" spans="1:10" ht="56.25" x14ac:dyDescent="0.3">
      <c r="A89" s="79" t="s">
        <v>1120</v>
      </c>
      <c r="B89" s="80" t="s">
        <v>134</v>
      </c>
      <c r="C89" s="80" t="s">
        <v>295</v>
      </c>
      <c r="D89" s="80" t="s">
        <v>976</v>
      </c>
      <c r="E89" s="80" t="s">
        <v>57</v>
      </c>
      <c r="F89" s="81">
        <v>52545</v>
      </c>
      <c r="G89" s="135">
        <v>47319.74</v>
      </c>
      <c r="H89" s="82">
        <f t="shared" si="1"/>
        <v>90.055647540203637</v>
      </c>
      <c r="I89" s="1"/>
      <c r="J89" s="1"/>
    </row>
    <row r="90" spans="1:10" ht="18.75" x14ac:dyDescent="0.3">
      <c r="A90" s="79" t="s">
        <v>291</v>
      </c>
      <c r="B90" s="80" t="s">
        <v>134</v>
      </c>
      <c r="C90" s="80" t="s">
        <v>295</v>
      </c>
      <c r="D90" s="80" t="s">
        <v>976</v>
      </c>
      <c r="E90" s="80" t="s">
        <v>59</v>
      </c>
      <c r="F90" s="81">
        <v>52545</v>
      </c>
      <c r="G90" s="135">
        <v>47319.74</v>
      </c>
      <c r="H90" s="82">
        <f t="shared" si="1"/>
        <v>90.055647540203637</v>
      </c>
      <c r="I90" s="1"/>
      <c r="J90" s="1"/>
    </row>
    <row r="91" spans="1:10" ht="56.25" x14ac:dyDescent="0.3">
      <c r="A91" s="79" t="s">
        <v>1130</v>
      </c>
      <c r="B91" s="80" t="s">
        <v>134</v>
      </c>
      <c r="C91" s="80" t="s">
        <v>295</v>
      </c>
      <c r="D91" s="80" t="s">
        <v>839</v>
      </c>
      <c r="E91" s="80" t="s">
        <v>296</v>
      </c>
      <c r="F91" s="81">
        <v>2794238.14</v>
      </c>
      <c r="G91" s="135">
        <v>2597102.0699999998</v>
      </c>
      <c r="H91" s="82">
        <f t="shared" si="1"/>
        <v>92.94490805282615</v>
      </c>
      <c r="I91" s="1"/>
      <c r="J91" s="1"/>
    </row>
    <row r="92" spans="1:10" ht="93.75" x14ac:dyDescent="0.3">
      <c r="A92" s="79" t="s">
        <v>1105</v>
      </c>
      <c r="B92" s="80" t="s">
        <v>134</v>
      </c>
      <c r="C92" s="80" t="s">
        <v>295</v>
      </c>
      <c r="D92" s="80" t="s">
        <v>839</v>
      </c>
      <c r="E92" s="80" t="s">
        <v>23</v>
      </c>
      <c r="F92" s="81">
        <v>2669408.14</v>
      </c>
      <c r="G92" s="135">
        <v>2516831.66</v>
      </c>
      <c r="H92" s="82">
        <f t="shared" si="1"/>
        <v>94.284258082767366</v>
      </c>
      <c r="I92" s="1"/>
      <c r="J92" s="1"/>
    </row>
    <row r="93" spans="1:10" ht="37.5" x14ac:dyDescent="0.3">
      <c r="A93" s="79" t="s">
        <v>902</v>
      </c>
      <c r="B93" s="80" t="s">
        <v>134</v>
      </c>
      <c r="C93" s="80" t="s">
        <v>295</v>
      </c>
      <c r="D93" s="80" t="s">
        <v>839</v>
      </c>
      <c r="E93" s="80" t="s">
        <v>41</v>
      </c>
      <c r="F93" s="81">
        <v>2669408.14</v>
      </c>
      <c r="G93" s="135">
        <v>2516831.66</v>
      </c>
      <c r="H93" s="82">
        <f t="shared" si="1"/>
        <v>94.284258082767366</v>
      </c>
      <c r="I93" s="1"/>
      <c r="J93" s="1"/>
    </row>
    <row r="94" spans="1:10" ht="37.5" x14ac:dyDescent="0.3">
      <c r="A94" s="79" t="s">
        <v>1106</v>
      </c>
      <c r="B94" s="80" t="s">
        <v>134</v>
      </c>
      <c r="C94" s="80" t="s">
        <v>295</v>
      </c>
      <c r="D94" s="80" t="s">
        <v>839</v>
      </c>
      <c r="E94" s="80" t="s">
        <v>29</v>
      </c>
      <c r="F94" s="81">
        <v>124830</v>
      </c>
      <c r="G94" s="135">
        <v>80270.41</v>
      </c>
      <c r="H94" s="82">
        <f t="shared" si="1"/>
        <v>64.3037811423536</v>
      </c>
      <c r="I94" s="1"/>
      <c r="J94" s="1"/>
    </row>
    <row r="95" spans="1:10" ht="37.5" x14ac:dyDescent="0.3">
      <c r="A95" s="79" t="s">
        <v>279</v>
      </c>
      <c r="B95" s="80" t="s">
        <v>134</v>
      </c>
      <c r="C95" s="80" t="s">
        <v>295</v>
      </c>
      <c r="D95" s="80" t="s">
        <v>839</v>
      </c>
      <c r="E95" s="80" t="s">
        <v>31</v>
      </c>
      <c r="F95" s="81">
        <v>124830</v>
      </c>
      <c r="G95" s="135">
        <v>80270.41</v>
      </c>
      <c r="H95" s="82">
        <f t="shared" si="1"/>
        <v>64.3037811423536</v>
      </c>
      <c r="I95" s="1"/>
      <c r="J95" s="1"/>
    </row>
    <row r="96" spans="1:10" ht="93.75" x14ac:dyDescent="0.3">
      <c r="A96" s="79" t="s">
        <v>1131</v>
      </c>
      <c r="B96" s="80" t="s">
        <v>134</v>
      </c>
      <c r="C96" s="80" t="s">
        <v>295</v>
      </c>
      <c r="D96" s="80" t="s">
        <v>951</v>
      </c>
      <c r="E96" s="80" t="s">
        <v>296</v>
      </c>
      <c r="F96" s="81">
        <v>70230.19</v>
      </c>
      <c r="G96" s="135">
        <v>70230.19</v>
      </c>
      <c r="H96" s="82">
        <f t="shared" si="1"/>
        <v>100</v>
      </c>
      <c r="I96" s="1"/>
      <c r="J96" s="1"/>
    </row>
    <row r="97" spans="1:11" ht="93.75" x14ac:dyDescent="0.3">
      <c r="A97" s="79" t="s">
        <v>1105</v>
      </c>
      <c r="B97" s="80" t="s">
        <v>134</v>
      </c>
      <c r="C97" s="80" t="s">
        <v>295</v>
      </c>
      <c r="D97" s="80" t="s">
        <v>951</v>
      </c>
      <c r="E97" s="80" t="s">
        <v>23</v>
      </c>
      <c r="F97" s="81">
        <v>70230.19</v>
      </c>
      <c r="G97" s="135">
        <v>70230.19</v>
      </c>
      <c r="H97" s="82">
        <f t="shared" si="1"/>
        <v>100</v>
      </c>
      <c r="I97" s="1"/>
      <c r="J97" s="1"/>
    </row>
    <row r="98" spans="1:11" ht="37.5" x14ac:dyDescent="0.3">
      <c r="A98" s="79" t="s">
        <v>902</v>
      </c>
      <c r="B98" s="80" t="s">
        <v>134</v>
      </c>
      <c r="C98" s="80" t="s">
        <v>295</v>
      </c>
      <c r="D98" s="80" t="s">
        <v>951</v>
      </c>
      <c r="E98" s="80" t="s">
        <v>41</v>
      </c>
      <c r="F98" s="81">
        <v>70230.19</v>
      </c>
      <c r="G98" s="135">
        <v>70230.19</v>
      </c>
      <c r="H98" s="82">
        <f t="shared" si="1"/>
        <v>100</v>
      </c>
      <c r="I98" s="1"/>
      <c r="J98" s="1"/>
    </row>
    <row r="99" spans="1:11" ht="37.5" x14ac:dyDescent="0.3">
      <c r="A99" s="79" t="s">
        <v>903</v>
      </c>
      <c r="B99" s="80" t="s">
        <v>134</v>
      </c>
      <c r="C99" s="80" t="s">
        <v>297</v>
      </c>
      <c r="D99" s="80" t="s">
        <v>337</v>
      </c>
      <c r="E99" s="80" t="s">
        <v>296</v>
      </c>
      <c r="F99" s="81">
        <v>13852793.17</v>
      </c>
      <c r="G99" s="135">
        <v>13449248.25</v>
      </c>
      <c r="H99" s="82">
        <f t="shared" si="1"/>
        <v>97.086905759381963</v>
      </c>
      <c r="I99" s="1"/>
      <c r="J99" s="1"/>
    </row>
    <row r="100" spans="1:11" ht="56.25" x14ac:dyDescent="0.3">
      <c r="A100" s="79" t="s">
        <v>1104</v>
      </c>
      <c r="B100" s="80" t="s">
        <v>134</v>
      </c>
      <c r="C100" s="80" t="s">
        <v>297</v>
      </c>
      <c r="D100" s="80" t="s">
        <v>977</v>
      </c>
      <c r="E100" s="80" t="s">
        <v>296</v>
      </c>
      <c r="F100" s="81">
        <v>3238110.99</v>
      </c>
      <c r="G100" s="135">
        <v>3191966.45</v>
      </c>
      <c r="H100" s="82">
        <f t="shared" si="1"/>
        <v>98.574954961627185</v>
      </c>
      <c r="I100" s="1"/>
      <c r="J100" s="1"/>
    </row>
    <row r="101" spans="1:11" ht="93.75" x14ac:dyDescent="0.3">
      <c r="A101" s="79" t="s">
        <v>1105</v>
      </c>
      <c r="B101" s="80" t="s">
        <v>134</v>
      </c>
      <c r="C101" s="80" t="s">
        <v>297</v>
      </c>
      <c r="D101" s="80" t="s">
        <v>977</v>
      </c>
      <c r="E101" s="80" t="s">
        <v>23</v>
      </c>
      <c r="F101" s="81">
        <v>3238110.99</v>
      </c>
      <c r="G101" s="135">
        <v>3191966.45</v>
      </c>
      <c r="H101" s="82">
        <f t="shared" si="1"/>
        <v>98.574954961627185</v>
      </c>
      <c r="I101" s="1"/>
      <c r="J101" s="1"/>
      <c r="K101" s="22"/>
    </row>
    <row r="102" spans="1:11" ht="37.5" x14ac:dyDescent="0.3">
      <c r="A102" s="79" t="s">
        <v>278</v>
      </c>
      <c r="B102" s="80" t="s">
        <v>134</v>
      </c>
      <c r="C102" s="80" t="s">
        <v>297</v>
      </c>
      <c r="D102" s="80" t="s">
        <v>977</v>
      </c>
      <c r="E102" s="80" t="s">
        <v>25</v>
      </c>
      <c r="F102" s="81">
        <v>3238110.99</v>
      </c>
      <c r="G102" s="135">
        <v>3191966.45</v>
      </c>
      <c r="H102" s="82">
        <f t="shared" si="1"/>
        <v>98.574954961627185</v>
      </c>
      <c r="I102" s="1"/>
      <c r="J102" s="1"/>
    </row>
    <row r="103" spans="1:11" ht="56.25" x14ac:dyDescent="0.3">
      <c r="A103" s="79" t="s">
        <v>1130</v>
      </c>
      <c r="B103" s="80" t="s">
        <v>134</v>
      </c>
      <c r="C103" s="80" t="s">
        <v>297</v>
      </c>
      <c r="D103" s="80" t="s">
        <v>978</v>
      </c>
      <c r="E103" s="80" t="s">
        <v>296</v>
      </c>
      <c r="F103" s="81">
        <v>4757734.7699999996</v>
      </c>
      <c r="G103" s="135">
        <v>4560937.0999999996</v>
      </c>
      <c r="H103" s="82">
        <f t="shared" si="1"/>
        <v>95.863626714946122</v>
      </c>
      <c r="I103" s="1"/>
      <c r="J103" s="1"/>
    </row>
    <row r="104" spans="1:11" ht="93.75" x14ac:dyDescent="0.3">
      <c r="A104" s="79" t="s">
        <v>1105</v>
      </c>
      <c r="B104" s="80" t="s">
        <v>134</v>
      </c>
      <c r="C104" s="80" t="s">
        <v>297</v>
      </c>
      <c r="D104" s="80" t="s">
        <v>978</v>
      </c>
      <c r="E104" s="80" t="s">
        <v>23</v>
      </c>
      <c r="F104" s="81">
        <v>4066957.77</v>
      </c>
      <c r="G104" s="135">
        <v>3965467.47</v>
      </c>
      <c r="H104" s="82">
        <f t="shared" si="1"/>
        <v>97.504515518979687</v>
      </c>
      <c r="I104" s="1"/>
      <c r="J104" s="1"/>
    </row>
    <row r="105" spans="1:11" ht="37.5" x14ac:dyDescent="0.3">
      <c r="A105" s="79" t="s">
        <v>902</v>
      </c>
      <c r="B105" s="80" t="s">
        <v>134</v>
      </c>
      <c r="C105" s="80" t="s">
        <v>297</v>
      </c>
      <c r="D105" s="80" t="s">
        <v>978</v>
      </c>
      <c r="E105" s="80" t="s">
        <v>41</v>
      </c>
      <c r="F105" s="81">
        <v>4066957.77</v>
      </c>
      <c r="G105" s="135">
        <v>3965467.47</v>
      </c>
      <c r="H105" s="82">
        <f t="shared" si="1"/>
        <v>97.504515518979687</v>
      </c>
      <c r="I105" s="1"/>
      <c r="J105" s="1"/>
    </row>
    <row r="106" spans="1:11" ht="37.5" x14ac:dyDescent="0.3">
      <c r="A106" s="79" t="s">
        <v>1106</v>
      </c>
      <c r="B106" s="80" t="s">
        <v>134</v>
      </c>
      <c r="C106" s="80" t="s">
        <v>297</v>
      </c>
      <c r="D106" s="80" t="s">
        <v>978</v>
      </c>
      <c r="E106" s="80" t="s">
        <v>29</v>
      </c>
      <c r="F106" s="81">
        <v>684837</v>
      </c>
      <c r="G106" s="135">
        <v>589529.63</v>
      </c>
      <c r="H106" s="82">
        <f t="shared" si="1"/>
        <v>86.083203740452106</v>
      </c>
      <c r="I106" s="1"/>
      <c r="J106" s="1"/>
    </row>
    <row r="107" spans="1:11" ht="37.5" x14ac:dyDescent="0.3">
      <c r="A107" s="79" t="s">
        <v>279</v>
      </c>
      <c r="B107" s="80" t="s">
        <v>134</v>
      </c>
      <c r="C107" s="80" t="s">
        <v>297</v>
      </c>
      <c r="D107" s="80" t="s">
        <v>978</v>
      </c>
      <c r="E107" s="80" t="s">
        <v>31</v>
      </c>
      <c r="F107" s="81">
        <v>684837</v>
      </c>
      <c r="G107" s="135">
        <v>589529.63</v>
      </c>
      <c r="H107" s="82">
        <f t="shared" si="1"/>
        <v>86.083203740452106</v>
      </c>
      <c r="I107" s="1"/>
      <c r="J107" s="1"/>
    </row>
    <row r="108" spans="1:11" ht="18.75" x14ac:dyDescent="0.3">
      <c r="A108" s="79" t="s">
        <v>1107</v>
      </c>
      <c r="B108" s="80" t="s">
        <v>134</v>
      </c>
      <c r="C108" s="80" t="s">
        <v>297</v>
      </c>
      <c r="D108" s="80" t="s">
        <v>978</v>
      </c>
      <c r="E108" s="80" t="s">
        <v>33</v>
      </c>
      <c r="F108" s="81">
        <v>5940</v>
      </c>
      <c r="G108" s="135">
        <v>5940</v>
      </c>
      <c r="H108" s="82">
        <f t="shared" si="1"/>
        <v>100</v>
      </c>
      <c r="I108" s="1"/>
      <c r="J108" s="1"/>
    </row>
    <row r="109" spans="1:11" ht="18.75" x14ac:dyDescent="0.3">
      <c r="A109" s="79" t="s">
        <v>280</v>
      </c>
      <c r="B109" s="80" t="s">
        <v>134</v>
      </c>
      <c r="C109" s="80" t="s">
        <v>297</v>
      </c>
      <c r="D109" s="80" t="s">
        <v>978</v>
      </c>
      <c r="E109" s="80" t="s">
        <v>35</v>
      </c>
      <c r="F109" s="81">
        <v>5940</v>
      </c>
      <c r="G109" s="135">
        <v>5940</v>
      </c>
      <c r="H109" s="82">
        <f t="shared" si="1"/>
        <v>100</v>
      </c>
      <c r="I109" s="1"/>
      <c r="J109" s="1"/>
    </row>
    <row r="110" spans="1:11" ht="56.25" x14ac:dyDescent="0.3">
      <c r="A110" s="79" t="s">
        <v>1130</v>
      </c>
      <c r="B110" s="80" t="s">
        <v>134</v>
      </c>
      <c r="C110" s="80" t="s">
        <v>297</v>
      </c>
      <c r="D110" s="80" t="s">
        <v>979</v>
      </c>
      <c r="E110" s="80" t="s">
        <v>296</v>
      </c>
      <c r="F110" s="81">
        <v>5140317.62</v>
      </c>
      <c r="G110" s="81">
        <v>4979714.91</v>
      </c>
      <c r="H110" s="82">
        <f t="shared" si="1"/>
        <v>96.875626724404626</v>
      </c>
      <c r="I110" s="1"/>
      <c r="J110" s="1"/>
    </row>
    <row r="111" spans="1:11" ht="93.75" x14ac:dyDescent="0.3">
      <c r="A111" s="79" t="s">
        <v>1105</v>
      </c>
      <c r="B111" s="80" t="s">
        <v>134</v>
      </c>
      <c r="C111" s="80" t="s">
        <v>297</v>
      </c>
      <c r="D111" s="80" t="s">
        <v>979</v>
      </c>
      <c r="E111" s="80" t="s">
        <v>23</v>
      </c>
      <c r="F111" s="81">
        <v>4984719.62</v>
      </c>
      <c r="G111" s="135">
        <v>4884368.91</v>
      </c>
      <c r="H111" s="82">
        <f t="shared" si="1"/>
        <v>97.986833409900001</v>
      </c>
      <c r="I111" s="1"/>
      <c r="J111" s="1"/>
    </row>
    <row r="112" spans="1:11" ht="37.5" x14ac:dyDescent="0.3">
      <c r="A112" s="79" t="s">
        <v>902</v>
      </c>
      <c r="B112" s="80" t="s">
        <v>134</v>
      </c>
      <c r="C112" s="80" t="s">
        <v>297</v>
      </c>
      <c r="D112" s="80" t="s">
        <v>979</v>
      </c>
      <c r="E112" s="80" t="s">
        <v>41</v>
      </c>
      <c r="F112" s="81">
        <v>4984719.62</v>
      </c>
      <c r="G112" s="135">
        <v>4884368.91</v>
      </c>
      <c r="H112" s="82">
        <f t="shared" si="1"/>
        <v>97.986833409900001</v>
      </c>
      <c r="I112" s="1"/>
      <c r="J112" s="1"/>
    </row>
    <row r="113" spans="1:10" ht="37.5" x14ac:dyDescent="0.3">
      <c r="A113" s="79" t="s">
        <v>1106</v>
      </c>
      <c r="B113" s="80" t="s">
        <v>134</v>
      </c>
      <c r="C113" s="80" t="s">
        <v>297</v>
      </c>
      <c r="D113" s="80" t="s">
        <v>979</v>
      </c>
      <c r="E113" s="80" t="s">
        <v>29</v>
      </c>
      <c r="F113" s="81">
        <v>155598</v>
      </c>
      <c r="G113" s="135">
        <v>95346</v>
      </c>
      <c r="H113" s="82">
        <f t="shared" si="1"/>
        <v>61.277137238267841</v>
      </c>
      <c r="I113" s="1"/>
      <c r="J113" s="1"/>
    </row>
    <row r="114" spans="1:10" ht="37.5" x14ac:dyDescent="0.3">
      <c r="A114" s="79" t="s">
        <v>279</v>
      </c>
      <c r="B114" s="80" t="s">
        <v>134</v>
      </c>
      <c r="C114" s="80" t="s">
        <v>297</v>
      </c>
      <c r="D114" s="80" t="s">
        <v>979</v>
      </c>
      <c r="E114" s="80" t="s">
        <v>31</v>
      </c>
      <c r="F114" s="81">
        <v>155598</v>
      </c>
      <c r="G114" s="135">
        <v>95346</v>
      </c>
      <c r="H114" s="82">
        <f t="shared" si="1"/>
        <v>61.277137238267841</v>
      </c>
      <c r="I114" s="1"/>
      <c r="J114" s="1"/>
    </row>
    <row r="115" spans="1:10" ht="112.5" x14ac:dyDescent="0.3">
      <c r="A115" s="79" t="s">
        <v>1132</v>
      </c>
      <c r="B115" s="80" t="s">
        <v>134</v>
      </c>
      <c r="C115" s="80" t="s">
        <v>297</v>
      </c>
      <c r="D115" s="80" t="s">
        <v>980</v>
      </c>
      <c r="E115" s="80" t="s">
        <v>296</v>
      </c>
      <c r="F115" s="81">
        <v>241381</v>
      </c>
      <c r="G115" s="135">
        <v>241381</v>
      </c>
      <c r="H115" s="82">
        <f t="shared" si="1"/>
        <v>100</v>
      </c>
      <c r="I115" s="1"/>
      <c r="J115" s="1"/>
    </row>
    <row r="116" spans="1:10" ht="37.5" x14ac:dyDescent="0.3">
      <c r="A116" s="79" t="s">
        <v>1123</v>
      </c>
      <c r="B116" s="80" t="s">
        <v>134</v>
      </c>
      <c r="C116" s="80" t="s">
        <v>297</v>
      </c>
      <c r="D116" s="80" t="s">
        <v>980</v>
      </c>
      <c r="E116" s="80" t="s">
        <v>69</v>
      </c>
      <c r="F116" s="81">
        <v>99300</v>
      </c>
      <c r="G116" s="135">
        <v>99300</v>
      </c>
      <c r="H116" s="82">
        <f t="shared" si="1"/>
        <v>100</v>
      </c>
      <c r="I116" s="1"/>
      <c r="J116" s="1"/>
    </row>
    <row r="117" spans="1:10" ht="37.5" x14ac:dyDescent="0.3">
      <c r="A117" s="79" t="s">
        <v>899</v>
      </c>
      <c r="B117" s="80" t="s">
        <v>134</v>
      </c>
      <c r="C117" s="80" t="s">
        <v>297</v>
      </c>
      <c r="D117" s="80" t="s">
        <v>980</v>
      </c>
      <c r="E117" s="80" t="s">
        <v>70</v>
      </c>
      <c r="F117" s="81">
        <v>99300</v>
      </c>
      <c r="G117" s="135">
        <v>99300</v>
      </c>
      <c r="H117" s="82">
        <f t="shared" si="1"/>
        <v>100</v>
      </c>
      <c r="I117" s="1"/>
      <c r="J117" s="1"/>
    </row>
    <row r="118" spans="1:10" ht="56.25" x14ac:dyDescent="0.3">
      <c r="A118" s="79" t="s">
        <v>1120</v>
      </c>
      <c r="B118" s="80" t="s">
        <v>134</v>
      </c>
      <c r="C118" s="80" t="s">
        <v>297</v>
      </c>
      <c r="D118" s="80" t="s">
        <v>980</v>
      </c>
      <c r="E118" s="80" t="s">
        <v>57</v>
      </c>
      <c r="F118" s="81">
        <v>142081</v>
      </c>
      <c r="G118" s="135">
        <v>142081</v>
      </c>
      <c r="H118" s="82">
        <f t="shared" si="1"/>
        <v>100</v>
      </c>
      <c r="I118" s="1"/>
      <c r="J118" s="1"/>
    </row>
    <row r="119" spans="1:10" ht="18.75" x14ac:dyDescent="0.3">
      <c r="A119" s="79" t="s">
        <v>291</v>
      </c>
      <c r="B119" s="80" t="s">
        <v>134</v>
      </c>
      <c r="C119" s="80" t="s">
        <v>297</v>
      </c>
      <c r="D119" s="80" t="s">
        <v>980</v>
      </c>
      <c r="E119" s="80" t="s">
        <v>59</v>
      </c>
      <c r="F119" s="81">
        <v>142081</v>
      </c>
      <c r="G119" s="135">
        <v>142081</v>
      </c>
      <c r="H119" s="82">
        <f t="shared" si="1"/>
        <v>100</v>
      </c>
      <c r="I119" s="1"/>
      <c r="J119" s="1"/>
    </row>
    <row r="120" spans="1:10" ht="56.25" x14ac:dyDescent="0.3">
      <c r="A120" s="79" t="s">
        <v>1110</v>
      </c>
      <c r="B120" s="80" t="s">
        <v>134</v>
      </c>
      <c r="C120" s="80" t="s">
        <v>297</v>
      </c>
      <c r="D120" s="80" t="s">
        <v>341</v>
      </c>
      <c r="E120" s="80" t="s">
        <v>296</v>
      </c>
      <c r="F120" s="81">
        <v>68893.48</v>
      </c>
      <c r="G120" s="135">
        <v>68893.48</v>
      </c>
      <c r="H120" s="82">
        <f t="shared" si="1"/>
        <v>100</v>
      </c>
      <c r="I120" s="1"/>
      <c r="J120" s="1"/>
    </row>
    <row r="121" spans="1:10" ht="93.75" x14ac:dyDescent="0.3">
      <c r="A121" s="79" t="s">
        <v>1105</v>
      </c>
      <c r="B121" s="80" t="s">
        <v>134</v>
      </c>
      <c r="C121" s="80" t="s">
        <v>297</v>
      </c>
      <c r="D121" s="80" t="s">
        <v>341</v>
      </c>
      <c r="E121" s="80" t="s">
        <v>23</v>
      </c>
      <c r="F121" s="81">
        <v>68893.48</v>
      </c>
      <c r="G121" s="135">
        <v>68893.48</v>
      </c>
      <c r="H121" s="82">
        <f t="shared" si="1"/>
        <v>100</v>
      </c>
      <c r="I121" s="1"/>
      <c r="J121" s="1"/>
    </row>
    <row r="122" spans="1:10" ht="37.5" x14ac:dyDescent="0.3">
      <c r="A122" s="79" t="s">
        <v>278</v>
      </c>
      <c r="B122" s="80" t="s">
        <v>134</v>
      </c>
      <c r="C122" s="80" t="s">
        <v>297</v>
      </c>
      <c r="D122" s="80" t="s">
        <v>341</v>
      </c>
      <c r="E122" s="80" t="s">
        <v>25</v>
      </c>
      <c r="F122" s="81">
        <v>68893.48</v>
      </c>
      <c r="G122" s="135">
        <v>68893.48</v>
      </c>
      <c r="H122" s="82">
        <f t="shared" si="1"/>
        <v>100</v>
      </c>
      <c r="I122" s="1"/>
      <c r="J122" s="1"/>
    </row>
    <row r="123" spans="1:10" ht="93.75" x14ac:dyDescent="0.3">
      <c r="A123" s="79" t="s">
        <v>1131</v>
      </c>
      <c r="B123" s="80" t="s">
        <v>134</v>
      </c>
      <c r="C123" s="80" t="s">
        <v>297</v>
      </c>
      <c r="D123" s="80" t="s">
        <v>951</v>
      </c>
      <c r="E123" s="80" t="s">
        <v>296</v>
      </c>
      <c r="F123" s="81">
        <v>406355.31</v>
      </c>
      <c r="G123" s="135">
        <v>406355.31</v>
      </c>
      <c r="H123" s="82">
        <f t="shared" si="1"/>
        <v>100</v>
      </c>
      <c r="I123" s="1"/>
      <c r="J123" s="1"/>
    </row>
    <row r="124" spans="1:10" ht="93.75" x14ac:dyDescent="0.3">
      <c r="A124" s="79" t="s">
        <v>1105</v>
      </c>
      <c r="B124" s="80" t="s">
        <v>134</v>
      </c>
      <c r="C124" s="80" t="s">
        <v>297</v>
      </c>
      <c r="D124" s="80" t="s">
        <v>951</v>
      </c>
      <c r="E124" s="80" t="s">
        <v>23</v>
      </c>
      <c r="F124" s="81">
        <v>406355.31</v>
      </c>
      <c r="G124" s="135">
        <v>406355.31</v>
      </c>
      <c r="H124" s="82">
        <f t="shared" si="1"/>
        <v>100</v>
      </c>
      <c r="I124" s="1"/>
      <c r="J124" s="1"/>
    </row>
    <row r="125" spans="1:10" ht="37.5" x14ac:dyDescent="0.3">
      <c r="A125" s="79" t="s">
        <v>902</v>
      </c>
      <c r="B125" s="80" t="s">
        <v>134</v>
      </c>
      <c r="C125" s="80" t="s">
        <v>297</v>
      </c>
      <c r="D125" s="80" t="s">
        <v>951</v>
      </c>
      <c r="E125" s="80" t="s">
        <v>41</v>
      </c>
      <c r="F125" s="81">
        <v>262433.68</v>
      </c>
      <c r="G125" s="135">
        <v>262433.68</v>
      </c>
      <c r="H125" s="82">
        <f t="shared" si="1"/>
        <v>100</v>
      </c>
      <c r="I125" s="1"/>
      <c r="J125" s="1"/>
    </row>
    <row r="126" spans="1:10" ht="37.5" x14ac:dyDescent="0.3">
      <c r="A126" s="79" t="s">
        <v>278</v>
      </c>
      <c r="B126" s="80" t="s">
        <v>134</v>
      </c>
      <c r="C126" s="80" t="s">
        <v>297</v>
      </c>
      <c r="D126" s="80" t="s">
        <v>951</v>
      </c>
      <c r="E126" s="80" t="s">
        <v>25</v>
      </c>
      <c r="F126" s="81">
        <v>143921.63</v>
      </c>
      <c r="G126" s="135">
        <v>143921.63</v>
      </c>
      <c r="H126" s="82">
        <f t="shared" si="1"/>
        <v>100</v>
      </c>
      <c r="I126" s="1"/>
      <c r="J126" s="1"/>
    </row>
    <row r="127" spans="1:10" ht="18.75" x14ac:dyDescent="0.3">
      <c r="A127" s="79" t="s">
        <v>904</v>
      </c>
      <c r="B127" s="80" t="s">
        <v>134</v>
      </c>
      <c r="C127" s="80" t="s">
        <v>300</v>
      </c>
      <c r="D127" s="80" t="s">
        <v>337</v>
      </c>
      <c r="E127" s="80" t="s">
        <v>296</v>
      </c>
      <c r="F127" s="81">
        <v>51782577.090000004</v>
      </c>
      <c r="G127" s="135">
        <v>49322380.719999999</v>
      </c>
      <c r="H127" s="82">
        <f t="shared" si="1"/>
        <v>95.248988157302222</v>
      </c>
      <c r="I127" s="1"/>
      <c r="J127" s="1"/>
    </row>
    <row r="128" spans="1:10" ht="18.75" x14ac:dyDescent="0.3">
      <c r="A128" s="79" t="s">
        <v>905</v>
      </c>
      <c r="B128" s="80" t="s">
        <v>134</v>
      </c>
      <c r="C128" s="80" t="s">
        <v>301</v>
      </c>
      <c r="D128" s="80" t="s">
        <v>337</v>
      </c>
      <c r="E128" s="80" t="s">
        <v>296</v>
      </c>
      <c r="F128" s="81">
        <v>34654414.090000004</v>
      </c>
      <c r="G128" s="135">
        <v>32458437.129999999</v>
      </c>
      <c r="H128" s="82">
        <f t="shared" si="1"/>
        <v>93.663211404189681</v>
      </c>
      <c r="I128" s="1"/>
      <c r="J128" s="1"/>
    </row>
    <row r="129" spans="1:10" ht="56.25" x14ac:dyDescent="0.3">
      <c r="A129" s="79" t="s">
        <v>1133</v>
      </c>
      <c r="B129" s="80" t="s">
        <v>134</v>
      </c>
      <c r="C129" s="80" t="s">
        <v>301</v>
      </c>
      <c r="D129" s="80" t="s">
        <v>982</v>
      </c>
      <c r="E129" s="80" t="s">
        <v>296</v>
      </c>
      <c r="F129" s="81">
        <v>241927.93</v>
      </c>
      <c r="G129" s="135">
        <v>217838.07</v>
      </c>
      <c r="H129" s="82">
        <f t="shared" si="1"/>
        <v>90.042546968429818</v>
      </c>
      <c r="I129" s="1"/>
      <c r="J129" s="1"/>
    </row>
    <row r="130" spans="1:10" ht="56.25" x14ac:dyDescent="0.3">
      <c r="A130" s="79" t="s">
        <v>1120</v>
      </c>
      <c r="B130" s="80" t="s">
        <v>134</v>
      </c>
      <c r="C130" s="80" t="s">
        <v>301</v>
      </c>
      <c r="D130" s="80" t="s">
        <v>982</v>
      </c>
      <c r="E130" s="80" t="s">
        <v>57</v>
      </c>
      <c r="F130" s="81">
        <v>241927.93</v>
      </c>
      <c r="G130" s="135">
        <v>217838.07</v>
      </c>
      <c r="H130" s="82">
        <f t="shared" si="1"/>
        <v>90.042546968429818</v>
      </c>
      <c r="I130" s="1"/>
      <c r="J130" s="1"/>
    </row>
    <row r="131" spans="1:10" ht="18.75" x14ac:dyDescent="0.3">
      <c r="A131" s="79" t="s">
        <v>291</v>
      </c>
      <c r="B131" s="80" t="s">
        <v>134</v>
      </c>
      <c r="C131" s="80" t="s">
        <v>301</v>
      </c>
      <c r="D131" s="80" t="s">
        <v>982</v>
      </c>
      <c r="E131" s="80" t="s">
        <v>59</v>
      </c>
      <c r="F131" s="81">
        <v>241927.93</v>
      </c>
      <c r="G131" s="135">
        <v>217838.07</v>
      </c>
      <c r="H131" s="82">
        <f t="shared" si="1"/>
        <v>90.042546968429818</v>
      </c>
      <c r="I131" s="1"/>
      <c r="J131" s="1"/>
    </row>
    <row r="132" spans="1:10" ht="37.5" x14ac:dyDescent="0.3">
      <c r="A132" s="79" t="s">
        <v>1134</v>
      </c>
      <c r="B132" s="80" t="s">
        <v>134</v>
      </c>
      <c r="C132" s="80" t="s">
        <v>301</v>
      </c>
      <c r="D132" s="80" t="s">
        <v>983</v>
      </c>
      <c r="E132" s="80" t="s">
        <v>296</v>
      </c>
      <c r="F132" s="81">
        <v>30034987.309999999</v>
      </c>
      <c r="G132" s="135">
        <v>27948879.91</v>
      </c>
      <c r="H132" s="82">
        <f t="shared" si="1"/>
        <v>93.054408918276991</v>
      </c>
      <c r="I132" s="1"/>
      <c r="J132" s="1"/>
    </row>
    <row r="133" spans="1:10" ht="56.25" x14ac:dyDescent="0.3">
      <c r="A133" s="79" t="s">
        <v>1120</v>
      </c>
      <c r="B133" s="80" t="s">
        <v>134</v>
      </c>
      <c r="C133" s="80" t="s">
        <v>301</v>
      </c>
      <c r="D133" s="80" t="s">
        <v>983</v>
      </c>
      <c r="E133" s="80" t="s">
        <v>57</v>
      </c>
      <c r="F133" s="81">
        <v>30034987.309999999</v>
      </c>
      <c r="G133" s="135">
        <v>27948879.91</v>
      </c>
      <c r="H133" s="82">
        <f t="shared" si="1"/>
        <v>93.054408918276991</v>
      </c>
      <c r="I133" s="1"/>
      <c r="J133" s="1"/>
    </row>
    <row r="134" spans="1:10" ht="18.75" x14ac:dyDescent="0.3">
      <c r="A134" s="79" t="s">
        <v>291</v>
      </c>
      <c r="B134" s="80" t="s">
        <v>134</v>
      </c>
      <c r="C134" s="80" t="s">
        <v>301</v>
      </c>
      <c r="D134" s="80" t="s">
        <v>983</v>
      </c>
      <c r="E134" s="80" t="s">
        <v>59</v>
      </c>
      <c r="F134" s="81">
        <v>10850281</v>
      </c>
      <c r="G134" s="81">
        <v>9292892.8699999992</v>
      </c>
      <c r="H134" s="82">
        <f t="shared" si="1"/>
        <v>85.646564084377161</v>
      </c>
      <c r="I134" s="1"/>
      <c r="J134" s="1"/>
    </row>
    <row r="135" spans="1:10" ht="18.75" x14ac:dyDescent="0.3">
      <c r="A135" s="79" t="s">
        <v>906</v>
      </c>
      <c r="B135" s="80" t="s">
        <v>134</v>
      </c>
      <c r="C135" s="80" t="s">
        <v>301</v>
      </c>
      <c r="D135" s="80" t="s">
        <v>983</v>
      </c>
      <c r="E135" s="80" t="s">
        <v>132</v>
      </c>
      <c r="F135" s="81">
        <v>19184706.309999999</v>
      </c>
      <c r="G135" s="81">
        <v>18655987.039999999</v>
      </c>
      <c r="H135" s="82">
        <f t="shared" si="1"/>
        <v>97.244058566982574</v>
      </c>
      <c r="I135" s="1"/>
      <c r="J135" s="1"/>
    </row>
    <row r="136" spans="1:10" ht="37.5" x14ac:dyDescent="0.3">
      <c r="A136" s="79" t="s">
        <v>1135</v>
      </c>
      <c r="B136" s="80" t="s">
        <v>134</v>
      </c>
      <c r="C136" s="80" t="s">
        <v>301</v>
      </c>
      <c r="D136" s="80" t="s">
        <v>984</v>
      </c>
      <c r="E136" s="80" t="s">
        <v>296</v>
      </c>
      <c r="F136" s="81">
        <v>2123435</v>
      </c>
      <c r="G136" s="135">
        <v>2054089.3</v>
      </c>
      <c r="H136" s="82">
        <f t="shared" si="1"/>
        <v>96.734267825480885</v>
      </c>
      <c r="I136" s="1"/>
      <c r="J136" s="1"/>
    </row>
    <row r="137" spans="1:10" ht="37.5" x14ac:dyDescent="0.3">
      <c r="A137" s="79" t="s">
        <v>1106</v>
      </c>
      <c r="B137" s="80" t="s">
        <v>134</v>
      </c>
      <c r="C137" s="80" t="s">
        <v>301</v>
      </c>
      <c r="D137" s="80" t="s">
        <v>984</v>
      </c>
      <c r="E137" s="80" t="s">
        <v>29</v>
      </c>
      <c r="F137" s="81">
        <v>1220425</v>
      </c>
      <c r="G137" s="135">
        <v>1155405</v>
      </c>
      <c r="H137" s="82">
        <f t="shared" si="1"/>
        <v>94.672347747710845</v>
      </c>
      <c r="I137" s="1"/>
      <c r="J137" s="1"/>
    </row>
    <row r="138" spans="1:10" ht="37.5" x14ac:dyDescent="0.3">
      <c r="A138" s="79" t="s">
        <v>279</v>
      </c>
      <c r="B138" s="80" t="s">
        <v>134</v>
      </c>
      <c r="C138" s="80" t="s">
        <v>301</v>
      </c>
      <c r="D138" s="80" t="s">
        <v>984</v>
      </c>
      <c r="E138" s="80" t="s">
        <v>31</v>
      </c>
      <c r="F138" s="81">
        <v>1220425</v>
      </c>
      <c r="G138" s="135">
        <v>1155405</v>
      </c>
      <c r="H138" s="82">
        <f t="shared" si="1"/>
        <v>94.672347747710845</v>
      </c>
      <c r="I138" s="1"/>
      <c r="J138" s="1"/>
    </row>
    <row r="139" spans="1:10" ht="56.25" x14ac:dyDescent="0.3">
      <c r="A139" s="79" t="s">
        <v>1120</v>
      </c>
      <c r="B139" s="80" t="s">
        <v>134</v>
      </c>
      <c r="C139" s="80" t="s">
        <v>301</v>
      </c>
      <c r="D139" s="80" t="s">
        <v>984</v>
      </c>
      <c r="E139" s="80" t="s">
        <v>57</v>
      </c>
      <c r="F139" s="81">
        <v>903010</v>
      </c>
      <c r="G139" s="135">
        <v>898684.3</v>
      </c>
      <c r="H139" s="82">
        <f t="shared" si="1"/>
        <v>99.520968760035885</v>
      </c>
      <c r="I139" s="1"/>
      <c r="J139" s="1"/>
    </row>
    <row r="140" spans="1:10" ht="18.75" x14ac:dyDescent="0.3">
      <c r="A140" s="79" t="s">
        <v>291</v>
      </c>
      <c r="B140" s="80" t="s">
        <v>134</v>
      </c>
      <c r="C140" s="80" t="s">
        <v>301</v>
      </c>
      <c r="D140" s="80" t="s">
        <v>984</v>
      </c>
      <c r="E140" s="80" t="s">
        <v>59</v>
      </c>
      <c r="F140" s="81">
        <v>903010</v>
      </c>
      <c r="G140" s="135">
        <v>898684.3</v>
      </c>
      <c r="H140" s="82">
        <f t="shared" si="1"/>
        <v>99.520968760035885</v>
      </c>
      <c r="I140" s="1"/>
      <c r="J140" s="1"/>
    </row>
    <row r="141" spans="1:10" ht="56.25" x14ac:dyDescent="0.3">
      <c r="A141" s="79" t="s">
        <v>1130</v>
      </c>
      <c r="B141" s="80" t="s">
        <v>134</v>
      </c>
      <c r="C141" s="80" t="s">
        <v>301</v>
      </c>
      <c r="D141" s="80" t="s">
        <v>985</v>
      </c>
      <c r="E141" s="80" t="s">
        <v>296</v>
      </c>
      <c r="F141" s="81">
        <v>2190113.5</v>
      </c>
      <c r="G141" s="135">
        <v>2173679.5</v>
      </c>
      <c r="H141" s="82">
        <f t="shared" si="1"/>
        <v>99.249627930241971</v>
      </c>
      <c r="I141" s="1"/>
      <c r="J141" s="1"/>
    </row>
    <row r="142" spans="1:10" ht="93.75" x14ac:dyDescent="0.3">
      <c r="A142" s="79" t="s">
        <v>1105</v>
      </c>
      <c r="B142" s="80" t="s">
        <v>134</v>
      </c>
      <c r="C142" s="80" t="s">
        <v>301</v>
      </c>
      <c r="D142" s="80" t="s">
        <v>985</v>
      </c>
      <c r="E142" s="80" t="s">
        <v>23</v>
      </c>
      <c r="F142" s="81">
        <v>2177313.5</v>
      </c>
      <c r="G142" s="135">
        <v>2172279.5</v>
      </c>
      <c r="H142" s="82">
        <f t="shared" si="1"/>
        <v>99.768797649029423</v>
      </c>
      <c r="I142" s="1"/>
      <c r="J142" s="1"/>
    </row>
    <row r="143" spans="1:10" ht="37.5" x14ac:dyDescent="0.3">
      <c r="A143" s="79" t="s">
        <v>902</v>
      </c>
      <c r="B143" s="80" t="s">
        <v>134</v>
      </c>
      <c r="C143" s="80" t="s">
        <v>301</v>
      </c>
      <c r="D143" s="80" t="s">
        <v>985</v>
      </c>
      <c r="E143" s="80" t="s">
        <v>41</v>
      </c>
      <c r="F143" s="81">
        <v>2177313.5</v>
      </c>
      <c r="G143" s="135">
        <v>2172279.5</v>
      </c>
      <c r="H143" s="82">
        <f t="shared" si="1"/>
        <v>99.768797649029423</v>
      </c>
      <c r="I143" s="1"/>
      <c r="J143" s="1"/>
    </row>
    <row r="144" spans="1:10" ht="37.5" x14ac:dyDescent="0.3">
      <c r="A144" s="79" t="s">
        <v>1106</v>
      </c>
      <c r="B144" s="80" t="s">
        <v>134</v>
      </c>
      <c r="C144" s="80" t="s">
        <v>301</v>
      </c>
      <c r="D144" s="80" t="s">
        <v>985</v>
      </c>
      <c r="E144" s="80" t="s">
        <v>29</v>
      </c>
      <c r="F144" s="81">
        <v>12800</v>
      </c>
      <c r="G144" s="135">
        <v>1400</v>
      </c>
      <c r="H144" s="82">
        <f t="shared" si="1"/>
        <v>10.9375</v>
      </c>
      <c r="I144" s="1"/>
      <c r="J144" s="1"/>
    </row>
    <row r="145" spans="1:13" ht="37.5" x14ac:dyDescent="0.3">
      <c r="A145" s="79" t="s">
        <v>279</v>
      </c>
      <c r="B145" s="80" t="s">
        <v>134</v>
      </c>
      <c r="C145" s="80" t="s">
        <v>301</v>
      </c>
      <c r="D145" s="80" t="s">
        <v>985</v>
      </c>
      <c r="E145" s="80" t="s">
        <v>31</v>
      </c>
      <c r="F145" s="81">
        <v>12800</v>
      </c>
      <c r="G145" s="135">
        <v>1400</v>
      </c>
      <c r="H145" s="82">
        <f t="shared" si="1"/>
        <v>10.9375</v>
      </c>
      <c r="I145" s="1"/>
      <c r="J145" s="1"/>
    </row>
    <row r="146" spans="1:13" ht="93.75" x14ac:dyDescent="0.3">
      <c r="A146" s="79" t="s">
        <v>1131</v>
      </c>
      <c r="B146" s="80" t="s">
        <v>134</v>
      </c>
      <c r="C146" s="80" t="s">
        <v>301</v>
      </c>
      <c r="D146" s="80" t="s">
        <v>951</v>
      </c>
      <c r="E146" s="80" t="s">
        <v>296</v>
      </c>
      <c r="F146" s="81">
        <v>63950.35</v>
      </c>
      <c r="G146" s="135">
        <v>63950.35</v>
      </c>
      <c r="H146" s="82">
        <f t="shared" ref="H146:H234" si="2">G146/F146*100</f>
        <v>100</v>
      </c>
      <c r="I146" s="1"/>
      <c r="J146" s="1"/>
    </row>
    <row r="147" spans="1:13" ht="93.75" x14ac:dyDescent="0.3">
      <c r="A147" s="79" t="s">
        <v>1105</v>
      </c>
      <c r="B147" s="80" t="s">
        <v>134</v>
      </c>
      <c r="C147" s="80" t="s">
        <v>301</v>
      </c>
      <c r="D147" s="80" t="s">
        <v>951</v>
      </c>
      <c r="E147" s="80" t="s">
        <v>23</v>
      </c>
      <c r="F147" s="81">
        <v>63950.35</v>
      </c>
      <c r="G147" s="135">
        <v>63950.35</v>
      </c>
      <c r="H147" s="82">
        <f t="shared" si="2"/>
        <v>100</v>
      </c>
      <c r="I147" s="1"/>
      <c r="J147" s="1"/>
    </row>
    <row r="148" spans="1:13" ht="37.5" x14ac:dyDescent="0.3">
      <c r="A148" s="79" t="s">
        <v>902</v>
      </c>
      <c r="B148" s="80" t="s">
        <v>134</v>
      </c>
      <c r="C148" s="80" t="s">
        <v>301</v>
      </c>
      <c r="D148" s="80" t="s">
        <v>951</v>
      </c>
      <c r="E148" s="80" t="s">
        <v>41</v>
      </c>
      <c r="F148" s="81">
        <v>63950.35</v>
      </c>
      <c r="G148" s="135">
        <v>63950.35</v>
      </c>
      <c r="H148" s="82">
        <f t="shared" si="2"/>
        <v>100</v>
      </c>
      <c r="I148" s="1"/>
      <c r="J148" s="1"/>
    </row>
    <row r="149" spans="1:13" ht="18.75" x14ac:dyDescent="0.3">
      <c r="A149" s="79" t="s">
        <v>992</v>
      </c>
      <c r="B149" s="80" t="s">
        <v>134</v>
      </c>
      <c r="C149" s="80" t="s">
        <v>990</v>
      </c>
      <c r="D149" s="80" t="s">
        <v>337</v>
      </c>
      <c r="E149" s="80" t="s">
        <v>296</v>
      </c>
      <c r="F149" s="81">
        <v>17128163</v>
      </c>
      <c r="G149" s="135">
        <v>16863943.59</v>
      </c>
      <c r="H149" s="82">
        <f t="shared" si="2"/>
        <v>98.457397854048907</v>
      </c>
      <c r="I149" s="1"/>
      <c r="J149" s="1"/>
    </row>
    <row r="150" spans="1:13" ht="18.75" x14ac:dyDescent="0.3">
      <c r="A150" s="79" t="s">
        <v>1119</v>
      </c>
      <c r="B150" s="80" t="s">
        <v>134</v>
      </c>
      <c r="C150" s="80" t="s">
        <v>990</v>
      </c>
      <c r="D150" s="80" t="s">
        <v>991</v>
      </c>
      <c r="E150" s="80" t="s">
        <v>296</v>
      </c>
      <c r="F150" s="81">
        <v>17128163</v>
      </c>
      <c r="G150" s="135">
        <v>16863943.59</v>
      </c>
      <c r="H150" s="82">
        <f t="shared" si="2"/>
        <v>98.457397854048907</v>
      </c>
      <c r="I150" s="1"/>
      <c r="J150" s="1"/>
    </row>
    <row r="151" spans="1:13" ht="56.25" x14ac:dyDescent="0.3">
      <c r="A151" s="79" t="s">
        <v>1120</v>
      </c>
      <c r="B151" s="80" t="s">
        <v>134</v>
      </c>
      <c r="C151" s="80" t="s">
        <v>990</v>
      </c>
      <c r="D151" s="80" t="s">
        <v>991</v>
      </c>
      <c r="E151" s="80" t="s">
        <v>57</v>
      </c>
      <c r="F151" s="81">
        <v>17128163</v>
      </c>
      <c r="G151" s="135">
        <v>16863943.59</v>
      </c>
      <c r="H151" s="82">
        <f t="shared" si="2"/>
        <v>98.457397854048907</v>
      </c>
      <c r="I151" s="1"/>
      <c r="J151" s="1"/>
    </row>
    <row r="152" spans="1:13" ht="18.75" x14ac:dyDescent="0.3">
      <c r="A152" s="79" t="s">
        <v>291</v>
      </c>
      <c r="B152" s="80" t="s">
        <v>134</v>
      </c>
      <c r="C152" s="80" t="s">
        <v>990</v>
      </c>
      <c r="D152" s="80" t="s">
        <v>991</v>
      </c>
      <c r="E152" s="80" t="s">
        <v>59</v>
      </c>
      <c r="F152" s="81">
        <v>17128163</v>
      </c>
      <c r="G152" s="135">
        <v>16863943.59</v>
      </c>
      <c r="H152" s="82">
        <f t="shared" si="2"/>
        <v>98.457397854048907</v>
      </c>
      <c r="I152" s="1"/>
      <c r="J152" s="1"/>
    </row>
    <row r="153" spans="1:13" ht="37.5" x14ac:dyDescent="0.3">
      <c r="A153" s="79" t="s">
        <v>907</v>
      </c>
      <c r="B153" s="80" t="s">
        <v>231</v>
      </c>
      <c r="C153" s="80" t="s">
        <v>335</v>
      </c>
      <c r="D153" s="80" t="s">
        <v>337</v>
      </c>
      <c r="E153" s="80" t="s">
        <v>296</v>
      </c>
      <c r="F153" s="81">
        <v>18714073.66</v>
      </c>
      <c r="G153" s="135">
        <v>17986668.460000001</v>
      </c>
      <c r="H153" s="82">
        <f t="shared" si="2"/>
        <v>96.113057941228604</v>
      </c>
      <c r="I153" s="1"/>
      <c r="J153" s="1"/>
    </row>
    <row r="154" spans="1:13" ht="18.75" x14ac:dyDescent="0.3">
      <c r="A154" s="79" t="s">
        <v>274</v>
      </c>
      <c r="B154" s="80" t="s">
        <v>231</v>
      </c>
      <c r="C154" s="80" t="s">
        <v>275</v>
      </c>
      <c r="D154" s="80" t="s">
        <v>337</v>
      </c>
      <c r="E154" s="80" t="s">
        <v>296</v>
      </c>
      <c r="F154" s="81">
        <v>17861294.710000001</v>
      </c>
      <c r="G154" s="135">
        <v>17159812.899999999</v>
      </c>
      <c r="H154" s="82">
        <f t="shared" si="2"/>
        <v>96.072614995780441</v>
      </c>
      <c r="I154" s="1"/>
      <c r="J154" s="1"/>
    </row>
    <row r="155" spans="1:13" ht="18.75" x14ac:dyDescent="0.3">
      <c r="A155" s="79" t="s">
        <v>908</v>
      </c>
      <c r="B155" s="80" t="s">
        <v>231</v>
      </c>
      <c r="C155" s="80" t="s">
        <v>281</v>
      </c>
      <c r="D155" s="80" t="s">
        <v>337</v>
      </c>
      <c r="E155" s="80" t="s">
        <v>296</v>
      </c>
      <c r="F155" s="81">
        <v>17861294.710000001</v>
      </c>
      <c r="G155" s="135">
        <v>17159812.899999999</v>
      </c>
      <c r="H155" s="82">
        <f t="shared" si="2"/>
        <v>96.072614995780441</v>
      </c>
      <c r="I155" s="1"/>
      <c r="J155" s="1"/>
    </row>
    <row r="156" spans="1:13" ht="56.25" x14ac:dyDescent="0.3">
      <c r="A156" s="79" t="s">
        <v>1136</v>
      </c>
      <c r="B156" s="80" t="s">
        <v>231</v>
      </c>
      <c r="C156" s="80" t="s">
        <v>281</v>
      </c>
      <c r="D156" s="80" t="s">
        <v>796</v>
      </c>
      <c r="E156" s="80" t="s">
        <v>296</v>
      </c>
      <c r="F156" s="81">
        <v>417000</v>
      </c>
      <c r="G156" s="135">
        <v>393161.08</v>
      </c>
      <c r="H156" s="82">
        <f t="shared" si="2"/>
        <v>94.283232613908879</v>
      </c>
      <c r="I156" s="1"/>
      <c r="J156" s="1"/>
    </row>
    <row r="157" spans="1:13" ht="37.5" x14ac:dyDescent="0.3">
      <c r="A157" s="79" t="s">
        <v>1106</v>
      </c>
      <c r="B157" s="80" t="s">
        <v>231</v>
      </c>
      <c r="C157" s="80" t="s">
        <v>281</v>
      </c>
      <c r="D157" s="80" t="s">
        <v>796</v>
      </c>
      <c r="E157" s="80" t="s">
        <v>29</v>
      </c>
      <c r="F157" s="81">
        <v>417000</v>
      </c>
      <c r="G157" s="135">
        <v>393161.08</v>
      </c>
      <c r="H157" s="82">
        <f t="shared" si="2"/>
        <v>94.283232613908879</v>
      </c>
      <c r="I157" s="1"/>
      <c r="J157" s="1"/>
    </row>
    <row r="158" spans="1:13" ht="37.5" x14ac:dyDescent="0.3">
      <c r="A158" s="79" t="s">
        <v>279</v>
      </c>
      <c r="B158" s="80" t="s">
        <v>231</v>
      </c>
      <c r="C158" s="80" t="s">
        <v>281</v>
      </c>
      <c r="D158" s="80" t="s">
        <v>796</v>
      </c>
      <c r="E158" s="80" t="s">
        <v>31</v>
      </c>
      <c r="F158" s="81">
        <v>417000</v>
      </c>
      <c r="G158" s="135">
        <v>393161.08</v>
      </c>
      <c r="H158" s="82">
        <f t="shared" si="2"/>
        <v>94.283232613908879</v>
      </c>
      <c r="I158" s="1"/>
      <c r="J158" s="1"/>
    </row>
    <row r="159" spans="1:13" ht="56.25" x14ac:dyDescent="0.3">
      <c r="A159" s="79" t="s">
        <v>1137</v>
      </c>
      <c r="B159" s="80" t="s">
        <v>231</v>
      </c>
      <c r="C159" s="80" t="s">
        <v>281</v>
      </c>
      <c r="D159" s="80" t="s">
        <v>797</v>
      </c>
      <c r="E159" s="80" t="s">
        <v>296</v>
      </c>
      <c r="F159" s="81">
        <v>100000</v>
      </c>
      <c r="G159" s="135">
        <v>35000</v>
      </c>
      <c r="H159" s="82">
        <f t="shared" si="2"/>
        <v>35</v>
      </c>
      <c r="I159" s="1"/>
      <c r="J159" s="1"/>
    </row>
    <row r="160" spans="1:13" ht="37.5" x14ac:dyDescent="0.3">
      <c r="A160" s="79" t="s">
        <v>1106</v>
      </c>
      <c r="B160" s="80" t="s">
        <v>231</v>
      </c>
      <c r="C160" s="80" t="s">
        <v>281</v>
      </c>
      <c r="D160" s="80" t="s">
        <v>797</v>
      </c>
      <c r="E160" s="80" t="s">
        <v>29</v>
      </c>
      <c r="F160" s="81">
        <v>100000</v>
      </c>
      <c r="G160" s="81">
        <v>35000</v>
      </c>
      <c r="H160" s="82">
        <f t="shared" si="2"/>
        <v>35</v>
      </c>
      <c r="I160" s="1"/>
      <c r="J160" s="1"/>
      <c r="L160" s="22"/>
      <c r="M160" s="22"/>
    </row>
    <row r="161" spans="1:10" ht="37.5" x14ac:dyDescent="0.3">
      <c r="A161" s="79" t="s">
        <v>279</v>
      </c>
      <c r="B161" s="80" t="s">
        <v>231</v>
      </c>
      <c r="C161" s="80" t="s">
        <v>281</v>
      </c>
      <c r="D161" s="80" t="s">
        <v>797</v>
      </c>
      <c r="E161" s="80" t="s">
        <v>31</v>
      </c>
      <c r="F161" s="81">
        <v>100000</v>
      </c>
      <c r="G161" s="135">
        <v>35000</v>
      </c>
      <c r="H161" s="82">
        <f t="shared" si="2"/>
        <v>35</v>
      </c>
      <c r="I161" s="1"/>
      <c r="J161" s="1"/>
    </row>
    <row r="162" spans="1:10" ht="37.5" x14ac:dyDescent="0.3">
      <c r="A162" s="79" t="s">
        <v>1138</v>
      </c>
      <c r="B162" s="80" t="s">
        <v>231</v>
      </c>
      <c r="C162" s="80" t="s">
        <v>281</v>
      </c>
      <c r="D162" s="80" t="s">
        <v>798</v>
      </c>
      <c r="E162" s="80" t="s">
        <v>296</v>
      </c>
      <c r="F162" s="81">
        <v>1217253.27</v>
      </c>
      <c r="G162" s="81">
        <v>840407.7</v>
      </c>
      <c r="H162" s="82">
        <f t="shared" si="2"/>
        <v>69.041317917346817</v>
      </c>
      <c r="I162" s="1"/>
      <c r="J162" s="1"/>
    </row>
    <row r="163" spans="1:10" ht="37.5" x14ac:dyDescent="0.3">
      <c r="A163" s="79" t="s">
        <v>1106</v>
      </c>
      <c r="B163" s="80" t="s">
        <v>231</v>
      </c>
      <c r="C163" s="80" t="s">
        <v>281</v>
      </c>
      <c r="D163" s="80" t="s">
        <v>798</v>
      </c>
      <c r="E163" s="80" t="s">
        <v>29</v>
      </c>
      <c r="F163" s="81">
        <v>1217253.27</v>
      </c>
      <c r="G163" s="135">
        <v>840407.7</v>
      </c>
      <c r="H163" s="82">
        <f t="shared" si="2"/>
        <v>69.041317917346817</v>
      </c>
      <c r="I163" s="1"/>
      <c r="J163" s="1"/>
    </row>
    <row r="164" spans="1:10" ht="37.5" x14ac:dyDescent="0.3">
      <c r="A164" s="79" t="s">
        <v>279</v>
      </c>
      <c r="B164" s="80" t="s">
        <v>231</v>
      </c>
      <c r="C164" s="80" t="s">
        <v>281</v>
      </c>
      <c r="D164" s="80" t="s">
        <v>798</v>
      </c>
      <c r="E164" s="80" t="s">
        <v>31</v>
      </c>
      <c r="F164" s="81">
        <v>1217253.27</v>
      </c>
      <c r="G164" s="135">
        <v>840407.7</v>
      </c>
      <c r="H164" s="82">
        <f t="shared" si="2"/>
        <v>69.041317917346817</v>
      </c>
      <c r="I164" s="1"/>
      <c r="J164" s="1"/>
    </row>
    <row r="165" spans="1:10" ht="56.25" x14ac:dyDescent="0.3">
      <c r="A165" s="79" t="s">
        <v>1104</v>
      </c>
      <c r="B165" s="80" t="s">
        <v>231</v>
      </c>
      <c r="C165" s="80" t="s">
        <v>281</v>
      </c>
      <c r="D165" s="80" t="s">
        <v>799</v>
      </c>
      <c r="E165" s="80" t="s">
        <v>296</v>
      </c>
      <c r="F165" s="81">
        <v>15364953.060000001</v>
      </c>
      <c r="G165" s="135">
        <v>15129214.189999999</v>
      </c>
      <c r="H165" s="82">
        <f t="shared" si="2"/>
        <v>98.465736477817785</v>
      </c>
      <c r="I165" s="1"/>
      <c r="J165" s="1"/>
    </row>
    <row r="166" spans="1:10" ht="93.75" x14ac:dyDescent="0.3">
      <c r="A166" s="79" t="s">
        <v>1105</v>
      </c>
      <c r="B166" s="80" t="s">
        <v>231</v>
      </c>
      <c r="C166" s="80" t="s">
        <v>281</v>
      </c>
      <c r="D166" s="80" t="s">
        <v>799</v>
      </c>
      <c r="E166" s="80" t="s">
        <v>23</v>
      </c>
      <c r="F166" s="81">
        <v>15010099</v>
      </c>
      <c r="G166" s="135">
        <v>14818241.48</v>
      </c>
      <c r="H166" s="82">
        <f t="shared" si="2"/>
        <v>98.72181042909844</v>
      </c>
      <c r="I166" s="1"/>
      <c r="J166" s="1"/>
    </row>
    <row r="167" spans="1:10" ht="37.5" x14ac:dyDescent="0.3">
      <c r="A167" s="79" t="s">
        <v>278</v>
      </c>
      <c r="B167" s="80" t="s">
        <v>231</v>
      </c>
      <c r="C167" s="80" t="s">
        <v>281</v>
      </c>
      <c r="D167" s="80" t="s">
        <v>799</v>
      </c>
      <c r="E167" s="80" t="s">
        <v>25</v>
      </c>
      <c r="F167" s="81">
        <v>15010099</v>
      </c>
      <c r="G167" s="135">
        <v>14818241.48</v>
      </c>
      <c r="H167" s="82">
        <f t="shared" si="2"/>
        <v>98.72181042909844</v>
      </c>
      <c r="I167" s="1"/>
      <c r="J167" s="1"/>
    </row>
    <row r="168" spans="1:10" ht="37.5" x14ac:dyDescent="0.3">
      <c r="A168" s="79" t="s">
        <v>1106</v>
      </c>
      <c r="B168" s="80" t="s">
        <v>231</v>
      </c>
      <c r="C168" s="80" t="s">
        <v>281</v>
      </c>
      <c r="D168" s="80" t="s">
        <v>799</v>
      </c>
      <c r="E168" s="80" t="s">
        <v>29</v>
      </c>
      <c r="F168" s="81">
        <v>354854.06</v>
      </c>
      <c r="G168" s="135">
        <v>310972.71000000002</v>
      </c>
      <c r="H168" s="82">
        <f t="shared" si="2"/>
        <v>87.633972681614523</v>
      </c>
      <c r="I168" s="1"/>
      <c r="J168" s="1"/>
    </row>
    <row r="169" spans="1:10" ht="37.5" x14ac:dyDescent="0.3">
      <c r="A169" s="79" t="s">
        <v>279</v>
      </c>
      <c r="B169" s="80" t="s">
        <v>231</v>
      </c>
      <c r="C169" s="80" t="s">
        <v>281</v>
      </c>
      <c r="D169" s="80" t="s">
        <v>799</v>
      </c>
      <c r="E169" s="80" t="s">
        <v>31</v>
      </c>
      <c r="F169" s="81">
        <v>354854.06</v>
      </c>
      <c r="G169" s="135">
        <v>310972.71000000002</v>
      </c>
      <c r="H169" s="82">
        <f t="shared" si="2"/>
        <v>87.633972681614523</v>
      </c>
      <c r="I169" s="1"/>
      <c r="J169" s="1"/>
    </row>
    <row r="170" spans="1:10" ht="56.25" x14ac:dyDescent="0.3">
      <c r="A170" s="79" t="s">
        <v>1137</v>
      </c>
      <c r="B170" s="80" t="s">
        <v>231</v>
      </c>
      <c r="C170" s="80" t="s">
        <v>281</v>
      </c>
      <c r="D170" s="80" t="s">
        <v>800</v>
      </c>
      <c r="E170" s="80" t="s">
        <v>296</v>
      </c>
      <c r="F170" s="81">
        <v>140299.78</v>
      </c>
      <c r="G170" s="135">
        <v>140241.32999999999</v>
      </c>
      <c r="H170" s="82">
        <f t="shared" si="2"/>
        <v>99.958339207659478</v>
      </c>
      <c r="I170" s="1"/>
      <c r="J170" s="1"/>
    </row>
    <row r="171" spans="1:10" ht="37.5" x14ac:dyDescent="0.3">
      <c r="A171" s="79" t="s">
        <v>1106</v>
      </c>
      <c r="B171" s="80" t="s">
        <v>231</v>
      </c>
      <c r="C171" s="80" t="s">
        <v>281</v>
      </c>
      <c r="D171" s="80" t="s">
        <v>800</v>
      </c>
      <c r="E171" s="80" t="s">
        <v>29</v>
      </c>
      <c r="F171" s="81">
        <v>140299.78</v>
      </c>
      <c r="G171" s="135">
        <v>140241.32999999999</v>
      </c>
      <c r="H171" s="82">
        <f t="shared" si="2"/>
        <v>99.958339207659478</v>
      </c>
      <c r="I171" s="1"/>
      <c r="J171" s="1"/>
    </row>
    <row r="172" spans="1:10" ht="37.5" x14ac:dyDescent="0.3">
      <c r="A172" s="79" t="s">
        <v>279</v>
      </c>
      <c r="B172" s="80" t="s">
        <v>231</v>
      </c>
      <c r="C172" s="80" t="s">
        <v>281</v>
      </c>
      <c r="D172" s="80" t="s">
        <v>800</v>
      </c>
      <c r="E172" s="80" t="s">
        <v>31</v>
      </c>
      <c r="F172" s="81">
        <v>140299.78</v>
      </c>
      <c r="G172" s="135">
        <v>140241.32999999999</v>
      </c>
      <c r="H172" s="82">
        <f t="shared" si="2"/>
        <v>99.958339207659478</v>
      </c>
      <c r="I172" s="1"/>
      <c r="J172" s="1"/>
    </row>
    <row r="173" spans="1:10" ht="131.25" x14ac:dyDescent="0.3">
      <c r="A173" s="79" t="s">
        <v>1109</v>
      </c>
      <c r="B173" s="80" t="s">
        <v>231</v>
      </c>
      <c r="C173" s="80" t="s">
        <v>281</v>
      </c>
      <c r="D173" s="80" t="s">
        <v>877</v>
      </c>
      <c r="E173" s="80" t="s">
        <v>296</v>
      </c>
      <c r="F173" s="81">
        <v>67736.87</v>
      </c>
      <c r="G173" s="135">
        <v>67736.87</v>
      </c>
      <c r="H173" s="82">
        <f t="shared" si="2"/>
        <v>100</v>
      </c>
      <c r="I173" s="1"/>
      <c r="J173" s="1"/>
    </row>
    <row r="174" spans="1:10" ht="93.75" x14ac:dyDescent="0.3">
      <c r="A174" s="79" t="s">
        <v>1105</v>
      </c>
      <c r="B174" s="80" t="s">
        <v>231</v>
      </c>
      <c r="C174" s="80" t="s">
        <v>281</v>
      </c>
      <c r="D174" s="80" t="s">
        <v>877</v>
      </c>
      <c r="E174" s="80" t="s">
        <v>23</v>
      </c>
      <c r="F174" s="81">
        <v>67736.87</v>
      </c>
      <c r="G174" s="135">
        <v>67736.87</v>
      </c>
      <c r="H174" s="82">
        <f t="shared" si="2"/>
        <v>100</v>
      </c>
      <c r="I174" s="1"/>
      <c r="J174" s="1"/>
    </row>
    <row r="175" spans="1:10" ht="37.5" x14ac:dyDescent="0.3">
      <c r="A175" s="79" t="s">
        <v>278</v>
      </c>
      <c r="B175" s="80" t="s">
        <v>231</v>
      </c>
      <c r="C175" s="80" t="s">
        <v>281</v>
      </c>
      <c r="D175" s="80" t="s">
        <v>877</v>
      </c>
      <c r="E175" s="80" t="s">
        <v>25</v>
      </c>
      <c r="F175" s="81">
        <v>67736.87</v>
      </c>
      <c r="G175" s="135">
        <v>67736.87</v>
      </c>
      <c r="H175" s="82">
        <f t="shared" si="2"/>
        <v>100</v>
      </c>
      <c r="I175" s="1"/>
      <c r="J175" s="1"/>
    </row>
    <row r="176" spans="1:10" ht="56.25" x14ac:dyDescent="0.3">
      <c r="A176" s="79" t="s">
        <v>1110</v>
      </c>
      <c r="B176" s="80" t="s">
        <v>231</v>
      </c>
      <c r="C176" s="80" t="s">
        <v>281</v>
      </c>
      <c r="D176" s="80" t="s">
        <v>341</v>
      </c>
      <c r="E176" s="80" t="s">
        <v>296</v>
      </c>
      <c r="F176" s="81">
        <v>105570.08</v>
      </c>
      <c r="G176" s="135">
        <v>105570.08</v>
      </c>
      <c r="H176" s="82">
        <f t="shared" si="2"/>
        <v>100</v>
      </c>
      <c r="I176" s="1"/>
      <c r="J176" s="1"/>
    </row>
    <row r="177" spans="1:10" ht="93.75" x14ac:dyDescent="0.3">
      <c r="A177" s="79" t="s">
        <v>1105</v>
      </c>
      <c r="B177" s="80" t="s">
        <v>231</v>
      </c>
      <c r="C177" s="80" t="s">
        <v>281</v>
      </c>
      <c r="D177" s="80" t="s">
        <v>341</v>
      </c>
      <c r="E177" s="80" t="s">
        <v>23</v>
      </c>
      <c r="F177" s="81">
        <v>105570.08</v>
      </c>
      <c r="G177" s="135">
        <v>105570.08</v>
      </c>
      <c r="H177" s="82">
        <f t="shared" si="2"/>
        <v>100</v>
      </c>
      <c r="I177" s="1"/>
      <c r="J177" s="1"/>
    </row>
    <row r="178" spans="1:10" ht="37.5" x14ac:dyDescent="0.3">
      <c r="A178" s="79" t="s">
        <v>278</v>
      </c>
      <c r="B178" s="80" t="s">
        <v>231</v>
      </c>
      <c r="C178" s="80" t="s">
        <v>281</v>
      </c>
      <c r="D178" s="80" t="s">
        <v>341</v>
      </c>
      <c r="E178" s="80" t="s">
        <v>25</v>
      </c>
      <c r="F178" s="81">
        <v>105570.08</v>
      </c>
      <c r="G178" s="135">
        <v>105570.08</v>
      </c>
      <c r="H178" s="82">
        <f t="shared" si="2"/>
        <v>100</v>
      </c>
      <c r="I178" s="1"/>
      <c r="J178" s="1"/>
    </row>
    <row r="179" spans="1:10" ht="37.5" x14ac:dyDescent="0.3">
      <c r="A179" s="79" t="s">
        <v>1139</v>
      </c>
      <c r="B179" s="80" t="s">
        <v>231</v>
      </c>
      <c r="C179" s="80" t="s">
        <v>281</v>
      </c>
      <c r="D179" s="80" t="s">
        <v>322</v>
      </c>
      <c r="E179" s="80" t="s">
        <v>296</v>
      </c>
      <c r="F179" s="81">
        <v>2098.7199999999998</v>
      </c>
      <c r="G179" s="135">
        <v>2098.7199999999998</v>
      </c>
      <c r="H179" s="82">
        <f t="shared" si="2"/>
        <v>100</v>
      </c>
      <c r="I179" s="1"/>
      <c r="J179" s="1"/>
    </row>
    <row r="180" spans="1:10" ht="18.75" x14ac:dyDescent="0.3">
      <c r="A180" s="79" t="s">
        <v>1107</v>
      </c>
      <c r="B180" s="80" t="s">
        <v>231</v>
      </c>
      <c r="C180" s="80" t="s">
        <v>281</v>
      </c>
      <c r="D180" s="80" t="s">
        <v>322</v>
      </c>
      <c r="E180" s="80" t="s">
        <v>33</v>
      </c>
      <c r="F180" s="81">
        <v>2098.7199999999998</v>
      </c>
      <c r="G180" s="135">
        <v>2098.7199999999998</v>
      </c>
      <c r="H180" s="82">
        <f t="shared" si="2"/>
        <v>100</v>
      </c>
      <c r="I180" s="1"/>
      <c r="J180" s="1"/>
    </row>
    <row r="181" spans="1:10" ht="18.75" x14ac:dyDescent="0.3">
      <c r="A181" s="79" t="s">
        <v>310</v>
      </c>
      <c r="B181" s="80" t="s">
        <v>231</v>
      </c>
      <c r="C181" s="80" t="s">
        <v>281</v>
      </c>
      <c r="D181" s="80" t="s">
        <v>322</v>
      </c>
      <c r="E181" s="80" t="s">
        <v>258</v>
      </c>
      <c r="F181" s="81">
        <v>2098.7199999999998</v>
      </c>
      <c r="G181" s="135">
        <v>2098.7199999999998</v>
      </c>
      <c r="H181" s="82">
        <f t="shared" si="2"/>
        <v>100</v>
      </c>
      <c r="I181" s="1"/>
      <c r="J181" s="1"/>
    </row>
    <row r="182" spans="1:10" ht="93.75" x14ac:dyDescent="0.3">
      <c r="A182" s="79" t="s">
        <v>1131</v>
      </c>
      <c r="B182" s="80" t="s">
        <v>231</v>
      </c>
      <c r="C182" s="80" t="s">
        <v>281</v>
      </c>
      <c r="D182" s="80" t="s">
        <v>951</v>
      </c>
      <c r="E182" s="80" t="s">
        <v>296</v>
      </c>
      <c r="F182" s="81">
        <v>446382.93</v>
      </c>
      <c r="G182" s="135">
        <v>446382.93</v>
      </c>
      <c r="H182" s="82">
        <f t="shared" si="2"/>
        <v>100</v>
      </c>
      <c r="I182" s="1"/>
      <c r="J182" s="1"/>
    </row>
    <row r="183" spans="1:10" ht="93.75" x14ac:dyDescent="0.3">
      <c r="A183" s="79" t="s">
        <v>1105</v>
      </c>
      <c r="B183" s="80" t="s">
        <v>231</v>
      </c>
      <c r="C183" s="80" t="s">
        <v>281</v>
      </c>
      <c r="D183" s="80" t="s">
        <v>951</v>
      </c>
      <c r="E183" s="80" t="s">
        <v>23</v>
      </c>
      <c r="F183" s="81">
        <v>446382.93</v>
      </c>
      <c r="G183" s="135">
        <v>446382.93</v>
      </c>
      <c r="H183" s="82">
        <f t="shared" si="2"/>
        <v>100</v>
      </c>
      <c r="I183" s="1"/>
      <c r="J183" s="1"/>
    </row>
    <row r="184" spans="1:10" ht="37.5" x14ac:dyDescent="0.3">
      <c r="A184" s="79" t="s">
        <v>278</v>
      </c>
      <c r="B184" s="80" t="s">
        <v>231</v>
      </c>
      <c r="C184" s="80" t="s">
        <v>281</v>
      </c>
      <c r="D184" s="80" t="s">
        <v>951</v>
      </c>
      <c r="E184" s="80" t="s">
        <v>25</v>
      </c>
      <c r="F184" s="81">
        <v>446382.93</v>
      </c>
      <c r="G184" s="135">
        <v>446382.93</v>
      </c>
      <c r="H184" s="82">
        <f t="shared" si="2"/>
        <v>100</v>
      </c>
      <c r="I184" s="1"/>
      <c r="J184" s="1"/>
    </row>
    <row r="185" spans="1:10" ht="18.75" x14ac:dyDescent="0.3">
      <c r="A185" s="79" t="s">
        <v>893</v>
      </c>
      <c r="B185" s="80" t="s">
        <v>231</v>
      </c>
      <c r="C185" s="80" t="s">
        <v>286</v>
      </c>
      <c r="D185" s="80" t="s">
        <v>337</v>
      </c>
      <c r="E185" s="80" t="s">
        <v>296</v>
      </c>
      <c r="F185" s="81">
        <v>737778.95</v>
      </c>
      <c r="G185" s="135">
        <v>737778.95</v>
      </c>
      <c r="H185" s="82">
        <f t="shared" si="2"/>
        <v>100</v>
      </c>
      <c r="I185" s="1"/>
      <c r="J185" s="1"/>
    </row>
    <row r="186" spans="1:10" ht="37.5" x14ac:dyDescent="0.3">
      <c r="A186" s="79" t="s">
        <v>894</v>
      </c>
      <c r="B186" s="80" t="s">
        <v>231</v>
      </c>
      <c r="C186" s="80" t="s">
        <v>287</v>
      </c>
      <c r="D186" s="80" t="s">
        <v>337</v>
      </c>
      <c r="E186" s="80" t="s">
        <v>296</v>
      </c>
      <c r="F186" s="81">
        <v>737778.95</v>
      </c>
      <c r="G186" s="135">
        <v>737778.95</v>
      </c>
      <c r="H186" s="82">
        <f t="shared" si="2"/>
        <v>100</v>
      </c>
      <c r="I186" s="1"/>
      <c r="J186" s="1"/>
    </row>
    <row r="187" spans="1:10" ht="37.5" x14ac:dyDescent="0.3">
      <c r="A187" s="79" t="s">
        <v>1140</v>
      </c>
      <c r="B187" s="80" t="s">
        <v>231</v>
      </c>
      <c r="C187" s="80" t="s">
        <v>287</v>
      </c>
      <c r="D187" s="80" t="s">
        <v>812</v>
      </c>
      <c r="E187" s="80" t="s">
        <v>296</v>
      </c>
      <c r="F187" s="81">
        <v>737778.95</v>
      </c>
      <c r="G187" s="135">
        <v>737778.95</v>
      </c>
      <c r="H187" s="82">
        <f t="shared" si="2"/>
        <v>100</v>
      </c>
      <c r="I187" s="1"/>
      <c r="J187" s="1"/>
    </row>
    <row r="188" spans="1:10" ht="37.5" x14ac:dyDescent="0.3">
      <c r="A188" s="79" t="s">
        <v>1106</v>
      </c>
      <c r="B188" s="80" t="s">
        <v>231</v>
      </c>
      <c r="C188" s="80" t="s">
        <v>287</v>
      </c>
      <c r="D188" s="80" t="s">
        <v>812</v>
      </c>
      <c r="E188" s="80" t="s">
        <v>29</v>
      </c>
      <c r="F188" s="81">
        <v>737778.95</v>
      </c>
      <c r="G188" s="135">
        <v>737778.95</v>
      </c>
      <c r="H188" s="82">
        <f t="shared" si="2"/>
        <v>100</v>
      </c>
      <c r="I188" s="1"/>
      <c r="J188" s="1"/>
    </row>
    <row r="189" spans="1:10" ht="37.5" x14ac:dyDescent="0.3">
      <c r="A189" s="79" t="s">
        <v>279</v>
      </c>
      <c r="B189" s="80" t="s">
        <v>231</v>
      </c>
      <c r="C189" s="80" t="s">
        <v>287</v>
      </c>
      <c r="D189" s="80" t="s">
        <v>812</v>
      </c>
      <c r="E189" s="80" t="s">
        <v>31</v>
      </c>
      <c r="F189" s="81">
        <v>737778.95</v>
      </c>
      <c r="G189" s="135">
        <v>737778.95</v>
      </c>
      <c r="H189" s="82">
        <f t="shared" si="2"/>
        <v>100</v>
      </c>
      <c r="I189" s="1"/>
      <c r="J189" s="1"/>
    </row>
    <row r="190" spans="1:10" ht="18.75" x14ac:dyDescent="0.3">
      <c r="A190" s="79" t="s">
        <v>910</v>
      </c>
      <c r="B190" s="80" t="s">
        <v>231</v>
      </c>
      <c r="C190" s="80" t="s">
        <v>302</v>
      </c>
      <c r="D190" s="80" t="s">
        <v>337</v>
      </c>
      <c r="E190" s="80" t="s">
        <v>296</v>
      </c>
      <c r="F190" s="81">
        <v>115000</v>
      </c>
      <c r="G190" s="135">
        <v>89076.61</v>
      </c>
      <c r="H190" s="82">
        <f t="shared" si="2"/>
        <v>77.457921739130427</v>
      </c>
      <c r="I190" s="1"/>
      <c r="J190" s="1"/>
    </row>
    <row r="191" spans="1:10" ht="18.75" x14ac:dyDescent="0.3">
      <c r="A191" s="79" t="s">
        <v>911</v>
      </c>
      <c r="B191" s="80" t="s">
        <v>231</v>
      </c>
      <c r="C191" s="80" t="s">
        <v>303</v>
      </c>
      <c r="D191" s="80" t="s">
        <v>337</v>
      </c>
      <c r="E191" s="80" t="s">
        <v>296</v>
      </c>
      <c r="F191" s="81">
        <v>115000</v>
      </c>
      <c r="G191" s="81">
        <v>89076.61</v>
      </c>
      <c r="H191" s="82">
        <f t="shared" si="2"/>
        <v>77.457921739130427</v>
      </c>
      <c r="I191" s="1"/>
      <c r="J191" s="1"/>
    </row>
    <row r="192" spans="1:10" ht="75" x14ac:dyDescent="0.3">
      <c r="A192" s="79" t="s">
        <v>1141</v>
      </c>
      <c r="B192" s="80" t="s">
        <v>231</v>
      </c>
      <c r="C192" s="80" t="s">
        <v>303</v>
      </c>
      <c r="D192" s="80" t="s">
        <v>814</v>
      </c>
      <c r="E192" s="80" t="s">
        <v>296</v>
      </c>
      <c r="F192" s="81">
        <v>115000</v>
      </c>
      <c r="G192" s="81">
        <v>89076.61</v>
      </c>
      <c r="H192" s="82">
        <f t="shared" si="2"/>
        <v>77.457921739130427</v>
      </c>
      <c r="I192" s="1"/>
      <c r="J192" s="1"/>
    </row>
    <row r="193" spans="1:10" ht="37.5" x14ac:dyDescent="0.3">
      <c r="A193" s="79" t="s">
        <v>1106</v>
      </c>
      <c r="B193" s="80" t="s">
        <v>231</v>
      </c>
      <c r="C193" s="80" t="s">
        <v>303</v>
      </c>
      <c r="D193" s="80" t="s">
        <v>814</v>
      </c>
      <c r="E193" s="80" t="s">
        <v>29</v>
      </c>
      <c r="F193" s="81">
        <v>115000</v>
      </c>
      <c r="G193" s="81">
        <v>89076.61</v>
      </c>
      <c r="H193" s="82">
        <f t="shared" si="2"/>
        <v>77.457921739130427</v>
      </c>
      <c r="I193" s="1"/>
      <c r="J193" s="1"/>
    </row>
    <row r="194" spans="1:10" ht="37.5" x14ac:dyDescent="0.3">
      <c r="A194" s="79" t="s">
        <v>279</v>
      </c>
      <c r="B194" s="80" t="s">
        <v>231</v>
      </c>
      <c r="C194" s="80" t="s">
        <v>303</v>
      </c>
      <c r="D194" s="80" t="s">
        <v>814</v>
      </c>
      <c r="E194" s="80" t="s">
        <v>31</v>
      </c>
      <c r="F194" s="81">
        <v>115000</v>
      </c>
      <c r="G194" s="81">
        <v>89076.61</v>
      </c>
      <c r="H194" s="82">
        <f t="shared" si="2"/>
        <v>77.457921739130427</v>
      </c>
      <c r="I194" s="1"/>
      <c r="J194" s="1"/>
    </row>
    <row r="195" spans="1:10" ht="18.75" x14ac:dyDescent="0.3">
      <c r="A195" s="74" t="s">
        <v>304</v>
      </c>
      <c r="B195" s="75" t="s">
        <v>246</v>
      </c>
      <c r="C195" s="75" t="s">
        <v>335</v>
      </c>
      <c r="D195" s="75" t="s">
        <v>337</v>
      </c>
      <c r="E195" s="75" t="s">
        <v>296</v>
      </c>
      <c r="F195" s="76">
        <v>2992354</v>
      </c>
      <c r="G195" s="76">
        <v>2903098.5</v>
      </c>
      <c r="H195" s="78">
        <f t="shared" si="2"/>
        <v>97.017214540792978</v>
      </c>
      <c r="I195" s="1"/>
      <c r="J195" s="1"/>
    </row>
    <row r="196" spans="1:10" ht="18.75" x14ac:dyDescent="0.3">
      <c r="A196" s="79" t="s">
        <v>274</v>
      </c>
      <c r="B196" s="80" t="s">
        <v>246</v>
      </c>
      <c r="C196" s="80" t="s">
        <v>275</v>
      </c>
      <c r="D196" s="80" t="s">
        <v>337</v>
      </c>
      <c r="E196" s="80" t="s">
        <v>296</v>
      </c>
      <c r="F196" s="81">
        <v>2992354</v>
      </c>
      <c r="G196" s="81">
        <v>2903098.5</v>
      </c>
      <c r="H196" s="82">
        <f t="shared" si="2"/>
        <v>97.017214540792978</v>
      </c>
      <c r="I196" s="1"/>
      <c r="J196" s="1"/>
    </row>
    <row r="197" spans="1:10" ht="56.25" x14ac:dyDescent="0.3">
      <c r="A197" s="79" t="s">
        <v>276</v>
      </c>
      <c r="B197" s="80" t="s">
        <v>246</v>
      </c>
      <c r="C197" s="80" t="s">
        <v>277</v>
      </c>
      <c r="D197" s="80" t="s">
        <v>337</v>
      </c>
      <c r="E197" s="80" t="s">
        <v>296</v>
      </c>
      <c r="F197" s="81">
        <v>2992354</v>
      </c>
      <c r="G197" s="135">
        <v>2903098.5</v>
      </c>
      <c r="H197" s="82">
        <f t="shared" si="2"/>
        <v>97.017214540792978</v>
      </c>
      <c r="I197" s="1"/>
      <c r="J197" s="1"/>
    </row>
    <row r="198" spans="1:10" ht="56.25" x14ac:dyDescent="0.3">
      <c r="A198" s="79" t="s">
        <v>1104</v>
      </c>
      <c r="B198" s="80" t="s">
        <v>246</v>
      </c>
      <c r="C198" s="80" t="s">
        <v>277</v>
      </c>
      <c r="D198" s="80" t="s">
        <v>342</v>
      </c>
      <c r="E198" s="80" t="s">
        <v>296</v>
      </c>
      <c r="F198" s="81">
        <v>1202990</v>
      </c>
      <c r="G198" s="135">
        <v>1156582.52</v>
      </c>
      <c r="H198" s="82">
        <f t="shared" si="2"/>
        <v>96.142322047564818</v>
      </c>
      <c r="I198" s="1"/>
      <c r="J198" s="1"/>
    </row>
    <row r="199" spans="1:10" ht="93.75" x14ac:dyDescent="0.3">
      <c r="A199" s="79" t="s">
        <v>1105</v>
      </c>
      <c r="B199" s="80" t="s">
        <v>246</v>
      </c>
      <c r="C199" s="80" t="s">
        <v>277</v>
      </c>
      <c r="D199" s="80" t="s">
        <v>342</v>
      </c>
      <c r="E199" s="80" t="s">
        <v>23</v>
      </c>
      <c r="F199" s="81">
        <v>1113140</v>
      </c>
      <c r="G199" s="135">
        <v>1084782.52</v>
      </c>
      <c r="H199" s="82">
        <f t="shared" si="2"/>
        <v>97.452478574123646</v>
      </c>
      <c r="I199" s="1"/>
      <c r="J199" s="1"/>
    </row>
    <row r="200" spans="1:10" ht="37.5" x14ac:dyDescent="0.3">
      <c r="A200" s="79" t="s">
        <v>278</v>
      </c>
      <c r="B200" s="80" t="s">
        <v>246</v>
      </c>
      <c r="C200" s="80" t="s">
        <v>277</v>
      </c>
      <c r="D200" s="80" t="s">
        <v>342</v>
      </c>
      <c r="E200" s="80" t="s">
        <v>25</v>
      </c>
      <c r="F200" s="81">
        <v>1113140</v>
      </c>
      <c r="G200" s="81">
        <v>1084782.52</v>
      </c>
      <c r="H200" s="82">
        <f t="shared" si="2"/>
        <v>97.452478574123646</v>
      </c>
      <c r="I200" s="1"/>
      <c r="J200" s="1"/>
    </row>
    <row r="201" spans="1:10" ht="37.5" x14ac:dyDescent="0.3">
      <c r="A201" s="79" t="s">
        <v>1106</v>
      </c>
      <c r="B201" s="80" t="s">
        <v>246</v>
      </c>
      <c r="C201" s="80" t="s">
        <v>277</v>
      </c>
      <c r="D201" s="80" t="s">
        <v>342</v>
      </c>
      <c r="E201" s="80" t="s">
        <v>29</v>
      </c>
      <c r="F201" s="81">
        <v>89850</v>
      </c>
      <c r="G201" s="81">
        <v>71800</v>
      </c>
      <c r="H201" s="82">
        <f t="shared" si="2"/>
        <v>79.910962715637169</v>
      </c>
      <c r="I201" s="1"/>
      <c r="J201" s="1"/>
    </row>
    <row r="202" spans="1:10" ht="37.5" x14ac:dyDescent="0.3">
      <c r="A202" s="79" t="s">
        <v>279</v>
      </c>
      <c r="B202" s="80" t="s">
        <v>246</v>
      </c>
      <c r="C202" s="80" t="s">
        <v>277</v>
      </c>
      <c r="D202" s="80" t="s">
        <v>342</v>
      </c>
      <c r="E202" s="80" t="s">
        <v>31</v>
      </c>
      <c r="F202" s="81">
        <v>89850</v>
      </c>
      <c r="G202" s="135">
        <v>71800</v>
      </c>
      <c r="H202" s="82">
        <f t="shared" si="2"/>
        <v>79.910962715637169</v>
      </c>
      <c r="I202" s="1"/>
      <c r="J202" s="1"/>
    </row>
    <row r="203" spans="1:10" ht="56.25" x14ac:dyDescent="0.3">
      <c r="A203" s="79" t="s">
        <v>1142</v>
      </c>
      <c r="B203" s="80" t="s">
        <v>246</v>
      </c>
      <c r="C203" s="80" t="s">
        <v>277</v>
      </c>
      <c r="D203" s="80" t="s">
        <v>343</v>
      </c>
      <c r="E203" s="80" t="s">
        <v>296</v>
      </c>
      <c r="F203" s="81">
        <v>1789364</v>
      </c>
      <c r="G203" s="135">
        <v>1746515.98</v>
      </c>
      <c r="H203" s="82">
        <f t="shared" si="2"/>
        <v>97.60540504894476</v>
      </c>
      <c r="I203" s="1"/>
      <c r="J203" s="1"/>
    </row>
    <row r="204" spans="1:10" ht="93.75" x14ac:dyDescent="0.3">
      <c r="A204" s="79" t="s">
        <v>1105</v>
      </c>
      <c r="B204" s="80" t="s">
        <v>246</v>
      </c>
      <c r="C204" s="80" t="s">
        <v>277</v>
      </c>
      <c r="D204" s="80" t="s">
        <v>343</v>
      </c>
      <c r="E204" s="80" t="s">
        <v>23</v>
      </c>
      <c r="F204" s="81">
        <v>1789364</v>
      </c>
      <c r="G204" s="135">
        <v>1746515.98</v>
      </c>
      <c r="H204" s="82">
        <f t="shared" si="2"/>
        <v>97.60540504894476</v>
      </c>
      <c r="I204" s="1"/>
      <c r="J204" s="1"/>
    </row>
    <row r="205" spans="1:10" ht="37.5" x14ac:dyDescent="0.3">
      <c r="A205" s="79" t="s">
        <v>278</v>
      </c>
      <c r="B205" s="80" t="s">
        <v>246</v>
      </c>
      <c r="C205" s="80" t="s">
        <v>277</v>
      </c>
      <c r="D205" s="80" t="s">
        <v>343</v>
      </c>
      <c r="E205" s="80" t="s">
        <v>25</v>
      </c>
      <c r="F205" s="81">
        <v>1789364</v>
      </c>
      <c r="G205" s="135">
        <v>1746515.98</v>
      </c>
      <c r="H205" s="82">
        <f t="shared" si="2"/>
        <v>97.60540504894476</v>
      </c>
      <c r="I205" s="1"/>
      <c r="J205" s="1"/>
    </row>
    <row r="206" spans="1:10" ht="18.75" x14ac:dyDescent="0.3">
      <c r="A206" s="74" t="s">
        <v>305</v>
      </c>
      <c r="B206" s="75" t="s">
        <v>250</v>
      </c>
      <c r="C206" s="75" t="s">
        <v>335</v>
      </c>
      <c r="D206" s="75" t="s">
        <v>337</v>
      </c>
      <c r="E206" s="75" t="s">
        <v>296</v>
      </c>
      <c r="F206" s="76">
        <v>7062476</v>
      </c>
      <c r="G206" s="136">
        <v>6432646.9800000004</v>
      </c>
      <c r="H206" s="78">
        <f t="shared" si="2"/>
        <v>91.082036668160015</v>
      </c>
      <c r="I206" s="1"/>
      <c r="J206" s="1"/>
    </row>
    <row r="207" spans="1:10" ht="18.75" x14ac:dyDescent="0.3">
      <c r="A207" s="79" t="s">
        <v>274</v>
      </c>
      <c r="B207" s="80" t="s">
        <v>250</v>
      </c>
      <c r="C207" s="80" t="s">
        <v>275</v>
      </c>
      <c r="D207" s="80" t="s">
        <v>337</v>
      </c>
      <c r="E207" s="80" t="s">
        <v>296</v>
      </c>
      <c r="F207" s="81">
        <v>7062476</v>
      </c>
      <c r="G207" s="135">
        <v>6432646.9800000004</v>
      </c>
      <c r="H207" s="82">
        <f t="shared" si="2"/>
        <v>91.082036668160015</v>
      </c>
      <c r="I207" s="1"/>
      <c r="J207" s="1"/>
    </row>
    <row r="208" spans="1:10" ht="56.25" x14ac:dyDescent="0.3">
      <c r="A208" s="79" t="s">
        <v>306</v>
      </c>
      <c r="B208" s="80" t="s">
        <v>250</v>
      </c>
      <c r="C208" s="80" t="s">
        <v>307</v>
      </c>
      <c r="D208" s="80" t="s">
        <v>337</v>
      </c>
      <c r="E208" s="80" t="s">
        <v>296</v>
      </c>
      <c r="F208" s="81">
        <v>3083275</v>
      </c>
      <c r="G208" s="81">
        <v>3047237.88</v>
      </c>
      <c r="H208" s="82">
        <f t="shared" si="2"/>
        <v>98.83120642822972</v>
      </c>
      <c r="I208" s="1"/>
      <c r="J208" s="1"/>
    </row>
    <row r="209" spans="1:10" ht="37.5" x14ac:dyDescent="0.3">
      <c r="A209" s="79" t="s">
        <v>1143</v>
      </c>
      <c r="B209" s="80" t="s">
        <v>250</v>
      </c>
      <c r="C209" s="80" t="s">
        <v>307</v>
      </c>
      <c r="D209" s="80" t="s">
        <v>344</v>
      </c>
      <c r="E209" s="80" t="s">
        <v>296</v>
      </c>
      <c r="F209" s="81">
        <v>3083275</v>
      </c>
      <c r="G209" s="81">
        <v>3047237.88</v>
      </c>
      <c r="H209" s="82">
        <f t="shared" si="2"/>
        <v>98.83120642822972</v>
      </c>
      <c r="I209" s="1"/>
      <c r="J209" s="1"/>
    </row>
    <row r="210" spans="1:10" ht="93.75" x14ac:dyDescent="0.3">
      <c r="A210" s="79" t="s">
        <v>1105</v>
      </c>
      <c r="B210" s="80" t="s">
        <v>250</v>
      </c>
      <c r="C210" s="80" t="s">
        <v>307</v>
      </c>
      <c r="D210" s="80" t="s">
        <v>344</v>
      </c>
      <c r="E210" s="80" t="s">
        <v>23</v>
      </c>
      <c r="F210" s="81">
        <v>3083275</v>
      </c>
      <c r="G210" s="81">
        <v>3047237.88</v>
      </c>
      <c r="H210" s="82">
        <f t="shared" si="2"/>
        <v>98.83120642822972</v>
      </c>
      <c r="I210" s="1"/>
      <c r="J210" s="1"/>
    </row>
    <row r="211" spans="1:10" ht="37.5" x14ac:dyDescent="0.3">
      <c r="A211" s="79" t="s">
        <v>278</v>
      </c>
      <c r="B211" s="80" t="s">
        <v>250</v>
      </c>
      <c r="C211" s="80" t="s">
        <v>307</v>
      </c>
      <c r="D211" s="80" t="s">
        <v>344</v>
      </c>
      <c r="E211" s="80" t="s">
        <v>25</v>
      </c>
      <c r="F211" s="81">
        <v>3083275</v>
      </c>
      <c r="G211" s="135">
        <v>3047237.88</v>
      </c>
      <c r="H211" s="82">
        <f t="shared" si="2"/>
        <v>98.83120642822972</v>
      </c>
      <c r="I211" s="1"/>
      <c r="J211" s="1"/>
    </row>
    <row r="212" spans="1:10" ht="75" x14ac:dyDescent="0.3">
      <c r="A212" s="79" t="s">
        <v>308</v>
      </c>
      <c r="B212" s="80" t="s">
        <v>250</v>
      </c>
      <c r="C212" s="80" t="s">
        <v>309</v>
      </c>
      <c r="D212" s="80" t="s">
        <v>337</v>
      </c>
      <c r="E212" s="80" t="s">
        <v>296</v>
      </c>
      <c r="F212" s="81">
        <v>3979201</v>
      </c>
      <c r="G212" s="135">
        <v>3385409.1</v>
      </c>
      <c r="H212" s="82">
        <f t="shared" si="2"/>
        <v>85.077609801565686</v>
      </c>
      <c r="I212" s="1"/>
      <c r="J212" s="1"/>
    </row>
    <row r="213" spans="1:10" ht="56.25" x14ac:dyDescent="0.3">
      <c r="A213" s="79" t="s">
        <v>1144</v>
      </c>
      <c r="B213" s="80" t="s">
        <v>250</v>
      </c>
      <c r="C213" s="80" t="s">
        <v>309</v>
      </c>
      <c r="D213" s="80" t="s">
        <v>345</v>
      </c>
      <c r="E213" s="80" t="s">
        <v>296</v>
      </c>
      <c r="F213" s="81">
        <v>1844897</v>
      </c>
      <c r="G213" s="135">
        <v>1659055.64</v>
      </c>
      <c r="H213" s="82">
        <f t="shared" si="2"/>
        <v>89.926735205271612</v>
      </c>
      <c r="I213" s="1"/>
      <c r="J213" s="1"/>
    </row>
    <row r="214" spans="1:10" ht="93.75" x14ac:dyDescent="0.3">
      <c r="A214" s="79" t="s">
        <v>1105</v>
      </c>
      <c r="B214" s="80" t="s">
        <v>250</v>
      </c>
      <c r="C214" s="80" t="s">
        <v>309</v>
      </c>
      <c r="D214" s="80" t="s">
        <v>345</v>
      </c>
      <c r="E214" s="80" t="s">
        <v>23</v>
      </c>
      <c r="F214" s="81">
        <v>1844897</v>
      </c>
      <c r="G214" s="135">
        <v>1659055.64</v>
      </c>
      <c r="H214" s="82">
        <f t="shared" si="2"/>
        <v>89.926735205271612</v>
      </c>
      <c r="I214" s="1"/>
      <c r="J214" s="1"/>
    </row>
    <row r="215" spans="1:10" ht="37.5" x14ac:dyDescent="0.3">
      <c r="A215" s="79" t="s">
        <v>278</v>
      </c>
      <c r="B215" s="80" t="s">
        <v>250</v>
      </c>
      <c r="C215" s="80" t="s">
        <v>309</v>
      </c>
      <c r="D215" s="80" t="s">
        <v>345</v>
      </c>
      <c r="E215" s="80" t="s">
        <v>25</v>
      </c>
      <c r="F215" s="81">
        <v>1844897</v>
      </c>
      <c r="G215" s="135">
        <v>1659055.64</v>
      </c>
      <c r="H215" s="82">
        <f t="shared" si="2"/>
        <v>89.926735205271612</v>
      </c>
      <c r="I215" s="1"/>
      <c r="J215" s="1"/>
    </row>
    <row r="216" spans="1:10" ht="56.25" x14ac:dyDescent="0.3">
      <c r="A216" s="79" t="s">
        <v>1104</v>
      </c>
      <c r="B216" s="80" t="s">
        <v>250</v>
      </c>
      <c r="C216" s="80" t="s">
        <v>309</v>
      </c>
      <c r="D216" s="80" t="s">
        <v>342</v>
      </c>
      <c r="E216" s="80" t="s">
        <v>296</v>
      </c>
      <c r="F216" s="81">
        <v>2134304</v>
      </c>
      <c r="G216" s="135">
        <v>1726353.46</v>
      </c>
      <c r="H216" s="82">
        <f t="shared" si="2"/>
        <v>80.886015300538247</v>
      </c>
      <c r="I216" s="1"/>
      <c r="J216" s="1"/>
    </row>
    <row r="217" spans="1:10" ht="93.75" x14ac:dyDescent="0.3">
      <c r="A217" s="79" t="s">
        <v>1105</v>
      </c>
      <c r="B217" s="80" t="s">
        <v>250</v>
      </c>
      <c r="C217" s="80" t="s">
        <v>309</v>
      </c>
      <c r="D217" s="80" t="s">
        <v>342</v>
      </c>
      <c r="E217" s="80" t="s">
        <v>23</v>
      </c>
      <c r="F217" s="81">
        <v>1963540</v>
      </c>
      <c r="G217" s="135">
        <v>1565237.48</v>
      </c>
      <c r="H217" s="82">
        <f t="shared" si="2"/>
        <v>79.715079906699131</v>
      </c>
      <c r="I217" s="1"/>
      <c r="J217" s="1"/>
    </row>
    <row r="218" spans="1:10" ht="37.5" x14ac:dyDescent="0.3">
      <c r="A218" s="79" t="s">
        <v>278</v>
      </c>
      <c r="B218" s="80" t="s">
        <v>250</v>
      </c>
      <c r="C218" s="80" t="s">
        <v>309</v>
      </c>
      <c r="D218" s="80" t="s">
        <v>342</v>
      </c>
      <c r="E218" s="80" t="s">
        <v>25</v>
      </c>
      <c r="F218" s="81">
        <v>1963540</v>
      </c>
      <c r="G218" s="135">
        <v>1565237.48</v>
      </c>
      <c r="H218" s="82">
        <f t="shared" si="2"/>
        <v>79.715079906699131</v>
      </c>
      <c r="I218" s="1"/>
      <c r="J218" s="1"/>
    </row>
    <row r="219" spans="1:10" ht="37.5" x14ac:dyDescent="0.3">
      <c r="A219" s="79" t="s">
        <v>1106</v>
      </c>
      <c r="B219" s="80" t="s">
        <v>250</v>
      </c>
      <c r="C219" s="80" t="s">
        <v>309</v>
      </c>
      <c r="D219" s="80" t="s">
        <v>342</v>
      </c>
      <c r="E219" s="80" t="s">
        <v>29</v>
      </c>
      <c r="F219" s="81">
        <v>170764</v>
      </c>
      <c r="G219" s="81">
        <v>161115.98000000001</v>
      </c>
      <c r="H219" s="82">
        <f t="shared" si="2"/>
        <v>94.350085498114368</v>
      </c>
      <c r="I219" s="1"/>
      <c r="J219" s="1"/>
    </row>
    <row r="220" spans="1:10" ht="37.5" x14ac:dyDescent="0.3">
      <c r="A220" s="79" t="s">
        <v>279</v>
      </c>
      <c r="B220" s="80" t="s">
        <v>250</v>
      </c>
      <c r="C220" s="80" t="s">
        <v>309</v>
      </c>
      <c r="D220" s="80" t="s">
        <v>342</v>
      </c>
      <c r="E220" s="80" t="s">
        <v>31</v>
      </c>
      <c r="F220" s="81">
        <v>170764</v>
      </c>
      <c r="G220" s="81">
        <v>161115.98000000001</v>
      </c>
      <c r="H220" s="82">
        <f t="shared" si="2"/>
        <v>94.350085498114368</v>
      </c>
      <c r="I220" s="1"/>
      <c r="J220" s="1"/>
    </row>
    <row r="221" spans="1:10" ht="18.75" x14ac:dyDescent="0.3">
      <c r="A221" s="74" t="s">
        <v>912</v>
      </c>
      <c r="B221" s="75" t="s">
        <v>19</v>
      </c>
      <c r="C221" s="75" t="s">
        <v>335</v>
      </c>
      <c r="D221" s="75" t="s">
        <v>337</v>
      </c>
      <c r="E221" s="75" t="s">
        <v>296</v>
      </c>
      <c r="F221" s="76">
        <v>1138625848.9300001</v>
      </c>
      <c r="G221" s="76">
        <v>1069196490.66</v>
      </c>
      <c r="H221" s="78">
        <f t="shared" si="2"/>
        <v>93.902355340409244</v>
      </c>
      <c r="I221" s="1"/>
      <c r="J221" s="1"/>
    </row>
    <row r="222" spans="1:10" ht="18.75" x14ac:dyDescent="0.3">
      <c r="A222" s="79" t="s">
        <v>274</v>
      </c>
      <c r="B222" s="80" t="s">
        <v>19</v>
      </c>
      <c r="C222" s="80" t="s">
        <v>275</v>
      </c>
      <c r="D222" s="80" t="s">
        <v>337</v>
      </c>
      <c r="E222" s="80" t="s">
        <v>296</v>
      </c>
      <c r="F222" s="81">
        <v>139108968.22999999</v>
      </c>
      <c r="G222" s="135">
        <v>127066646.62</v>
      </c>
      <c r="H222" s="82">
        <f t="shared" si="2"/>
        <v>91.343245684858047</v>
      </c>
      <c r="I222" s="1"/>
      <c r="J222" s="1"/>
    </row>
    <row r="223" spans="1:10" ht="75" x14ac:dyDescent="0.3">
      <c r="A223" s="79" t="s">
        <v>913</v>
      </c>
      <c r="B223" s="80" t="s">
        <v>19</v>
      </c>
      <c r="C223" s="80" t="s">
        <v>311</v>
      </c>
      <c r="D223" s="80" t="s">
        <v>337</v>
      </c>
      <c r="E223" s="80" t="s">
        <v>296</v>
      </c>
      <c r="F223" s="81">
        <v>65806132.460000001</v>
      </c>
      <c r="G223" s="135">
        <v>63977432.539999999</v>
      </c>
      <c r="H223" s="82">
        <f t="shared" si="2"/>
        <v>97.221079781414645</v>
      </c>
      <c r="I223" s="1"/>
      <c r="J223" s="1"/>
    </row>
    <row r="224" spans="1:10" ht="56.25" x14ac:dyDescent="0.3">
      <c r="A224" s="79" t="s">
        <v>1145</v>
      </c>
      <c r="B224" s="80" t="s">
        <v>19</v>
      </c>
      <c r="C224" s="80" t="s">
        <v>311</v>
      </c>
      <c r="D224" s="80" t="s">
        <v>783</v>
      </c>
      <c r="E224" s="80" t="s">
        <v>296</v>
      </c>
      <c r="F224" s="81">
        <v>2779733.03</v>
      </c>
      <c r="G224" s="135">
        <v>2654753.75</v>
      </c>
      <c r="H224" s="82">
        <f t="shared" si="2"/>
        <v>95.503910675911214</v>
      </c>
      <c r="I224" s="1"/>
      <c r="J224" s="1"/>
    </row>
    <row r="225" spans="1:13" ht="93.75" x14ac:dyDescent="0.3">
      <c r="A225" s="79" t="s">
        <v>1105</v>
      </c>
      <c r="B225" s="80" t="s">
        <v>19</v>
      </c>
      <c r="C225" s="80" t="s">
        <v>311</v>
      </c>
      <c r="D225" s="80" t="s">
        <v>783</v>
      </c>
      <c r="E225" s="80" t="s">
        <v>23</v>
      </c>
      <c r="F225" s="81">
        <v>2779733.03</v>
      </c>
      <c r="G225" s="81">
        <v>2654753.75</v>
      </c>
      <c r="H225" s="82">
        <f t="shared" si="2"/>
        <v>95.503910675911214</v>
      </c>
      <c r="I225" s="1"/>
      <c r="J225" s="1"/>
    </row>
    <row r="226" spans="1:13" ht="37.5" x14ac:dyDescent="0.3">
      <c r="A226" s="79" t="s">
        <v>278</v>
      </c>
      <c r="B226" s="80" t="s">
        <v>19</v>
      </c>
      <c r="C226" s="80" t="s">
        <v>311</v>
      </c>
      <c r="D226" s="80" t="s">
        <v>783</v>
      </c>
      <c r="E226" s="80" t="s">
        <v>25</v>
      </c>
      <c r="F226" s="81">
        <v>2779733.03</v>
      </c>
      <c r="G226" s="135">
        <v>2654753.75</v>
      </c>
      <c r="H226" s="82">
        <f t="shared" si="2"/>
        <v>95.503910675911214</v>
      </c>
      <c r="I226" s="1"/>
      <c r="J226" s="1"/>
    </row>
    <row r="227" spans="1:13" ht="56.25" x14ac:dyDescent="0.3">
      <c r="A227" s="79" t="s">
        <v>1104</v>
      </c>
      <c r="B227" s="80" t="s">
        <v>19</v>
      </c>
      <c r="C227" s="80" t="s">
        <v>311</v>
      </c>
      <c r="D227" s="80" t="s">
        <v>784</v>
      </c>
      <c r="E227" s="80" t="s">
        <v>296</v>
      </c>
      <c r="F227" s="81">
        <v>53636788.969999999</v>
      </c>
      <c r="G227" s="135">
        <v>52283597.560000002</v>
      </c>
      <c r="H227" s="82">
        <f t="shared" si="2"/>
        <v>97.477120767320997</v>
      </c>
      <c r="I227" s="1"/>
      <c r="J227" s="1"/>
    </row>
    <row r="228" spans="1:13" ht="93.75" x14ac:dyDescent="0.3">
      <c r="A228" s="79" t="s">
        <v>1105</v>
      </c>
      <c r="B228" s="80" t="s">
        <v>19</v>
      </c>
      <c r="C228" s="80" t="s">
        <v>311</v>
      </c>
      <c r="D228" s="80" t="s">
        <v>784</v>
      </c>
      <c r="E228" s="80" t="s">
        <v>23</v>
      </c>
      <c r="F228" s="81">
        <v>53350768.969999999</v>
      </c>
      <c r="G228" s="135">
        <v>52026841.450000003</v>
      </c>
      <c r="H228" s="82">
        <f t="shared" si="2"/>
        <v>97.518447164755102</v>
      </c>
      <c r="I228" s="1"/>
      <c r="J228" s="1"/>
    </row>
    <row r="229" spans="1:13" ht="37.5" x14ac:dyDescent="0.3">
      <c r="A229" s="79" t="s">
        <v>278</v>
      </c>
      <c r="B229" s="80" t="s">
        <v>19</v>
      </c>
      <c r="C229" s="80" t="s">
        <v>311</v>
      </c>
      <c r="D229" s="80" t="s">
        <v>784</v>
      </c>
      <c r="E229" s="80" t="s">
        <v>25</v>
      </c>
      <c r="F229" s="81">
        <v>53350768.969999999</v>
      </c>
      <c r="G229" s="135">
        <v>52026841.450000003</v>
      </c>
      <c r="H229" s="82">
        <f t="shared" si="2"/>
        <v>97.518447164755102</v>
      </c>
      <c r="I229" s="1"/>
      <c r="J229" s="1"/>
    </row>
    <row r="230" spans="1:13" ht="37.5" x14ac:dyDescent="0.3">
      <c r="A230" s="79" t="s">
        <v>1106</v>
      </c>
      <c r="B230" s="80" t="s">
        <v>19</v>
      </c>
      <c r="C230" s="80" t="s">
        <v>311</v>
      </c>
      <c r="D230" s="80" t="s">
        <v>784</v>
      </c>
      <c r="E230" s="80" t="s">
        <v>29</v>
      </c>
      <c r="F230" s="81">
        <v>116500</v>
      </c>
      <c r="G230" s="135">
        <v>90796.67</v>
      </c>
      <c r="H230" s="82">
        <f t="shared" si="2"/>
        <v>77.937055793991419</v>
      </c>
      <c r="I230" s="1"/>
      <c r="J230" s="1"/>
    </row>
    <row r="231" spans="1:13" ht="37.5" x14ac:dyDescent="0.3">
      <c r="A231" s="79" t="s">
        <v>279</v>
      </c>
      <c r="B231" s="80" t="s">
        <v>19</v>
      </c>
      <c r="C231" s="80" t="s">
        <v>311</v>
      </c>
      <c r="D231" s="80" t="s">
        <v>784</v>
      </c>
      <c r="E231" s="80" t="s">
        <v>31</v>
      </c>
      <c r="F231" s="81">
        <v>116500</v>
      </c>
      <c r="G231" s="135">
        <v>90796.67</v>
      </c>
      <c r="H231" s="82">
        <f t="shared" si="2"/>
        <v>77.937055793991419</v>
      </c>
      <c r="I231" s="1"/>
      <c r="J231" s="1"/>
    </row>
    <row r="232" spans="1:13" ht="18.75" x14ac:dyDescent="0.3">
      <c r="A232" s="79" t="s">
        <v>1107</v>
      </c>
      <c r="B232" s="80" t="s">
        <v>19</v>
      </c>
      <c r="C232" s="80" t="s">
        <v>311</v>
      </c>
      <c r="D232" s="80" t="s">
        <v>784</v>
      </c>
      <c r="E232" s="80" t="s">
        <v>33</v>
      </c>
      <c r="F232" s="81">
        <v>169520</v>
      </c>
      <c r="G232" s="135">
        <v>165959.44</v>
      </c>
      <c r="H232" s="82">
        <f t="shared" si="2"/>
        <v>97.899622463426155</v>
      </c>
      <c r="I232" s="1"/>
      <c r="J232" s="1"/>
    </row>
    <row r="233" spans="1:13" ht="18.75" x14ac:dyDescent="0.3">
      <c r="A233" s="79" t="s">
        <v>280</v>
      </c>
      <c r="B233" s="80" t="s">
        <v>19</v>
      </c>
      <c r="C233" s="80" t="s">
        <v>311</v>
      </c>
      <c r="D233" s="80" t="s">
        <v>784</v>
      </c>
      <c r="E233" s="80" t="s">
        <v>35</v>
      </c>
      <c r="F233" s="81">
        <v>169520</v>
      </c>
      <c r="G233" s="135">
        <v>165959.44</v>
      </c>
      <c r="H233" s="82">
        <f t="shared" si="2"/>
        <v>97.899622463426155</v>
      </c>
      <c r="I233" s="1"/>
      <c r="J233" s="1"/>
    </row>
    <row r="234" spans="1:13" ht="225" x14ac:dyDescent="0.3">
      <c r="A234" s="79" t="s">
        <v>1146</v>
      </c>
      <c r="B234" s="80" t="s">
        <v>19</v>
      </c>
      <c r="C234" s="80" t="s">
        <v>311</v>
      </c>
      <c r="D234" s="80" t="s">
        <v>785</v>
      </c>
      <c r="E234" s="80" t="s">
        <v>296</v>
      </c>
      <c r="F234" s="81">
        <v>1791708</v>
      </c>
      <c r="G234" s="81">
        <v>1791708</v>
      </c>
      <c r="H234" s="82">
        <f t="shared" si="2"/>
        <v>100</v>
      </c>
      <c r="I234" s="1"/>
      <c r="J234" s="1"/>
      <c r="L234" s="22"/>
      <c r="M234" s="22"/>
    </row>
    <row r="235" spans="1:13" ht="93.75" x14ac:dyDescent="0.3">
      <c r="A235" s="79" t="s">
        <v>1105</v>
      </c>
      <c r="B235" s="80" t="s">
        <v>19</v>
      </c>
      <c r="C235" s="80" t="s">
        <v>311</v>
      </c>
      <c r="D235" s="80" t="s">
        <v>785</v>
      </c>
      <c r="E235" s="80" t="s">
        <v>23</v>
      </c>
      <c r="F235" s="81">
        <v>1741708</v>
      </c>
      <c r="G235" s="83">
        <v>1741708</v>
      </c>
      <c r="H235" s="82">
        <f t="shared" ref="H235:H321" si="3">G235/F235*100</f>
        <v>100</v>
      </c>
      <c r="I235" s="1"/>
      <c r="J235" s="1"/>
      <c r="L235" s="22"/>
    </row>
    <row r="236" spans="1:13" ht="37.5" x14ac:dyDescent="0.3">
      <c r="A236" s="79" t="s">
        <v>278</v>
      </c>
      <c r="B236" s="80" t="s">
        <v>19</v>
      </c>
      <c r="C236" s="80" t="s">
        <v>311</v>
      </c>
      <c r="D236" s="80" t="s">
        <v>785</v>
      </c>
      <c r="E236" s="80" t="s">
        <v>25</v>
      </c>
      <c r="F236" s="81">
        <v>1741708</v>
      </c>
      <c r="G236" s="81">
        <v>1741708</v>
      </c>
      <c r="H236" s="82">
        <f t="shared" si="3"/>
        <v>100</v>
      </c>
      <c r="I236" s="1"/>
      <c r="J236" s="1"/>
    </row>
    <row r="237" spans="1:13" ht="37.5" x14ac:dyDescent="0.3">
      <c r="A237" s="79" t="s">
        <v>1106</v>
      </c>
      <c r="B237" s="80" t="s">
        <v>19</v>
      </c>
      <c r="C237" s="80" t="s">
        <v>311</v>
      </c>
      <c r="D237" s="80" t="s">
        <v>785</v>
      </c>
      <c r="E237" s="80" t="s">
        <v>29</v>
      </c>
      <c r="F237" s="81">
        <v>50000</v>
      </c>
      <c r="G237" s="135">
        <v>50000</v>
      </c>
      <c r="H237" s="82">
        <f t="shared" si="3"/>
        <v>100</v>
      </c>
      <c r="I237" s="1"/>
      <c r="J237" s="1"/>
    </row>
    <row r="238" spans="1:13" ht="37.5" x14ac:dyDescent="0.3">
      <c r="A238" s="79" t="s">
        <v>279</v>
      </c>
      <c r="B238" s="80" t="s">
        <v>19</v>
      </c>
      <c r="C238" s="80" t="s">
        <v>311</v>
      </c>
      <c r="D238" s="80" t="s">
        <v>785</v>
      </c>
      <c r="E238" s="80" t="s">
        <v>31</v>
      </c>
      <c r="F238" s="81">
        <v>50000</v>
      </c>
      <c r="G238" s="135">
        <v>50000</v>
      </c>
      <c r="H238" s="82">
        <f t="shared" si="3"/>
        <v>100</v>
      </c>
      <c r="I238" s="1"/>
      <c r="J238" s="1"/>
    </row>
    <row r="239" spans="1:13" ht="206.25" x14ac:dyDescent="0.3">
      <c r="A239" s="79" t="s">
        <v>1147</v>
      </c>
      <c r="B239" s="80" t="s">
        <v>19</v>
      </c>
      <c r="C239" s="80" t="s">
        <v>311</v>
      </c>
      <c r="D239" s="80" t="s">
        <v>786</v>
      </c>
      <c r="E239" s="80" t="s">
        <v>296</v>
      </c>
      <c r="F239" s="81">
        <v>597236</v>
      </c>
      <c r="G239" s="135">
        <v>578087.86</v>
      </c>
      <c r="H239" s="82">
        <f t="shared" si="3"/>
        <v>96.793873778539805</v>
      </c>
      <c r="I239" s="1"/>
      <c r="J239" s="1"/>
    </row>
    <row r="240" spans="1:13" ht="93.75" x14ac:dyDescent="0.3">
      <c r="A240" s="79" t="s">
        <v>1105</v>
      </c>
      <c r="B240" s="80" t="s">
        <v>19</v>
      </c>
      <c r="C240" s="80" t="s">
        <v>311</v>
      </c>
      <c r="D240" s="80" t="s">
        <v>786</v>
      </c>
      <c r="E240" s="80" t="s">
        <v>23</v>
      </c>
      <c r="F240" s="81">
        <v>568031.14</v>
      </c>
      <c r="G240" s="135">
        <v>548883</v>
      </c>
      <c r="H240" s="82">
        <f t="shared" si="3"/>
        <v>96.629033401232192</v>
      </c>
      <c r="I240" s="1"/>
      <c r="J240" s="1"/>
    </row>
    <row r="241" spans="1:10" ht="37.5" x14ac:dyDescent="0.3">
      <c r="A241" s="79" t="s">
        <v>278</v>
      </c>
      <c r="B241" s="80" t="s">
        <v>19</v>
      </c>
      <c r="C241" s="80" t="s">
        <v>311</v>
      </c>
      <c r="D241" s="80" t="s">
        <v>786</v>
      </c>
      <c r="E241" s="80" t="s">
        <v>25</v>
      </c>
      <c r="F241" s="81">
        <v>568031.14</v>
      </c>
      <c r="G241" s="135">
        <v>548883</v>
      </c>
      <c r="H241" s="82">
        <f t="shared" si="3"/>
        <v>96.629033401232192</v>
      </c>
      <c r="I241" s="1"/>
      <c r="J241" s="1"/>
    </row>
    <row r="242" spans="1:10" ht="37.5" x14ac:dyDescent="0.3">
      <c r="A242" s="79" t="s">
        <v>1106</v>
      </c>
      <c r="B242" s="80" t="s">
        <v>19</v>
      </c>
      <c r="C242" s="80" t="s">
        <v>311</v>
      </c>
      <c r="D242" s="80" t="s">
        <v>786</v>
      </c>
      <c r="E242" s="80" t="s">
        <v>29</v>
      </c>
      <c r="F242" s="81">
        <v>29204.86</v>
      </c>
      <c r="G242" s="135">
        <v>29204.86</v>
      </c>
      <c r="H242" s="82">
        <f t="shared" si="3"/>
        <v>100</v>
      </c>
      <c r="I242" s="1"/>
      <c r="J242" s="1"/>
    </row>
    <row r="243" spans="1:10" ht="37.5" x14ac:dyDescent="0.3">
      <c r="A243" s="79" t="s">
        <v>279</v>
      </c>
      <c r="B243" s="80" t="s">
        <v>19</v>
      </c>
      <c r="C243" s="80" t="s">
        <v>311</v>
      </c>
      <c r="D243" s="80" t="s">
        <v>786</v>
      </c>
      <c r="E243" s="80" t="s">
        <v>31</v>
      </c>
      <c r="F243" s="81">
        <v>29204.86</v>
      </c>
      <c r="G243" s="135">
        <v>29204.86</v>
      </c>
      <c r="H243" s="82">
        <f t="shared" si="3"/>
        <v>100</v>
      </c>
      <c r="I243" s="1"/>
      <c r="J243" s="1"/>
    </row>
    <row r="244" spans="1:10" ht="243.75" x14ac:dyDescent="0.3">
      <c r="A244" s="79" t="s">
        <v>1148</v>
      </c>
      <c r="B244" s="80" t="s">
        <v>19</v>
      </c>
      <c r="C244" s="80" t="s">
        <v>311</v>
      </c>
      <c r="D244" s="80" t="s">
        <v>787</v>
      </c>
      <c r="E244" s="80" t="s">
        <v>296</v>
      </c>
      <c r="F244" s="81">
        <v>200</v>
      </c>
      <c r="G244" s="135">
        <v>0</v>
      </c>
      <c r="H244" s="82">
        <f t="shared" si="3"/>
        <v>0</v>
      </c>
      <c r="I244" s="1"/>
      <c r="J244" s="1"/>
    </row>
    <row r="245" spans="1:10" ht="37.5" x14ac:dyDescent="0.3">
      <c r="A245" s="79" t="s">
        <v>1106</v>
      </c>
      <c r="B245" s="80" t="s">
        <v>19</v>
      </c>
      <c r="C245" s="80" t="s">
        <v>311</v>
      </c>
      <c r="D245" s="80" t="s">
        <v>787</v>
      </c>
      <c r="E245" s="80" t="s">
        <v>29</v>
      </c>
      <c r="F245" s="81">
        <v>200</v>
      </c>
      <c r="G245" s="135">
        <v>0</v>
      </c>
      <c r="H245" s="82">
        <f t="shared" si="3"/>
        <v>0</v>
      </c>
      <c r="I245" s="1"/>
      <c r="J245" s="1"/>
    </row>
    <row r="246" spans="1:10" ht="37.5" x14ac:dyDescent="0.3">
      <c r="A246" s="79" t="s">
        <v>279</v>
      </c>
      <c r="B246" s="80" t="s">
        <v>19</v>
      </c>
      <c r="C246" s="80" t="s">
        <v>311</v>
      </c>
      <c r="D246" s="80" t="s">
        <v>787</v>
      </c>
      <c r="E246" s="80" t="s">
        <v>31</v>
      </c>
      <c r="F246" s="81">
        <v>200</v>
      </c>
      <c r="G246" s="135">
        <v>0</v>
      </c>
      <c r="H246" s="82">
        <f t="shared" si="3"/>
        <v>0</v>
      </c>
      <c r="I246" s="1"/>
      <c r="J246" s="1"/>
    </row>
    <row r="247" spans="1:10" ht="37.5" x14ac:dyDescent="0.3">
      <c r="A247" s="79" t="s">
        <v>1149</v>
      </c>
      <c r="B247" s="80" t="s">
        <v>19</v>
      </c>
      <c r="C247" s="80" t="s">
        <v>311</v>
      </c>
      <c r="D247" s="80" t="s">
        <v>788</v>
      </c>
      <c r="E247" s="80" t="s">
        <v>296</v>
      </c>
      <c r="F247" s="81">
        <v>2986180</v>
      </c>
      <c r="G247" s="135">
        <v>2654998.91</v>
      </c>
      <c r="H247" s="82">
        <f t="shared" si="3"/>
        <v>88.909540282233493</v>
      </c>
      <c r="I247" s="1"/>
      <c r="J247" s="1"/>
    </row>
    <row r="248" spans="1:10" ht="93.75" x14ac:dyDescent="0.3">
      <c r="A248" s="79" t="s">
        <v>1105</v>
      </c>
      <c r="B248" s="80" t="s">
        <v>19</v>
      </c>
      <c r="C248" s="80" t="s">
        <v>311</v>
      </c>
      <c r="D248" s="80" t="s">
        <v>788</v>
      </c>
      <c r="E248" s="80" t="s">
        <v>23</v>
      </c>
      <c r="F248" s="81">
        <v>2756070.39</v>
      </c>
      <c r="G248" s="135">
        <v>2491781.39</v>
      </c>
      <c r="H248" s="82">
        <f t="shared" si="3"/>
        <v>90.410658560864988</v>
      </c>
      <c r="I248" s="1"/>
      <c r="J248" s="1"/>
    </row>
    <row r="249" spans="1:10" ht="37.5" x14ac:dyDescent="0.3">
      <c r="A249" s="79" t="s">
        <v>278</v>
      </c>
      <c r="B249" s="80" t="s">
        <v>19</v>
      </c>
      <c r="C249" s="80" t="s">
        <v>311</v>
      </c>
      <c r="D249" s="80" t="s">
        <v>788</v>
      </c>
      <c r="E249" s="80" t="s">
        <v>25</v>
      </c>
      <c r="F249" s="81">
        <v>2756070.39</v>
      </c>
      <c r="G249" s="135">
        <v>2491781.39</v>
      </c>
      <c r="H249" s="82">
        <f t="shared" si="3"/>
        <v>90.410658560864988</v>
      </c>
      <c r="I249" s="1"/>
      <c r="J249" s="1"/>
    </row>
    <row r="250" spans="1:10" ht="37.5" x14ac:dyDescent="0.3">
      <c r="A250" s="79" t="s">
        <v>1106</v>
      </c>
      <c r="B250" s="80" t="s">
        <v>19</v>
      </c>
      <c r="C250" s="80" t="s">
        <v>311</v>
      </c>
      <c r="D250" s="80" t="s">
        <v>788</v>
      </c>
      <c r="E250" s="80" t="s">
        <v>29</v>
      </c>
      <c r="F250" s="81">
        <v>230109.61</v>
      </c>
      <c r="G250" s="135">
        <v>163217.51999999999</v>
      </c>
      <c r="H250" s="82">
        <f t="shared" si="3"/>
        <v>70.930336199344296</v>
      </c>
      <c r="I250" s="1"/>
      <c r="J250" s="1"/>
    </row>
    <row r="251" spans="1:10" ht="37.5" x14ac:dyDescent="0.3">
      <c r="A251" s="79" t="s">
        <v>279</v>
      </c>
      <c r="B251" s="80" t="s">
        <v>19</v>
      </c>
      <c r="C251" s="80" t="s">
        <v>311</v>
      </c>
      <c r="D251" s="80" t="s">
        <v>788</v>
      </c>
      <c r="E251" s="80" t="s">
        <v>31</v>
      </c>
      <c r="F251" s="81">
        <v>230109.61</v>
      </c>
      <c r="G251" s="135">
        <v>163217.51999999999</v>
      </c>
      <c r="H251" s="82">
        <f t="shared" si="3"/>
        <v>70.930336199344296</v>
      </c>
      <c r="I251" s="1"/>
      <c r="J251" s="1"/>
    </row>
    <row r="252" spans="1:10" ht="75" x14ac:dyDescent="0.3">
      <c r="A252" s="79" t="s">
        <v>1150</v>
      </c>
      <c r="B252" s="80" t="s">
        <v>19</v>
      </c>
      <c r="C252" s="80" t="s">
        <v>311</v>
      </c>
      <c r="D252" s="80" t="s">
        <v>789</v>
      </c>
      <c r="E252" s="80" t="s">
        <v>296</v>
      </c>
      <c r="F252" s="81">
        <v>597236</v>
      </c>
      <c r="G252" s="135">
        <v>597236</v>
      </c>
      <c r="H252" s="82">
        <f t="shared" si="3"/>
        <v>100</v>
      </c>
      <c r="I252" s="1"/>
      <c r="J252" s="1"/>
    </row>
    <row r="253" spans="1:10" ht="93.75" x14ac:dyDescent="0.3">
      <c r="A253" s="79" t="s">
        <v>1105</v>
      </c>
      <c r="B253" s="80" t="s">
        <v>19</v>
      </c>
      <c r="C253" s="80" t="s">
        <v>311</v>
      </c>
      <c r="D253" s="80" t="s">
        <v>789</v>
      </c>
      <c r="E253" s="80" t="s">
        <v>23</v>
      </c>
      <c r="F253" s="81">
        <v>570661.01</v>
      </c>
      <c r="G253" s="135">
        <v>570661.01</v>
      </c>
      <c r="H253" s="82">
        <f t="shared" si="3"/>
        <v>100</v>
      </c>
      <c r="I253" s="1"/>
      <c r="J253" s="1"/>
    </row>
    <row r="254" spans="1:10" ht="37.5" x14ac:dyDescent="0.3">
      <c r="A254" s="79" t="s">
        <v>278</v>
      </c>
      <c r="B254" s="80" t="s">
        <v>19</v>
      </c>
      <c r="C254" s="80" t="s">
        <v>311</v>
      </c>
      <c r="D254" s="80" t="s">
        <v>789</v>
      </c>
      <c r="E254" s="80" t="s">
        <v>25</v>
      </c>
      <c r="F254" s="81">
        <v>570661.01</v>
      </c>
      <c r="G254" s="135">
        <v>570661.01</v>
      </c>
      <c r="H254" s="82">
        <f t="shared" si="3"/>
        <v>100</v>
      </c>
      <c r="I254" s="1"/>
      <c r="J254" s="1"/>
    </row>
    <row r="255" spans="1:10" ht="37.5" x14ac:dyDescent="0.3">
      <c r="A255" s="79" t="s">
        <v>1106</v>
      </c>
      <c r="B255" s="80" t="s">
        <v>19</v>
      </c>
      <c r="C255" s="80" t="s">
        <v>311</v>
      </c>
      <c r="D255" s="80" t="s">
        <v>789</v>
      </c>
      <c r="E255" s="80" t="s">
        <v>29</v>
      </c>
      <c r="F255" s="81">
        <v>26574.99</v>
      </c>
      <c r="G255" s="135">
        <v>26574.99</v>
      </c>
      <c r="H255" s="82">
        <f t="shared" si="3"/>
        <v>100</v>
      </c>
      <c r="I255" s="1"/>
      <c r="J255" s="1"/>
    </row>
    <row r="256" spans="1:10" ht="37.5" x14ac:dyDescent="0.3">
      <c r="A256" s="79" t="s">
        <v>279</v>
      </c>
      <c r="B256" s="80" t="s">
        <v>19</v>
      </c>
      <c r="C256" s="80" t="s">
        <v>311</v>
      </c>
      <c r="D256" s="80" t="s">
        <v>789</v>
      </c>
      <c r="E256" s="80" t="s">
        <v>31</v>
      </c>
      <c r="F256" s="81">
        <v>26574.99</v>
      </c>
      <c r="G256" s="135">
        <v>26574.99</v>
      </c>
      <c r="H256" s="82">
        <f t="shared" si="3"/>
        <v>100</v>
      </c>
      <c r="I256" s="1"/>
      <c r="J256" s="1"/>
    </row>
    <row r="257" spans="1:10" ht="131.25" x14ac:dyDescent="0.3">
      <c r="A257" s="79" t="s">
        <v>1109</v>
      </c>
      <c r="B257" s="80" t="s">
        <v>19</v>
      </c>
      <c r="C257" s="80" t="s">
        <v>311</v>
      </c>
      <c r="D257" s="80" t="s">
        <v>877</v>
      </c>
      <c r="E257" s="80" t="s">
        <v>296</v>
      </c>
      <c r="F257" s="81">
        <v>2316087.52</v>
      </c>
      <c r="G257" s="135">
        <v>2316087.52</v>
      </c>
      <c r="H257" s="82">
        <f t="shared" si="3"/>
        <v>100</v>
      </c>
      <c r="I257" s="1"/>
      <c r="J257" s="1"/>
    </row>
    <row r="258" spans="1:10" ht="93.75" x14ac:dyDescent="0.3">
      <c r="A258" s="79" t="s">
        <v>1105</v>
      </c>
      <c r="B258" s="80" t="s">
        <v>19</v>
      </c>
      <c r="C258" s="80" t="s">
        <v>311</v>
      </c>
      <c r="D258" s="80" t="s">
        <v>877</v>
      </c>
      <c r="E258" s="80" t="s">
        <v>23</v>
      </c>
      <c r="F258" s="81">
        <v>2316087.52</v>
      </c>
      <c r="G258" s="135">
        <v>2316087.52</v>
      </c>
      <c r="H258" s="82">
        <f t="shared" si="3"/>
        <v>100</v>
      </c>
      <c r="I258" s="1"/>
      <c r="J258" s="1"/>
    </row>
    <row r="259" spans="1:10" ht="37.5" x14ac:dyDescent="0.3">
      <c r="A259" s="79" t="s">
        <v>278</v>
      </c>
      <c r="B259" s="80" t="s">
        <v>19</v>
      </c>
      <c r="C259" s="80" t="s">
        <v>311</v>
      </c>
      <c r="D259" s="80" t="s">
        <v>877</v>
      </c>
      <c r="E259" s="80" t="s">
        <v>25</v>
      </c>
      <c r="F259" s="81">
        <v>2316087.52</v>
      </c>
      <c r="G259" s="135">
        <v>2316087.52</v>
      </c>
      <c r="H259" s="82">
        <f t="shared" si="3"/>
        <v>100</v>
      </c>
      <c r="I259" s="1"/>
      <c r="J259" s="1"/>
    </row>
    <row r="260" spans="1:10" ht="56.25" x14ac:dyDescent="0.3">
      <c r="A260" s="79" t="s">
        <v>1110</v>
      </c>
      <c r="B260" s="80" t="s">
        <v>19</v>
      </c>
      <c r="C260" s="80" t="s">
        <v>311</v>
      </c>
      <c r="D260" s="80" t="s">
        <v>341</v>
      </c>
      <c r="E260" s="80" t="s">
        <v>296</v>
      </c>
      <c r="F260" s="81">
        <v>1100962.94</v>
      </c>
      <c r="G260" s="135">
        <v>1100962.94</v>
      </c>
      <c r="H260" s="82">
        <f t="shared" si="3"/>
        <v>100</v>
      </c>
      <c r="I260" s="1"/>
      <c r="J260" s="1"/>
    </row>
    <row r="261" spans="1:10" ht="93.75" x14ac:dyDescent="0.3">
      <c r="A261" s="79" t="s">
        <v>1105</v>
      </c>
      <c r="B261" s="80" t="s">
        <v>19</v>
      </c>
      <c r="C261" s="80" t="s">
        <v>311</v>
      </c>
      <c r="D261" s="80" t="s">
        <v>341</v>
      </c>
      <c r="E261" s="80" t="s">
        <v>23</v>
      </c>
      <c r="F261" s="81">
        <v>1100962.94</v>
      </c>
      <c r="G261" s="135">
        <v>1100962.94</v>
      </c>
      <c r="H261" s="82">
        <f t="shared" si="3"/>
        <v>100</v>
      </c>
      <c r="I261" s="1"/>
      <c r="J261" s="1"/>
    </row>
    <row r="262" spans="1:10" ht="37.5" x14ac:dyDescent="0.3">
      <c r="A262" s="79" t="s">
        <v>278</v>
      </c>
      <c r="B262" s="80" t="s">
        <v>19</v>
      </c>
      <c r="C262" s="80" t="s">
        <v>311</v>
      </c>
      <c r="D262" s="80" t="s">
        <v>341</v>
      </c>
      <c r="E262" s="80" t="s">
        <v>25</v>
      </c>
      <c r="F262" s="81">
        <v>1100962.94</v>
      </c>
      <c r="G262" s="135">
        <v>1100962.94</v>
      </c>
      <c r="H262" s="82">
        <f t="shared" si="3"/>
        <v>100</v>
      </c>
      <c r="I262" s="1"/>
      <c r="J262" s="1"/>
    </row>
    <row r="263" spans="1:10" ht="18.75" x14ac:dyDescent="0.3">
      <c r="A263" s="79" t="s">
        <v>312</v>
      </c>
      <c r="B263" s="80" t="s">
        <v>19</v>
      </c>
      <c r="C263" s="80" t="s">
        <v>313</v>
      </c>
      <c r="D263" s="80" t="s">
        <v>337</v>
      </c>
      <c r="E263" s="80" t="s">
        <v>296</v>
      </c>
      <c r="F263" s="81">
        <v>26064</v>
      </c>
      <c r="G263" s="135">
        <v>26064</v>
      </c>
      <c r="H263" s="82">
        <f t="shared" si="3"/>
        <v>100</v>
      </c>
      <c r="I263" s="1"/>
      <c r="J263" s="1"/>
    </row>
    <row r="264" spans="1:10" ht="75" x14ac:dyDescent="0.3">
      <c r="A264" s="79" t="s">
        <v>1151</v>
      </c>
      <c r="B264" s="80" t="s">
        <v>19</v>
      </c>
      <c r="C264" s="80" t="s">
        <v>313</v>
      </c>
      <c r="D264" s="80" t="s">
        <v>952</v>
      </c>
      <c r="E264" s="80" t="s">
        <v>296</v>
      </c>
      <c r="F264" s="81">
        <v>26064</v>
      </c>
      <c r="G264" s="135">
        <v>26064</v>
      </c>
      <c r="H264" s="82">
        <f t="shared" si="3"/>
        <v>100</v>
      </c>
      <c r="I264" s="1"/>
      <c r="J264" s="1"/>
    </row>
    <row r="265" spans="1:10" ht="37.5" x14ac:dyDescent="0.3">
      <c r="A265" s="79" t="s">
        <v>1106</v>
      </c>
      <c r="B265" s="80" t="s">
        <v>19</v>
      </c>
      <c r="C265" s="80" t="s">
        <v>313</v>
      </c>
      <c r="D265" s="80" t="s">
        <v>952</v>
      </c>
      <c r="E265" s="80" t="s">
        <v>29</v>
      </c>
      <c r="F265" s="81">
        <v>26064</v>
      </c>
      <c r="G265" s="135">
        <v>26064</v>
      </c>
      <c r="H265" s="82">
        <f t="shared" si="3"/>
        <v>100</v>
      </c>
      <c r="I265" s="1"/>
      <c r="J265" s="1"/>
    </row>
    <row r="266" spans="1:10" ht="37.5" x14ac:dyDescent="0.3">
      <c r="A266" s="79" t="s">
        <v>279</v>
      </c>
      <c r="B266" s="80" t="s">
        <v>19</v>
      </c>
      <c r="C266" s="80" t="s">
        <v>313</v>
      </c>
      <c r="D266" s="80" t="s">
        <v>952</v>
      </c>
      <c r="E266" s="80" t="s">
        <v>31</v>
      </c>
      <c r="F266" s="81">
        <v>26064</v>
      </c>
      <c r="G266" s="135">
        <v>26064</v>
      </c>
      <c r="H266" s="82">
        <f t="shared" si="3"/>
        <v>100</v>
      </c>
      <c r="I266" s="1"/>
      <c r="J266" s="1"/>
    </row>
    <row r="267" spans="1:10" ht="18.75" x14ac:dyDescent="0.3">
      <c r="A267" s="79" t="s">
        <v>914</v>
      </c>
      <c r="B267" s="80" t="s">
        <v>19</v>
      </c>
      <c r="C267" s="80" t="s">
        <v>314</v>
      </c>
      <c r="D267" s="80" t="s">
        <v>337</v>
      </c>
      <c r="E267" s="80" t="s">
        <v>296</v>
      </c>
      <c r="F267" s="81">
        <v>7055582.75</v>
      </c>
      <c r="G267" s="135">
        <v>0</v>
      </c>
      <c r="H267" s="82">
        <f t="shared" si="3"/>
        <v>0</v>
      </c>
      <c r="I267" s="1"/>
      <c r="J267" s="1"/>
    </row>
    <row r="268" spans="1:10" ht="18.75" x14ac:dyDescent="0.3">
      <c r="A268" s="79" t="s">
        <v>1152</v>
      </c>
      <c r="B268" s="80" t="s">
        <v>19</v>
      </c>
      <c r="C268" s="80" t="s">
        <v>314</v>
      </c>
      <c r="D268" s="80" t="s">
        <v>346</v>
      </c>
      <c r="E268" s="80" t="s">
        <v>296</v>
      </c>
      <c r="F268" s="81">
        <v>7055582.75</v>
      </c>
      <c r="G268" s="135">
        <v>0</v>
      </c>
      <c r="H268" s="82">
        <f t="shared" si="3"/>
        <v>0</v>
      </c>
      <c r="I268" s="1"/>
      <c r="J268" s="1"/>
    </row>
    <row r="269" spans="1:10" ht="18.75" x14ac:dyDescent="0.3">
      <c r="A269" s="79" t="s">
        <v>1107</v>
      </c>
      <c r="B269" s="80" t="s">
        <v>19</v>
      </c>
      <c r="C269" s="80" t="s">
        <v>314</v>
      </c>
      <c r="D269" s="80" t="s">
        <v>346</v>
      </c>
      <c r="E269" s="80" t="s">
        <v>33</v>
      </c>
      <c r="F269" s="81">
        <v>7055582.75</v>
      </c>
      <c r="G269" s="135">
        <v>0</v>
      </c>
      <c r="H269" s="82">
        <f t="shared" si="3"/>
        <v>0</v>
      </c>
      <c r="I269" s="1"/>
      <c r="J269" s="1"/>
    </row>
    <row r="270" spans="1:10" ht="18.75" x14ac:dyDescent="0.3">
      <c r="A270" s="79" t="s">
        <v>915</v>
      </c>
      <c r="B270" s="80" t="s">
        <v>19</v>
      </c>
      <c r="C270" s="80" t="s">
        <v>314</v>
      </c>
      <c r="D270" s="80" t="s">
        <v>346</v>
      </c>
      <c r="E270" s="80" t="s">
        <v>244</v>
      </c>
      <c r="F270" s="81">
        <v>7055582.75</v>
      </c>
      <c r="G270" s="135">
        <v>0</v>
      </c>
      <c r="H270" s="82">
        <f t="shared" si="3"/>
        <v>0</v>
      </c>
      <c r="I270" s="1"/>
      <c r="J270" s="1"/>
    </row>
    <row r="271" spans="1:10" ht="18.75" x14ac:dyDescent="0.3">
      <c r="A271" s="79" t="s">
        <v>908</v>
      </c>
      <c r="B271" s="80" t="s">
        <v>19</v>
      </c>
      <c r="C271" s="80" t="s">
        <v>281</v>
      </c>
      <c r="D271" s="80" t="s">
        <v>337</v>
      </c>
      <c r="E271" s="80" t="s">
        <v>296</v>
      </c>
      <c r="F271" s="81">
        <v>66221189.020000003</v>
      </c>
      <c r="G271" s="135">
        <v>63063150.079999998</v>
      </c>
      <c r="H271" s="82">
        <f t="shared" si="3"/>
        <v>95.231074846683555</v>
      </c>
      <c r="I271" s="1"/>
      <c r="J271" s="1"/>
    </row>
    <row r="272" spans="1:10" ht="56.25" x14ac:dyDescent="0.3">
      <c r="A272" s="79" t="s">
        <v>1136</v>
      </c>
      <c r="B272" s="80" t="s">
        <v>19</v>
      </c>
      <c r="C272" s="80" t="s">
        <v>281</v>
      </c>
      <c r="D272" s="80" t="s">
        <v>792</v>
      </c>
      <c r="E272" s="80" t="s">
        <v>296</v>
      </c>
      <c r="F272" s="81">
        <v>762294</v>
      </c>
      <c r="G272" s="135">
        <v>635462.57999999996</v>
      </c>
      <c r="H272" s="82">
        <f t="shared" si="3"/>
        <v>83.361876126533858</v>
      </c>
      <c r="I272" s="1"/>
      <c r="J272" s="1"/>
    </row>
    <row r="273" spans="1:10" ht="37.5" x14ac:dyDescent="0.3">
      <c r="A273" s="79" t="s">
        <v>1106</v>
      </c>
      <c r="B273" s="80" t="s">
        <v>19</v>
      </c>
      <c r="C273" s="80" t="s">
        <v>281</v>
      </c>
      <c r="D273" s="80" t="s">
        <v>792</v>
      </c>
      <c r="E273" s="80" t="s">
        <v>29</v>
      </c>
      <c r="F273" s="81">
        <v>762294</v>
      </c>
      <c r="G273" s="135">
        <v>635462.57999999996</v>
      </c>
      <c r="H273" s="82">
        <f t="shared" si="3"/>
        <v>83.361876126533858</v>
      </c>
      <c r="I273" s="1"/>
      <c r="J273" s="1"/>
    </row>
    <row r="274" spans="1:10" ht="37.5" x14ac:dyDescent="0.3">
      <c r="A274" s="79" t="s">
        <v>279</v>
      </c>
      <c r="B274" s="80" t="s">
        <v>19</v>
      </c>
      <c r="C274" s="80" t="s">
        <v>281</v>
      </c>
      <c r="D274" s="80" t="s">
        <v>792</v>
      </c>
      <c r="E274" s="80" t="s">
        <v>31</v>
      </c>
      <c r="F274" s="81">
        <v>762294</v>
      </c>
      <c r="G274" s="135">
        <v>635462.57999999996</v>
      </c>
      <c r="H274" s="82">
        <f t="shared" si="3"/>
        <v>83.361876126533858</v>
      </c>
      <c r="I274" s="1"/>
      <c r="J274" s="1"/>
    </row>
    <row r="275" spans="1:10" ht="56.25" x14ac:dyDescent="0.3">
      <c r="A275" s="79" t="s">
        <v>1153</v>
      </c>
      <c r="B275" s="80" t="s">
        <v>19</v>
      </c>
      <c r="C275" s="80" t="s">
        <v>281</v>
      </c>
      <c r="D275" s="80" t="s">
        <v>793</v>
      </c>
      <c r="E275" s="80" t="s">
        <v>296</v>
      </c>
      <c r="F275" s="81">
        <v>430479.89</v>
      </c>
      <c r="G275" s="135">
        <v>222361.91</v>
      </c>
      <c r="H275" s="82">
        <f t="shared" si="3"/>
        <v>51.654424553955359</v>
      </c>
      <c r="I275" s="1"/>
      <c r="J275" s="1"/>
    </row>
    <row r="276" spans="1:10" ht="37.5" x14ac:dyDescent="0.3">
      <c r="A276" s="79" t="s">
        <v>1106</v>
      </c>
      <c r="B276" s="80" t="s">
        <v>19</v>
      </c>
      <c r="C276" s="80" t="s">
        <v>281</v>
      </c>
      <c r="D276" s="80" t="s">
        <v>793</v>
      </c>
      <c r="E276" s="80" t="s">
        <v>29</v>
      </c>
      <c r="F276" s="81">
        <v>430479.89</v>
      </c>
      <c r="G276" s="135">
        <v>222361.91</v>
      </c>
      <c r="H276" s="82">
        <f t="shared" si="3"/>
        <v>51.654424553955359</v>
      </c>
      <c r="I276" s="1"/>
      <c r="J276" s="1"/>
    </row>
    <row r="277" spans="1:10" ht="37.5" x14ac:dyDescent="0.3">
      <c r="A277" s="79" t="s">
        <v>279</v>
      </c>
      <c r="B277" s="80" t="s">
        <v>19</v>
      </c>
      <c r="C277" s="80" t="s">
        <v>281</v>
      </c>
      <c r="D277" s="80" t="s">
        <v>793</v>
      </c>
      <c r="E277" s="80" t="s">
        <v>31</v>
      </c>
      <c r="F277" s="81">
        <v>430479.89</v>
      </c>
      <c r="G277" s="135">
        <v>222361.91</v>
      </c>
      <c r="H277" s="82">
        <f t="shared" si="3"/>
        <v>51.654424553955359</v>
      </c>
      <c r="I277" s="1"/>
      <c r="J277" s="1"/>
    </row>
    <row r="278" spans="1:10" ht="37.5" x14ac:dyDescent="0.3">
      <c r="A278" s="79" t="s">
        <v>1154</v>
      </c>
      <c r="B278" s="80" t="s">
        <v>19</v>
      </c>
      <c r="C278" s="80" t="s">
        <v>281</v>
      </c>
      <c r="D278" s="80" t="s">
        <v>794</v>
      </c>
      <c r="E278" s="80" t="s">
        <v>296</v>
      </c>
      <c r="F278" s="81">
        <v>16162567</v>
      </c>
      <c r="G278" s="135">
        <v>15996718.539999999</v>
      </c>
      <c r="H278" s="82">
        <f t="shared" si="3"/>
        <v>98.973873024006636</v>
      </c>
      <c r="I278" s="1"/>
      <c r="J278" s="1"/>
    </row>
    <row r="279" spans="1:10" ht="56.25" x14ac:dyDescent="0.3">
      <c r="A279" s="79" t="s">
        <v>1120</v>
      </c>
      <c r="B279" s="80" t="s">
        <v>19</v>
      </c>
      <c r="C279" s="80" t="s">
        <v>281</v>
      </c>
      <c r="D279" s="80" t="s">
        <v>794</v>
      </c>
      <c r="E279" s="80" t="s">
        <v>57</v>
      </c>
      <c r="F279" s="81">
        <v>16162567</v>
      </c>
      <c r="G279" s="135">
        <v>15996718.539999999</v>
      </c>
      <c r="H279" s="82">
        <f t="shared" si="3"/>
        <v>98.973873024006636</v>
      </c>
      <c r="I279" s="1"/>
      <c r="J279" s="1"/>
    </row>
    <row r="280" spans="1:10" ht="18.75" x14ac:dyDescent="0.3">
      <c r="A280" s="79" t="s">
        <v>291</v>
      </c>
      <c r="B280" s="80" t="s">
        <v>19</v>
      </c>
      <c r="C280" s="80" t="s">
        <v>281</v>
      </c>
      <c r="D280" s="80" t="s">
        <v>794</v>
      </c>
      <c r="E280" s="80" t="s">
        <v>59</v>
      </c>
      <c r="F280" s="81">
        <v>16162567</v>
      </c>
      <c r="G280" s="135">
        <v>15996718.539999999</v>
      </c>
      <c r="H280" s="82">
        <f t="shared" si="3"/>
        <v>98.973873024006636</v>
      </c>
      <c r="I280" s="1"/>
      <c r="J280" s="1"/>
    </row>
    <row r="281" spans="1:10" ht="56.25" x14ac:dyDescent="0.3">
      <c r="A281" s="79" t="s">
        <v>1130</v>
      </c>
      <c r="B281" s="80" t="s">
        <v>19</v>
      </c>
      <c r="C281" s="80" t="s">
        <v>281</v>
      </c>
      <c r="D281" s="80" t="s">
        <v>795</v>
      </c>
      <c r="E281" s="80" t="s">
        <v>296</v>
      </c>
      <c r="F281" s="81">
        <v>39662204.460000001</v>
      </c>
      <c r="G281" s="135">
        <v>38207315.909999996</v>
      </c>
      <c r="H281" s="82">
        <f t="shared" si="3"/>
        <v>96.331801094245066</v>
      </c>
      <c r="I281" s="1"/>
      <c r="J281" s="1"/>
    </row>
    <row r="282" spans="1:10" ht="56.25" x14ac:dyDescent="0.3">
      <c r="A282" s="79" t="s">
        <v>1120</v>
      </c>
      <c r="B282" s="80" t="s">
        <v>19</v>
      </c>
      <c r="C282" s="80" t="s">
        <v>281</v>
      </c>
      <c r="D282" s="80" t="s">
        <v>795</v>
      </c>
      <c r="E282" s="80" t="s">
        <v>57</v>
      </c>
      <c r="F282" s="81">
        <v>39662204.460000001</v>
      </c>
      <c r="G282" s="135">
        <v>38207315.909999996</v>
      </c>
      <c r="H282" s="82">
        <f t="shared" si="3"/>
        <v>96.331801094245066</v>
      </c>
      <c r="I282" s="1"/>
      <c r="J282" s="1"/>
    </row>
    <row r="283" spans="1:10" ht="18.75" x14ac:dyDescent="0.3">
      <c r="A283" s="79" t="s">
        <v>291</v>
      </c>
      <c r="B283" s="80" t="s">
        <v>19</v>
      </c>
      <c r="C283" s="80" t="s">
        <v>281</v>
      </c>
      <c r="D283" s="80" t="s">
        <v>795</v>
      </c>
      <c r="E283" s="80" t="s">
        <v>59</v>
      </c>
      <c r="F283" s="81">
        <v>39662204.460000001</v>
      </c>
      <c r="G283" s="135">
        <v>38207315.909999996</v>
      </c>
      <c r="H283" s="82">
        <f t="shared" si="3"/>
        <v>96.331801094245066</v>
      </c>
      <c r="I283" s="1"/>
      <c r="J283" s="1"/>
    </row>
    <row r="284" spans="1:10" ht="37.5" x14ac:dyDescent="0.3">
      <c r="A284" s="79" t="s">
        <v>1108</v>
      </c>
      <c r="B284" s="80" t="s">
        <v>19</v>
      </c>
      <c r="C284" s="80" t="s">
        <v>281</v>
      </c>
      <c r="D284" s="80" t="s">
        <v>791</v>
      </c>
      <c r="E284" s="80" t="s">
        <v>296</v>
      </c>
      <c r="F284" s="81">
        <v>8583518.6699999999</v>
      </c>
      <c r="G284" s="135">
        <v>7479774.4000000004</v>
      </c>
      <c r="H284" s="82">
        <f t="shared" si="3"/>
        <v>87.141121113213586</v>
      </c>
      <c r="I284" s="1"/>
      <c r="J284" s="1"/>
    </row>
    <row r="285" spans="1:10" ht="37.5" x14ac:dyDescent="0.3">
      <c r="A285" s="79" t="s">
        <v>1106</v>
      </c>
      <c r="B285" s="80" t="s">
        <v>19</v>
      </c>
      <c r="C285" s="80" t="s">
        <v>281</v>
      </c>
      <c r="D285" s="80" t="s">
        <v>791</v>
      </c>
      <c r="E285" s="80" t="s">
        <v>29</v>
      </c>
      <c r="F285" s="81">
        <v>8583518.6699999999</v>
      </c>
      <c r="G285" s="135">
        <v>7479774.4000000004</v>
      </c>
      <c r="H285" s="82">
        <f t="shared" si="3"/>
        <v>87.141121113213586</v>
      </c>
      <c r="I285" s="1"/>
      <c r="J285" s="1"/>
    </row>
    <row r="286" spans="1:10" ht="37.5" x14ac:dyDescent="0.3">
      <c r="A286" s="79" t="s">
        <v>279</v>
      </c>
      <c r="B286" s="80" t="s">
        <v>19</v>
      </c>
      <c r="C286" s="80" t="s">
        <v>281</v>
      </c>
      <c r="D286" s="80" t="s">
        <v>791</v>
      </c>
      <c r="E286" s="80" t="s">
        <v>31</v>
      </c>
      <c r="F286" s="81">
        <v>8583518.6699999999</v>
      </c>
      <c r="G286" s="135">
        <v>7479774.4000000004</v>
      </c>
      <c r="H286" s="82">
        <f t="shared" si="3"/>
        <v>87.141121113213586</v>
      </c>
      <c r="I286" s="1"/>
      <c r="J286" s="1"/>
    </row>
    <row r="287" spans="1:10" ht="93.75" hidden="1" x14ac:dyDescent="0.3">
      <c r="A287" s="79" t="s">
        <v>1155</v>
      </c>
      <c r="B287" s="80" t="s">
        <v>19</v>
      </c>
      <c r="C287" s="86" t="s">
        <v>281</v>
      </c>
      <c r="D287" s="80" t="s">
        <v>954</v>
      </c>
      <c r="E287" s="80" t="s">
        <v>296</v>
      </c>
      <c r="F287" s="81">
        <v>420125</v>
      </c>
      <c r="G287" s="135">
        <v>321516.74</v>
      </c>
      <c r="H287" s="82">
        <f t="shared" si="3"/>
        <v>76.528828324903301</v>
      </c>
      <c r="I287" s="1"/>
      <c r="J287" s="1"/>
    </row>
    <row r="288" spans="1:10" ht="37.5" hidden="1" x14ac:dyDescent="0.3">
      <c r="A288" s="79" t="s">
        <v>1106</v>
      </c>
      <c r="B288" s="80" t="s">
        <v>19</v>
      </c>
      <c r="C288" s="86" t="s">
        <v>281</v>
      </c>
      <c r="D288" s="80" t="s">
        <v>954</v>
      </c>
      <c r="E288" s="80" t="s">
        <v>29</v>
      </c>
      <c r="F288" s="81">
        <v>420125</v>
      </c>
      <c r="G288" s="135">
        <v>321516.74</v>
      </c>
      <c r="H288" s="82">
        <f t="shared" si="3"/>
        <v>76.528828324903301</v>
      </c>
      <c r="I288" s="1"/>
      <c r="J288" s="1"/>
    </row>
    <row r="289" spans="1:12" ht="37.5" x14ac:dyDescent="0.3">
      <c r="A289" s="79" t="s">
        <v>279</v>
      </c>
      <c r="B289" s="80" t="s">
        <v>19</v>
      </c>
      <c r="C289" s="86" t="s">
        <v>281</v>
      </c>
      <c r="D289" s="80" t="s">
        <v>954</v>
      </c>
      <c r="E289" s="80" t="s">
        <v>31</v>
      </c>
      <c r="F289" s="81">
        <v>420125</v>
      </c>
      <c r="G289" s="135">
        <v>321516.74</v>
      </c>
      <c r="H289" s="82">
        <f t="shared" si="3"/>
        <v>76.528828324903301</v>
      </c>
      <c r="I289" s="1"/>
      <c r="J289" s="1"/>
    </row>
    <row r="290" spans="1:12" ht="37.5" x14ac:dyDescent="0.3">
      <c r="A290" s="79" t="s">
        <v>1139</v>
      </c>
      <c r="B290" s="80" t="s">
        <v>19</v>
      </c>
      <c r="C290" s="86" t="s">
        <v>281</v>
      </c>
      <c r="D290" s="80" t="s">
        <v>322</v>
      </c>
      <c r="E290" s="80" t="s">
        <v>296</v>
      </c>
      <c r="F290" s="81">
        <v>200000</v>
      </c>
      <c r="G290" s="135">
        <v>200000</v>
      </c>
      <c r="H290" s="82">
        <f t="shared" si="3"/>
        <v>100</v>
      </c>
      <c r="I290" s="1"/>
      <c r="J290" s="1"/>
    </row>
    <row r="291" spans="1:12" ht="18.75" x14ac:dyDescent="0.3">
      <c r="A291" s="79" t="s">
        <v>1107</v>
      </c>
      <c r="B291" s="80" t="s">
        <v>19</v>
      </c>
      <c r="C291" s="80" t="s">
        <v>281</v>
      </c>
      <c r="D291" s="80" t="s">
        <v>322</v>
      </c>
      <c r="E291" s="80" t="s">
        <v>33</v>
      </c>
      <c r="F291" s="81">
        <v>200000</v>
      </c>
      <c r="G291" s="135">
        <v>200000</v>
      </c>
      <c r="H291" s="82">
        <f t="shared" si="3"/>
        <v>100</v>
      </c>
      <c r="I291" s="1"/>
      <c r="J291" s="1"/>
    </row>
    <row r="292" spans="1:12" ht="18.75" x14ac:dyDescent="0.3">
      <c r="A292" s="79" t="s">
        <v>310</v>
      </c>
      <c r="B292" s="80" t="s">
        <v>19</v>
      </c>
      <c r="C292" s="80" t="s">
        <v>281</v>
      </c>
      <c r="D292" s="80" t="s">
        <v>322</v>
      </c>
      <c r="E292" s="80" t="s">
        <v>258</v>
      </c>
      <c r="F292" s="81">
        <v>200000</v>
      </c>
      <c r="G292" s="135">
        <v>200000</v>
      </c>
      <c r="H292" s="82">
        <f t="shared" si="3"/>
        <v>100</v>
      </c>
      <c r="I292" s="1"/>
      <c r="J292" s="1"/>
    </row>
    <row r="293" spans="1:12" ht="37.5" x14ac:dyDescent="0.3">
      <c r="A293" s="79" t="s">
        <v>916</v>
      </c>
      <c r="B293" s="80" t="s">
        <v>19</v>
      </c>
      <c r="C293" s="80" t="s">
        <v>315</v>
      </c>
      <c r="D293" s="80" t="s">
        <v>337</v>
      </c>
      <c r="E293" s="80" t="s">
        <v>296</v>
      </c>
      <c r="F293" s="81">
        <v>7919443.2599999998</v>
      </c>
      <c r="G293" s="83">
        <v>7544093.9800000004</v>
      </c>
      <c r="H293" s="82">
        <f t="shared" si="3"/>
        <v>95.260408242384472</v>
      </c>
      <c r="I293" s="1"/>
      <c r="J293" s="1"/>
      <c r="L293" s="22"/>
    </row>
    <row r="294" spans="1:12" ht="18.75" x14ac:dyDescent="0.3">
      <c r="A294" s="79" t="s">
        <v>917</v>
      </c>
      <c r="B294" s="80" t="s">
        <v>19</v>
      </c>
      <c r="C294" s="80" t="s">
        <v>316</v>
      </c>
      <c r="D294" s="80" t="s">
        <v>337</v>
      </c>
      <c r="E294" s="80" t="s">
        <v>296</v>
      </c>
      <c r="F294" s="81">
        <v>501158</v>
      </c>
      <c r="G294" s="135">
        <v>228010</v>
      </c>
      <c r="H294" s="82">
        <f t="shared" si="3"/>
        <v>45.496629805370766</v>
      </c>
      <c r="I294" s="1"/>
      <c r="J294" s="1"/>
    </row>
    <row r="295" spans="1:12" ht="56.25" x14ac:dyDescent="0.3">
      <c r="A295" s="79" t="s">
        <v>1156</v>
      </c>
      <c r="B295" s="80" t="s">
        <v>19</v>
      </c>
      <c r="C295" s="80" t="s">
        <v>316</v>
      </c>
      <c r="D295" s="80" t="s">
        <v>955</v>
      </c>
      <c r="E295" s="80" t="s">
        <v>296</v>
      </c>
      <c r="F295" s="81">
        <v>401158</v>
      </c>
      <c r="G295" s="135">
        <v>133250</v>
      </c>
      <c r="H295" s="82">
        <f t="shared" si="3"/>
        <v>33.216338699465048</v>
      </c>
      <c r="I295" s="1"/>
      <c r="J295" s="1"/>
    </row>
    <row r="296" spans="1:12" ht="37.5" x14ac:dyDescent="0.3">
      <c r="A296" s="79" t="s">
        <v>1106</v>
      </c>
      <c r="B296" s="80" t="s">
        <v>19</v>
      </c>
      <c r="C296" s="80" t="s">
        <v>316</v>
      </c>
      <c r="D296" s="80" t="s">
        <v>955</v>
      </c>
      <c r="E296" s="80" t="s">
        <v>29</v>
      </c>
      <c r="F296" s="81">
        <v>401158</v>
      </c>
      <c r="G296" s="135">
        <v>133250</v>
      </c>
      <c r="H296" s="82">
        <f t="shared" si="3"/>
        <v>33.216338699465048</v>
      </c>
      <c r="I296" s="1"/>
      <c r="J296" s="1"/>
    </row>
    <row r="297" spans="1:12" ht="37.5" x14ac:dyDescent="0.3">
      <c r="A297" s="79" t="s">
        <v>279</v>
      </c>
      <c r="B297" s="80" t="s">
        <v>19</v>
      </c>
      <c r="C297" s="80" t="s">
        <v>316</v>
      </c>
      <c r="D297" s="80" t="s">
        <v>955</v>
      </c>
      <c r="E297" s="80" t="s">
        <v>31</v>
      </c>
      <c r="F297" s="81">
        <v>401158</v>
      </c>
      <c r="G297" s="137">
        <v>133250</v>
      </c>
      <c r="H297" s="82">
        <f t="shared" si="3"/>
        <v>33.216338699465048</v>
      </c>
      <c r="I297" s="1"/>
      <c r="J297" s="1"/>
      <c r="L297" s="22"/>
    </row>
    <row r="298" spans="1:12" ht="75" x14ac:dyDescent="0.3">
      <c r="A298" s="79" t="s">
        <v>1157</v>
      </c>
      <c r="B298" s="80" t="s">
        <v>19</v>
      </c>
      <c r="C298" s="80" t="s">
        <v>316</v>
      </c>
      <c r="D298" s="80" t="s">
        <v>956</v>
      </c>
      <c r="E298" s="80" t="s">
        <v>296</v>
      </c>
      <c r="F298" s="81">
        <v>100000</v>
      </c>
      <c r="G298" s="135">
        <v>94760</v>
      </c>
      <c r="H298" s="82">
        <f t="shared" si="3"/>
        <v>94.76</v>
      </c>
      <c r="I298" s="1"/>
      <c r="J298" s="1"/>
    </row>
    <row r="299" spans="1:12" ht="37.5" x14ac:dyDescent="0.3">
      <c r="A299" s="79" t="s">
        <v>1106</v>
      </c>
      <c r="B299" s="80" t="s">
        <v>19</v>
      </c>
      <c r="C299" s="80" t="s">
        <v>316</v>
      </c>
      <c r="D299" s="80" t="s">
        <v>956</v>
      </c>
      <c r="E299" s="80" t="s">
        <v>29</v>
      </c>
      <c r="F299" s="81">
        <v>100000</v>
      </c>
      <c r="G299" s="135">
        <v>94760</v>
      </c>
      <c r="H299" s="82">
        <f t="shared" si="3"/>
        <v>94.76</v>
      </c>
      <c r="I299" s="1"/>
      <c r="J299" s="1"/>
    </row>
    <row r="300" spans="1:12" ht="37.5" x14ac:dyDescent="0.3">
      <c r="A300" s="79" t="s">
        <v>279</v>
      </c>
      <c r="B300" s="80" t="s">
        <v>19</v>
      </c>
      <c r="C300" s="80" t="s">
        <v>316</v>
      </c>
      <c r="D300" s="80" t="s">
        <v>956</v>
      </c>
      <c r="E300" s="80" t="s">
        <v>31</v>
      </c>
      <c r="F300" s="81">
        <v>100000</v>
      </c>
      <c r="G300" s="135">
        <v>94760</v>
      </c>
      <c r="H300" s="82">
        <f t="shared" si="3"/>
        <v>94.76</v>
      </c>
      <c r="I300" s="1"/>
      <c r="J300" s="1"/>
    </row>
    <row r="301" spans="1:12" ht="56.25" x14ac:dyDescent="0.3">
      <c r="A301" s="79" t="s">
        <v>918</v>
      </c>
      <c r="B301" s="80" t="s">
        <v>19</v>
      </c>
      <c r="C301" s="80" t="s">
        <v>317</v>
      </c>
      <c r="D301" s="80" t="s">
        <v>337</v>
      </c>
      <c r="E301" s="80" t="s">
        <v>296</v>
      </c>
      <c r="F301" s="81">
        <v>7418285.2599999998</v>
      </c>
      <c r="G301" s="135">
        <v>7316083.9800000004</v>
      </c>
      <c r="H301" s="82">
        <f t="shared" si="3"/>
        <v>98.622305877733268</v>
      </c>
      <c r="I301" s="1"/>
      <c r="J301" s="1"/>
    </row>
    <row r="302" spans="1:12" ht="18.75" x14ac:dyDescent="0.3">
      <c r="A302" s="79" t="s">
        <v>1158</v>
      </c>
      <c r="B302" s="80" t="s">
        <v>19</v>
      </c>
      <c r="C302" s="80" t="s">
        <v>317</v>
      </c>
      <c r="D302" s="80" t="s">
        <v>802</v>
      </c>
      <c r="E302" s="80" t="s">
        <v>296</v>
      </c>
      <c r="F302" s="81">
        <v>6756594</v>
      </c>
      <c r="G302" s="135">
        <v>6671892.5199999996</v>
      </c>
      <c r="H302" s="82">
        <f t="shared" si="3"/>
        <v>98.746387898991699</v>
      </c>
      <c r="I302" s="1"/>
      <c r="J302" s="1"/>
    </row>
    <row r="303" spans="1:12" ht="93.75" x14ac:dyDescent="0.3">
      <c r="A303" s="79" t="s">
        <v>1105</v>
      </c>
      <c r="B303" s="80" t="s">
        <v>19</v>
      </c>
      <c r="C303" s="80" t="s">
        <v>317</v>
      </c>
      <c r="D303" s="80" t="s">
        <v>802</v>
      </c>
      <c r="E303" s="80" t="s">
        <v>23</v>
      </c>
      <c r="F303" s="81">
        <v>5896570</v>
      </c>
      <c r="G303" s="135">
        <v>5832028.5899999999</v>
      </c>
      <c r="H303" s="82">
        <f t="shared" si="3"/>
        <v>98.905441468514738</v>
      </c>
      <c r="I303" s="1"/>
      <c r="J303" s="1"/>
    </row>
    <row r="304" spans="1:12" ht="37.5" x14ac:dyDescent="0.3">
      <c r="A304" s="79" t="s">
        <v>902</v>
      </c>
      <c r="B304" s="80" t="s">
        <v>19</v>
      </c>
      <c r="C304" s="80" t="s">
        <v>317</v>
      </c>
      <c r="D304" s="80" t="s">
        <v>802</v>
      </c>
      <c r="E304" s="80" t="s">
        <v>41</v>
      </c>
      <c r="F304" s="81">
        <v>5896570</v>
      </c>
      <c r="G304" s="135">
        <v>5832028.5899999999</v>
      </c>
      <c r="H304" s="82">
        <f t="shared" si="3"/>
        <v>98.905441468514738</v>
      </c>
      <c r="I304" s="1"/>
      <c r="J304" s="1"/>
    </row>
    <row r="305" spans="1:10" ht="37.5" x14ac:dyDescent="0.3">
      <c r="A305" s="79" t="s">
        <v>1106</v>
      </c>
      <c r="B305" s="80" t="s">
        <v>19</v>
      </c>
      <c r="C305" s="80" t="s">
        <v>317</v>
      </c>
      <c r="D305" s="80" t="s">
        <v>802</v>
      </c>
      <c r="E305" s="80" t="s">
        <v>29</v>
      </c>
      <c r="F305" s="81">
        <v>860024</v>
      </c>
      <c r="G305" s="135">
        <v>839863.93</v>
      </c>
      <c r="H305" s="82">
        <f t="shared" si="3"/>
        <v>97.655871231500527</v>
      </c>
      <c r="I305" s="1"/>
      <c r="J305" s="1"/>
    </row>
    <row r="306" spans="1:10" ht="37.5" x14ac:dyDescent="0.3">
      <c r="A306" s="79" t="s">
        <v>279</v>
      </c>
      <c r="B306" s="80" t="s">
        <v>19</v>
      </c>
      <c r="C306" s="80" t="s">
        <v>317</v>
      </c>
      <c r="D306" s="80" t="s">
        <v>802</v>
      </c>
      <c r="E306" s="80" t="s">
        <v>31</v>
      </c>
      <c r="F306" s="81">
        <v>860024</v>
      </c>
      <c r="G306" s="135">
        <v>839863.93</v>
      </c>
      <c r="H306" s="82">
        <f t="shared" si="3"/>
        <v>97.655871231500527</v>
      </c>
      <c r="I306" s="1"/>
      <c r="J306" s="1"/>
    </row>
    <row r="307" spans="1:10" ht="37.5" x14ac:dyDescent="0.3">
      <c r="A307" s="79" t="s">
        <v>1159</v>
      </c>
      <c r="B307" s="80" t="s">
        <v>19</v>
      </c>
      <c r="C307" s="80" t="s">
        <v>317</v>
      </c>
      <c r="D307" s="80" t="s">
        <v>958</v>
      </c>
      <c r="E307" s="80" t="s">
        <v>296</v>
      </c>
      <c r="F307" s="81">
        <v>54490</v>
      </c>
      <c r="G307" s="135">
        <v>40590.199999999997</v>
      </c>
      <c r="H307" s="82">
        <f t="shared" si="3"/>
        <v>74.491099284272337</v>
      </c>
      <c r="I307" s="1"/>
      <c r="J307" s="1"/>
    </row>
    <row r="308" spans="1:10" ht="37.5" x14ac:dyDescent="0.3">
      <c r="A308" s="79" t="s">
        <v>1106</v>
      </c>
      <c r="B308" s="80" t="s">
        <v>19</v>
      </c>
      <c r="C308" s="80" t="s">
        <v>317</v>
      </c>
      <c r="D308" s="80" t="s">
        <v>958</v>
      </c>
      <c r="E308" s="80" t="s">
        <v>29</v>
      </c>
      <c r="F308" s="81">
        <v>54490</v>
      </c>
      <c r="G308" s="135">
        <v>40590.199999999997</v>
      </c>
      <c r="H308" s="82">
        <f t="shared" si="3"/>
        <v>74.491099284272337</v>
      </c>
      <c r="I308" s="1"/>
      <c r="J308" s="1"/>
    </row>
    <row r="309" spans="1:10" ht="37.5" x14ac:dyDescent="0.3">
      <c r="A309" s="79" t="s">
        <v>279</v>
      </c>
      <c r="B309" s="80" t="s">
        <v>19</v>
      </c>
      <c r="C309" s="80" t="s">
        <v>317</v>
      </c>
      <c r="D309" s="80" t="s">
        <v>958</v>
      </c>
      <c r="E309" s="80" t="s">
        <v>31</v>
      </c>
      <c r="F309" s="81">
        <v>54490</v>
      </c>
      <c r="G309" s="135">
        <v>40590.199999999997</v>
      </c>
      <c r="H309" s="82">
        <f t="shared" si="3"/>
        <v>74.491099284272337</v>
      </c>
      <c r="I309" s="1"/>
      <c r="J309" s="1"/>
    </row>
    <row r="310" spans="1:10" ht="18.75" x14ac:dyDescent="0.3">
      <c r="A310" s="79" t="s">
        <v>1160</v>
      </c>
      <c r="B310" s="80" t="s">
        <v>19</v>
      </c>
      <c r="C310" s="80" t="s">
        <v>317</v>
      </c>
      <c r="D310" s="80" t="s">
        <v>959</v>
      </c>
      <c r="E310" s="80" t="s">
        <v>296</v>
      </c>
      <c r="F310" s="81">
        <v>439010</v>
      </c>
      <c r="G310" s="135">
        <v>439010</v>
      </c>
      <c r="H310" s="82">
        <f t="shared" si="3"/>
        <v>100</v>
      </c>
      <c r="I310" s="1"/>
      <c r="J310" s="1"/>
    </row>
    <row r="311" spans="1:10" ht="37.5" x14ac:dyDescent="0.3">
      <c r="A311" s="79" t="s">
        <v>1106</v>
      </c>
      <c r="B311" s="80" t="s">
        <v>19</v>
      </c>
      <c r="C311" s="80" t="s">
        <v>317</v>
      </c>
      <c r="D311" s="80" t="s">
        <v>959</v>
      </c>
      <c r="E311" s="80" t="s">
        <v>29</v>
      </c>
      <c r="F311" s="81">
        <v>96530</v>
      </c>
      <c r="G311" s="135">
        <v>96530</v>
      </c>
      <c r="H311" s="82">
        <f t="shared" si="3"/>
        <v>100</v>
      </c>
      <c r="I311" s="1"/>
      <c r="J311" s="1"/>
    </row>
    <row r="312" spans="1:10" ht="37.5" x14ac:dyDescent="0.3">
      <c r="A312" s="79" t="s">
        <v>279</v>
      </c>
      <c r="B312" s="80" t="s">
        <v>19</v>
      </c>
      <c r="C312" s="80" t="s">
        <v>317</v>
      </c>
      <c r="D312" s="80" t="s">
        <v>959</v>
      </c>
      <c r="E312" s="80" t="s">
        <v>31</v>
      </c>
      <c r="F312" s="81">
        <v>96530</v>
      </c>
      <c r="G312" s="135">
        <v>96530</v>
      </c>
      <c r="H312" s="82">
        <f t="shared" si="3"/>
        <v>100</v>
      </c>
      <c r="I312" s="1"/>
      <c r="J312" s="1"/>
    </row>
    <row r="313" spans="1:10" ht="18.75" x14ac:dyDescent="0.3">
      <c r="A313" s="79" t="s">
        <v>1107</v>
      </c>
      <c r="B313" s="80" t="s">
        <v>19</v>
      </c>
      <c r="C313" s="80" t="s">
        <v>317</v>
      </c>
      <c r="D313" s="80" t="s">
        <v>959</v>
      </c>
      <c r="E313" s="80" t="s">
        <v>33</v>
      </c>
      <c r="F313" s="81">
        <v>342480</v>
      </c>
      <c r="G313" s="135">
        <v>342480</v>
      </c>
      <c r="H313" s="82">
        <f t="shared" si="3"/>
        <v>100</v>
      </c>
      <c r="I313" s="1"/>
      <c r="J313" s="1"/>
    </row>
    <row r="314" spans="1:10" ht="75" x14ac:dyDescent="0.3">
      <c r="A314" s="79" t="s">
        <v>919</v>
      </c>
      <c r="B314" s="80" t="s">
        <v>19</v>
      </c>
      <c r="C314" s="80" t="s">
        <v>317</v>
      </c>
      <c r="D314" s="80" t="s">
        <v>959</v>
      </c>
      <c r="E314" s="80" t="s">
        <v>64</v>
      </c>
      <c r="F314" s="81">
        <v>342480</v>
      </c>
      <c r="G314" s="135">
        <v>342480</v>
      </c>
      <c r="H314" s="82">
        <f t="shared" si="3"/>
        <v>100</v>
      </c>
      <c r="I314" s="1"/>
      <c r="J314" s="1"/>
    </row>
    <row r="315" spans="1:10" ht="75" x14ac:dyDescent="0.3">
      <c r="A315" s="79" t="s">
        <v>1157</v>
      </c>
      <c r="B315" s="80" t="s">
        <v>19</v>
      </c>
      <c r="C315" s="80" t="s">
        <v>317</v>
      </c>
      <c r="D315" s="80" t="s">
        <v>960</v>
      </c>
      <c r="E315" s="80" t="s">
        <v>296</v>
      </c>
      <c r="F315" s="81">
        <v>100000</v>
      </c>
      <c r="G315" s="135">
        <v>96400</v>
      </c>
      <c r="H315" s="82">
        <f t="shared" si="3"/>
        <v>96.399999999999991</v>
      </c>
      <c r="I315" s="1"/>
      <c r="J315" s="1"/>
    </row>
    <row r="316" spans="1:10" ht="37.5" x14ac:dyDescent="0.3">
      <c r="A316" s="79" t="s">
        <v>1106</v>
      </c>
      <c r="B316" s="80" t="s">
        <v>19</v>
      </c>
      <c r="C316" s="80" t="s">
        <v>317</v>
      </c>
      <c r="D316" s="80" t="s">
        <v>960</v>
      </c>
      <c r="E316" s="80" t="s">
        <v>29</v>
      </c>
      <c r="F316" s="81">
        <v>100000</v>
      </c>
      <c r="G316" s="135">
        <v>96400</v>
      </c>
      <c r="H316" s="82">
        <f t="shared" si="3"/>
        <v>96.399999999999991</v>
      </c>
      <c r="I316" s="1"/>
      <c r="J316" s="1"/>
    </row>
    <row r="317" spans="1:10" ht="37.5" x14ac:dyDescent="0.3">
      <c r="A317" s="79" t="s">
        <v>279</v>
      </c>
      <c r="B317" s="80" t="s">
        <v>19</v>
      </c>
      <c r="C317" s="80" t="s">
        <v>317</v>
      </c>
      <c r="D317" s="80" t="s">
        <v>960</v>
      </c>
      <c r="E317" s="80" t="s">
        <v>31</v>
      </c>
      <c r="F317" s="81">
        <v>100000</v>
      </c>
      <c r="G317" s="81">
        <v>96400</v>
      </c>
      <c r="H317" s="82">
        <f t="shared" si="3"/>
        <v>96.399999999999991</v>
      </c>
      <c r="I317" s="1"/>
      <c r="J317" s="1"/>
    </row>
    <row r="318" spans="1:10" ht="131.25" x14ac:dyDescent="0.3">
      <c r="A318" s="79" t="s">
        <v>1109</v>
      </c>
      <c r="B318" s="80" t="s">
        <v>19</v>
      </c>
      <c r="C318" s="80" t="s">
        <v>317</v>
      </c>
      <c r="D318" s="80" t="s">
        <v>877</v>
      </c>
      <c r="E318" s="80" t="s">
        <v>296</v>
      </c>
      <c r="F318" s="81">
        <v>68191.259999999995</v>
      </c>
      <c r="G318" s="81">
        <v>68191.259999999995</v>
      </c>
      <c r="H318" s="82">
        <f t="shared" si="3"/>
        <v>100</v>
      </c>
      <c r="I318" s="1"/>
      <c r="J318" s="1"/>
    </row>
    <row r="319" spans="1:10" ht="93.75" x14ac:dyDescent="0.3">
      <c r="A319" s="79" t="s">
        <v>1105</v>
      </c>
      <c r="B319" s="80" t="s">
        <v>19</v>
      </c>
      <c r="C319" s="80" t="s">
        <v>317</v>
      </c>
      <c r="D319" s="80" t="s">
        <v>877</v>
      </c>
      <c r="E319" s="80" t="s">
        <v>23</v>
      </c>
      <c r="F319" s="81">
        <v>68191.259999999995</v>
      </c>
      <c r="G319" s="135">
        <v>68191.259999999995</v>
      </c>
      <c r="H319" s="82">
        <f t="shared" si="3"/>
        <v>100</v>
      </c>
      <c r="I319" s="1"/>
      <c r="J319" s="1"/>
    </row>
    <row r="320" spans="1:10" ht="37.5" x14ac:dyDescent="0.3">
      <c r="A320" s="79" t="s">
        <v>902</v>
      </c>
      <c r="B320" s="80" t="s">
        <v>19</v>
      </c>
      <c r="C320" s="80" t="s">
        <v>317</v>
      </c>
      <c r="D320" s="80" t="s">
        <v>877</v>
      </c>
      <c r="E320" s="80" t="s">
        <v>41</v>
      </c>
      <c r="F320" s="81">
        <v>68191.259999999995</v>
      </c>
      <c r="G320" s="135">
        <v>68191.259999999995</v>
      </c>
      <c r="H320" s="82">
        <f t="shared" si="3"/>
        <v>100</v>
      </c>
      <c r="I320" s="1"/>
      <c r="J320" s="1"/>
    </row>
    <row r="321" spans="1:10" ht="43.5" customHeight="1" x14ac:dyDescent="0.3">
      <c r="A321" s="79" t="s">
        <v>893</v>
      </c>
      <c r="B321" s="80" t="s">
        <v>19</v>
      </c>
      <c r="C321" s="80" t="s">
        <v>286</v>
      </c>
      <c r="D321" s="80" t="s">
        <v>337</v>
      </c>
      <c r="E321" s="80" t="s">
        <v>296</v>
      </c>
      <c r="F321" s="81">
        <v>453648665.77999997</v>
      </c>
      <c r="G321" s="135">
        <v>450400730.5</v>
      </c>
      <c r="H321" s="82">
        <f t="shared" si="3"/>
        <v>99.284041699006096</v>
      </c>
      <c r="I321" s="1"/>
      <c r="J321" s="1"/>
    </row>
    <row r="322" spans="1:10" ht="18.75" x14ac:dyDescent="0.3">
      <c r="A322" s="79" t="s">
        <v>909</v>
      </c>
      <c r="B322" s="80" t="s">
        <v>19</v>
      </c>
      <c r="C322" s="80" t="s">
        <v>318</v>
      </c>
      <c r="D322" s="80" t="s">
        <v>337</v>
      </c>
      <c r="E322" s="80" t="s">
        <v>296</v>
      </c>
      <c r="F322" s="81">
        <v>356810758.10000002</v>
      </c>
      <c r="G322" s="135">
        <v>356810758.10000002</v>
      </c>
      <c r="H322" s="82">
        <f t="shared" ref="H322:H406" si="4">G322/F322*100</f>
        <v>100</v>
      </c>
      <c r="I322" s="1"/>
      <c r="J322" s="1"/>
    </row>
    <row r="323" spans="1:10" ht="168.75" x14ac:dyDescent="0.3">
      <c r="A323" s="79" t="s">
        <v>1161</v>
      </c>
      <c r="B323" s="80" t="s">
        <v>19</v>
      </c>
      <c r="C323" s="80" t="s">
        <v>318</v>
      </c>
      <c r="D323" s="80" t="s">
        <v>803</v>
      </c>
      <c r="E323" s="80" t="s">
        <v>296</v>
      </c>
      <c r="F323" s="81">
        <v>1362674.97</v>
      </c>
      <c r="G323" s="135">
        <v>1362674.97</v>
      </c>
      <c r="H323" s="82">
        <f t="shared" si="4"/>
        <v>100</v>
      </c>
      <c r="I323" s="1"/>
      <c r="J323" s="1"/>
    </row>
    <row r="324" spans="1:10" ht="37.5" x14ac:dyDescent="0.3">
      <c r="A324" s="79" t="s">
        <v>1106</v>
      </c>
      <c r="B324" s="80" t="s">
        <v>19</v>
      </c>
      <c r="C324" s="80" t="s">
        <v>318</v>
      </c>
      <c r="D324" s="80" t="s">
        <v>803</v>
      </c>
      <c r="E324" s="80" t="s">
        <v>29</v>
      </c>
      <c r="F324" s="81">
        <v>1362674.97</v>
      </c>
      <c r="G324" s="135">
        <v>1362674.97</v>
      </c>
      <c r="H324" s="82">
        <f t="shared" si="4"/>
        <v>100</v>
      </c>
      <c r="I324" s="1"/>
      <c r="J324" s="1"/>
    </row>
    <row r="325" spans="1:10" ht="37.5" x14ac:dyDescent="0.3">
      <c r="A325" s="79" t="s">
        <v>279</v>
      </c>
      <c r="B325" s="80" t="s">
        <v>19</v>
      </c>
      <c r="C325" s="80" t="s">
        <v>318</v>
      </c>
      <c r="D325" s="80" t="s">
        <v>803</v>
      </c>
      <c r="E325" s="80" t="s">
        <v>31</v>
      </c>
      <c r="F325" s="81">
        <v>1362674.97</v>
      </c>
      <c r="G325" s="135">
        <v>1362674.97</v>
      </c>
      <c r="H325" s="82">
        <f t="shared" si="4"/>
        <v>100</v>
      </c>
      <c r="I325" s="1"/>
      <c r="J325" s="1"/>
    </row>
    <row r="326" spans="1:10" ht="131.25" x14ac:dyDescent="0.3">
      <c r="A326" s="79" t="s">
        <v>1162</v>
      </c>
      <c r="B326" s="80" t="s">
        <v>19</v>
      </c>
      <c r="C326" s="80" t="s">
        <v>318</v>
      </c>
      <c r="D326" s="80" t="s">
        <v>1059</v>
      </c>
      <c r="E326" s="80" t="s">
        <v>296</v>
      </c>
      <c r="F326" s="81">
        <v>353864956.86000001</v>
      </c>
      <c r="G326" s="135">
        <v>353864956.86000001</v>
      </c>
      <c r="H326" s="82">
        <f t="shared" si="4"/>
        <v>100</v>
      </c>
      <c r="I326" s="1"/>
      <c r="J326" s="1"/>
    </row>
    <row r="327" spans="1:10" ht="37.5" x14ac:dyDescent="0.3">
      <c r="A327" s="79" t="s">
        <v>1163</v>
      </c>
      <c r="B327" s="80" t="s">
        <v>19</v>
      </c>
      <c r="C327" s="80" t="s">
        <v>318</v>
      </c>
      <c r="D327" s="80" t="s">
        <v>1059</v>
      </c>
      <c r="E327" s="80" t="s">
        <v>86</v>
      </c>
      <c r="F327" s="81">
        <v>353864956.86000001</v>
      </c>
      <c r="G327" s="135">
        <v>353864956.86000001</v>
      </c>
      <c r="H327" s="82">
        <f t="shared" si="4"/>
        <v>100</v>
      </c>
      <c r="I327" s="1"/>
      <c r="J327" s="1"/>
    </row>
    <row r="328" spans="1:10" ht="18.75" x14ac:dyDescent="0.3">
      <c r="A328" s="79" t="s">
        <v>321</v>
      </c>
      <c r="B328" s="80" t="s">
        <v>19</v>
      </c>
      <c r="C328" s="80" t="s">
        <v>318</v>
      </c>
      <c r="D328" s="80" t="s">
        <v>1059</v>
      </c>
      <c r="E328" s="80" t="s">
        <v>88</v>
      </c>
      <c r="F328" s="81">
        <v>353864956.86000001</v>
      </c>
      <c r="G328" s="135">
        <v>353864956.86000001</v>
      </c>
      <c r="H328" s="82">
        <f t="shared" si="4"/>
        <v>100</v>
      </c>
      <c r="I328" s="1"/>
      <c r="J328" s="1"/>
    </row>
    <row r="329" spans="1:10" ht="37.5" x14ac:dyDescent="0.3">
      <c r="A329" s="79" t="s">
        <v>1164</v>
      </c>
      <c r="B329" s="80" t="s">
        <v>19</v>
      </c>
      <c r="C329" s="80" t="s">
        <v>318</v>
      </c>
      <c r="D329" s="80" t="s">
        <v>964</v>
      </c>
      <c r="E329" s="80" t="s">
        <v>296</v>
      </c>
      <c r="F329" s="81">
        <v>1583126.27</v>
      </c>
      <c r="G329" s="135">
        <v>1583126.27</v>
      </c>
      <c r="H329" s="82">
        <f t="shared" si="4"/>
        <v>100</v>
      </c>
      <c r="I329" s="1"/>
      <c r="J329" s="1"/>
    </row>
    <row r="330" spans="1:10" ht="37.5" x14ac:dyDescent="0.3">
      <c r="A330" s="79" t="s">
        <v>1163</v>
      </c>
      <c r="B330" s="80" t="s">
        <v>19</v>
      </c>
      <c r="C330" s="80" t="s">
        <v>318</v>
      </c>
      <c r="D330" s="80" t="s">
        <v>964</v>
      </c>
      <c r="E330" s="80" t="s">
        <v>86</v>
      </c>
      <c r="F330" s="81">
        <v>1583126.27</v>
      </c>
      <c r="G330" s="135">
        <v>1583126.27</v>
      </c>
      <c r="H330" s="82">
        <f t="shared" si="4"/>
        <v>100</v>
      </c>
      <c r="I330" s="1"/>
      <c r="J330" s="1"/>
    </row>
    <row r="331" spans="1:10" ht="18.75" x14ac:dyDescent="0.3">
      <c r="A331" s="79" t="s">
        <v>321</v>
      </c>
      <c r="B331" s="80" t="s">
        <v>19</v>
      </c>
      <c r="C331" s="80" t="s">
        <v>318</v>
      </c>
      <c r="D331" s="80" t="s">
        <v>964</v>
      </c>
      <c r="E331" s="80" t="s">
        <v>88</v>
      </c>
      <c r="F331" s="81">
        <v>1583126.27</v>
      </c>
      <c r="G331" s="81">
        <v>1583126.27</v>
      </c>
      <c r="H331" s="82">
        <f t="shared" si="4"/>
        <v>100</v>
      </c>
      <c r="I331" s="1"/>
      <c r="J331" s="1"/>
    </row>
    <row r="332" spans="1:10" ht="18.75" x14ac:dyDescent="0.3">
      <c r="A332" s="79" t="s">
        <v>1165</v>
      </c>
      <c r="B332" s="80" t="s">
        <v>19</v>
      </c>
      <c r="C332" s="80" t="s">
        <v>1061</v>
      </c>
      <c r="D332" s="80" t="s">
        <v>337</v>
      </c>
      <c r="E332" s="80" t="s">
        <v>296</v>
      </c>
      <c r="F332" s="81">
        <v>404012.91</v>
      </c>
      <c r="G332" s="135">
        <v>401190.77</v>
      </c>
      <c r="H332" s="82">
        <f t="shared" si="4"/>
        <v>99.301472816796874</v>
      </c>
      <c r="I332" s="1"/>
      <c r="J332" s="1"/>
    </row>
    <row r="333" spans="1:10" ht="37.5" x14ac:dyDescent="0.3">
      <c r="A333" s="79" t="s">
        <v>1166</v>
      </c>
      <c r="B333" s="80" t="s">
        <v>19</v>
      </c>
      <c r="C333" s="80" t="s">
        <v>1061</v>
      </c>
      <c r="D333" s="80" t="s">
        <v>1063</v>
      </c>
      <c r="E333" s="80" t="s">
        <v>296</v>
      </c>
      <c r="F333" s="81">
        <v>404012.91</v>
      </c>
      <c r="G333" s="135">
        <v>401190.77</v>
      </c>
      <c r="H333" s="82">
        <f t="shared" si="4"/>
        <v>99.301472816796874</v>
      </c>
      <c r="I333" s="1"/>
      <c r="J333" s="1"/>
    </row>
    <row r="334" spans="1:10" ht="37.5" x14ac:dyDescent="0.3">
      <c r="A334" s="79" t="s">
        <v>1106</v>
      </c>
      <c r="B334" s="80" t="s">
        <v>19</v>
      </c>
      <c r="C334" s="80" t="s">
        <v>1061</v>
      </c>
      <c r="D334" s="80" t="s">
        <v>1063</v>
      </c>
      <c r="E334" s="80" t="s">
        <v>29</v>
      </c>
      <c r="F334" s="81">
        <v>404012.91</v>
      </c>
      <c r="G334" s="135">
        <v>401190.77</v>
      </c>
      <c r="H334" s="82">
        <f t="shared" si="4"/>
        <v>99.301472816796874</v>
      </c>
      <c r="I334" s="1"/>
      <c r="J334" s="1"/>
    </row>
    <row r="335" spans="1:10" ht="37.5" x14ac:dyDescent="0.3">
      <c r="A335" s="79" t="s">
        <v>279</v>
      </c>
      <c r="B335" s="80" t="s">
        <v>19</v>
      </c>
      <c r="C335" s="80" t="s">
        <v>1061</v>
      </c>
      <c r="D335" s="80" t="s">
        <v>1063</v>
      </c>
      <c r="E335" s="80" t="s">
        <v>31</v>
      </c>
      <c r="F335" s="81">
        <v>404012.91</v>
      </c>
      <c r="G335" s="135">
        <v>401190.77</v>
      </c>
      <c r="H335" s="82">
        <f t="shared" si="4"/>
        <v>99.301472816796874</v>
      </c>
      <c r="I335" s="1"/>
      <c r="J335" s="1"/>
    </row>
    <row r="336" spans="1:10" ht="18.75" x14ac:dyDescent="0.3">
      <c r="A336" s="79" t="s">
        <v>920</v>
      </c>
      <c r="B336" s="80" t="s">
        <v>19</v>
      </c>
      <c r="C336" s="80" t="s">
        <v>319</v>
      </c>
      <c r="D336" s="80" t="s">
        <v>337</v>
      </c>
      <c r="E336" s="80" t="s">
        <v>296</v>
      </c>
      <c r="F336" s="81">
        <v>1264056</v>
      </c>
      <c r="G336" s="135">
        <v>1262958.96</v>
      </c>
      <c r="H336" s="82">
        <f t="shared" si="4"/>
        <v>99.913212705766199</v>
      </c>
      <c r="I336" s="1"/>
      <c r="J336" s="1"/>
    </row>
    <row r="337" spans="1:10" ht="56.25" x14ac:dyDescent="0.3">
      <c r="A337" s="79" t="s">
        <v>1153</v>
      </c>
      <c r="B337" s="80" t="s">
        <v>19</v>
      </c>
      <c r="C337" s="80" t="s">
        <v>319</v>
      </c>
      <c r="D337" s="80" t="s">
        <v>793</v>
      </c>
      <c r="E337" s="80" t="s">
        <v>296</v>
      </c>
      <c r="F337" s="81">
        <v>142860</v>
      </c>
      <c r="G337" s="135">
        <v>141762.96</v>
      </c>
      <c r="H337" s="82">
        <f t="shared" si="4"/>
        <v>99.232087358252826</v>
      </c>
      <c r="I337" s="1"/>
      <c r="J337" s="1"/>
    </row>
    <row r="338" spans="1:10" ht="37.5" x14ac:dyDescent="0.3">
      <c r="A338" s="79" t="s">
        <v>1106</v>
      </c>
      <c r="B338" s="80" t="s">
        <v>19</v>
      </c>
      <c r="C338" s="80" t="s">
        <v>319</v>
      </c>
      <c r="D338" s="80" t="s">
        <v>793</v>
      </c>
      <c r="E338" s="80" t="s">
        <v>29</v>
      </c>
      <c r="F338" s="81">
        <v>142860</v>
      </c>
      <c r="G338" s="135">
        <v>141762.96</v>
      </c>
      <c r="H338" s="82">
        <f t="shared" si="4"/>
        <v>99.232087358252826</v>
      </c>
      <c r="I338" s="1"/>
      <c r="J338" s="1"/>
    </row>
    <row r="339" spans="1:10" ht="37.5" x14ac:dyDescent="0.3">
      <c r="A339" s="79" t="s">
        <v>279</v>
      </c>
      <c r="B339" s="80" t="s">
        <v>19</v>
      </c>
      <c r="C339" s="80" t="s">
        <v>319</v>
      </c>
      <c r="D339" s="80" t="s">
        <v>793</v>
      </c>
      <c r="E339" s="80" t="s">
        <v>31</v>
      </c>
      <c r="F339" s="81">
        <v>142860</v>
      </c>
      <c r="G339" s="135">
        <v>141762.96</v>
      </c>
      <c r="H339" s="82">
        <f t="shared" si="4"/>
        <v>99.232087358252826</v>
      </c>
      <c r="I339" s="1"/>
      <c r="J339" s="1"/>
    </row>
    <row r="340" spans="1:10" ht="93.75" x14ac:dyDescent="0.3">
      <c r="A340" s="79" t="s">
        <v>1167</v>
      </c>
      <c r="B340" s="80" t="s">
        <v>19</v>
      </c>
      <c r="C340" s="80" t="s">
        <v>319</v>
      </c>
      <c r="D340" s="80" t="s">
        <v>804</v>
      </c>
      <c r="E340" s="80" t="s">
        <v>296</v>
      </c>
      <c r="F340" s="81">
        <v>1121196</v>
      </c>
      <c r="G340" s="135">
        <v>1121196</v>
      </c>
      <c r="H340" s="82">
        <f t="shared" si="4"/>
        <v>100</v>
      </c>
      <c r="I340" s="1"/>
      <c r="J340" s="1"/>
    </row>
    <row r="341" spans="1:10" ht="18.75" x14ac:dyDescent="0.3">
      <c r="A341" s="79" t="s">
        <v>1107</v>
      </c>
      <c r="B341" s="80" t="s">
        <v>19</v>
      </c>
      <c r="C341" s="80" t="s">
        <v>319</v>
      </c>
      <c r="D341" s="80" t="s">
        <v>804</v>
      </c>
      <c r="E341" s="80" t="s">
        <v>33</v>
      </c>
      <c r="F341" s="81">
        <v>1121196</v>
      </c>
      <c r="G341" s="135">
        <v>1121196</v>
      </c>
      <c r="H341" s="82">
        <f t="shared" si="4"/>
        <v>100</v>
      </c>
      <c r="I341" s="1"/>
      <c r="J341" s="1"/>
    </row>
    <row r="342" spans="1:10" ht="75" x14ac:dyDescent="0.3">
      <c r="A342" s="79" t="s">
        <v>919</v>
      </c>
      <c r="B342" s="80" t="s">
        <v>19</v>
      </c>
      <c r="C342" s="80" t="s">
        <v>319</v>
      </c>
      <c r="D342" s="80" t="s">
        <v>804</v>
      </c>
      <c r="E342" s="80" t="s">
        <v>64</v>
      </c>
      <c r="F342" s="81">
        <v>1121196</v>
      </c>
      <c r="G342" s="135">
        <v>1121196</v>
      </c>
      <c r="H342" s="82">
        <f t="shared" si="4"/>
        <v>100</v>
      </c>
      <c r="I342" s="1"/>
      <c r="J342" s="1"/>
    </row>
    <row r="343" spans="1:10" ht="18.75" x14ac:dyDescent="0.3">
      <c r="A343" s="79" t="s">
        <v>921</v>
      </c>
      <c r="B343" s="80" t="s">
        <v>19</v>
      </c>
      <c r="C343" s="80" t="s">
        <v>320</v>
      </c>
      <c r="D343" s="80" t="s">
        <v>337</v>
      </c>
      <c r="E343" s="80" t="s">
        <v>296</v>
      </c>
      <c r="F343" s="81">
        <v>90481189.319999993</v>
      </c>
      <c r="G343" s="135">
        <v>87239573.219999999</v>
      </c>
      <c r="H343" s="82">
        <f t="shared" si="4"/>
        <v>96.417359094899226</v>
      </c>
      <c r="I343" s="1"/>
      <c r="J343" s="1"/>
    </row>
    <row r="344" spans="1:10" ht="37.5" hidden="1" x14ac:dyDescent="0.3">
      <c r="A344" s="79" t="s">
        <v>1168</v>
      </c>
      <c r="B344" s="80" t="s">
        <v>19</v>
      </c>
      <c r="C344" s="80" t="s">
        <v>320</v>
      </c>
      <c r="D344" s="80" t="s">
        <v>805</v>
      </c>
      <c r="E344" s="80" t="s">
        <v>296</v>
      </c>
      <c r="F344" s="81">
        <v>782334</v>
      </c>
      <c r="G344" s="135">
        <v>0</v>
      </c>
      <c r="H344" s="82">
        <f t="shared" si="4"/>
        <v>0</v>
      </c>
      <c r="I344" s="1"/>
      <c r="J344" s="1"/>
    </row>
    <row r="345" spans="1:10" ht="37.5" hidden="1" x14ac:dyDescent="0.3">
      <c r="A345" s="79" t="s">
        <v>1163</v>
      </c>
      <c r="B345" s="80" t="s">
        <v>19</v>
      </c>
      <c r="C345" s="80" t="s">
        <v>320</v>
      </c>
      <c r="D345" s="80" t="s">
        <v>805</v>
      </c>
      <c r="E345" s="80" t="s">
        <v>86</v>
      </c>
      <c r="F345" s="81">
        <v>782334</v>
      </c>
      <c r="G345" s="135">
        <v>0</v>
      </c>
      <c r="H345" s="82">
        <f t="shared" si="4"/>
        <v>0</v>
      </c>
      <c r="I345" s="1"/>
      <c r="J345" s="1"/>
    </row>
    <row r="346" spans="1:10" ht="18.75" x14ac:dyDescent="0.3">
      <c r="A346" s="79" t="s">
        <v>321</v>
      </c>
      <c r="B346" s="80" t="s">
        <v>19</v>
      </c>
      <c r="C346" s="80" t="s">
        <v>320</v>
      </c>
      <c r="D346" s="80" t="s">
        <v>805</v>
      </c>
      <c r="E346" s="80" t="s">
        <v>88</v>
      </c>
      <c r="F346" s="81">
        <v>782334</v>
      </c>
      <c r="G346" s="135">
        <v>0</v>
      </c>
      <c r="H346" s="82">
        <f t="shared" si="4"/>
        <v>0</v>
      </c>
      <c r="I346" s="1"/>
      <c r="J346" s="1"/>
    </row>
    <row r="347" spans="1:10" ht="18.75" x14ac:dyDescent="0.3">
      <c r="A347" s="79" t="s">
        <v>1169</v>
      </c>
      <c r="B347" s="80" t="s">
        <v>19</v>
      </c>
      <c r="C347" s="80" t="s">
        <v>320</v>
      </c>
      <c r="D347" s="80" t="s">
        <v>806</v>
      </c>
      <c r="E347" s="80" t="s">
        <v>296</v>
      </c>
      <c r="F347" s="81">
        <v>515310</v>
      </c>
      <c r="G347" s="135">
        <v>198443.45</v>
      </c>
      <c r="H347" s="82">
        <f t="shared" si="4"/>
        <v>38.509528245134</v>
      </c>
      <c r="I347" s="1"/>
      <c r="J347" s="1"/>
    </row>
    <row r="348" spans="1:10" ht="37.5" x14ac:dyDescent="0.3">
      <c r="A348" s="79" t="s">
        <v>1106</v>
      </c>
      <c r="B348" s="80" t="s">
        <v>19</v>
      </c>
      <c r="C348" s="80" t="s">
        <v>320</v>
      </c>
      <c r="D348" s="80" t="s">
        <v>806</v>
      </c>
      <c r="E348" s="80" t="s">
        <v>29</v>
      </c>
      <c r="F348" s="81">
        <v>515310</v>
      </c>
      <c r="G348" s="135">
        <v>198443.45</v>
      </c>
      <c r="H348" s="82">
        <f t="shared" si="4"/>
        <v>38.509528245134</v>
      </c>
      <c r="I348" s="1"/>
      <c r="J348" s="1"/>
    </row>
    <row r="349" spans="1:10" ht="37.5" x14ac:dyDescent="0.3">
      <c r="A349" s="79" t="s">
        <v>279</v>
      </c>
      <c r="B349" s="80" t="s">
        <v>19</v>
      </c>
      <c r="C349" s="80" t="s">
        <v>320</v>
      </c>
      <c r="D349" s="80" t="s">
        <v>806</v>
      </c>
      <c r="E349" s="80" t="s">
        <v>31</v>
      </c>
      <c r="F349" s="81">
        <v>515310</v>
      </c>
      <c r="G349" s="81">
        <v>198443.45</v>
      </c>
      <c r="H349" s="82">
        <f t="shared" si="4"/>
        <v>38.509528245134</v>
      </c>
      <c r="I349" s="1"/>
      <c r="J349" s="1"/>
    </row>
    <row r="350" spans="1:10" ht="56.25" x14ac:dyDescent="0.3">
      <c r="A350" s="79" t="s">
        <v>1170</v>
      </c>
      <c r="B350" s="80" t="s">
        <v>19</v>
      </c>
      <c r="C350" s="80" t="s">
        <v>320</v>
      </c>
      <c r="D350" s="80" t="s">
        <v>807</v>
      </c>
      <c r="E350" s="80" t="s">
        <v>296</v>
      </c>
      <c r="F350" s="81">
        <v>2607526.9700000002</v>
      </c>
      <c r="G350" s="135">
        <v>1446456.36</v>
      </c>
      <c r="H350" s="82">
        <f t="shared" si="4"/>
        <v>55.472345124008434</v>
      </c>
      <c r="I350" s="1"/>
      <c r="J350" s="1"/>
    </row>
    <row r="351" spans="1:10" ht="37.5" x14ac:dyDescent="0.3">
      <c r="A351" s="79" t="s">
        <v>1106</v>
      </c>
      <c r="B351" s="80" t="s">
        <v>19</v>
      </c>
      <c r="C351" s="80" t="s">
        <v>320</v>
      </c>
      <c r="D351" s="80" t="s">
        <v>807</v>
      </c>
      <c r="E351" s="80" t="s">
        <v>29</v>
      </c>
      <c r="F351" s="81">
        <v>2557526.9700000002</v>
      </c>
      <c r="G351" s="135">
        <v>1396456.36</v>
      </c>
      <c r="H351" s="82">
        <f t="shared" si="4"/>
        <v>54.601823416939375</v>
      </c>
      <c r="I351" s="1"/>
      <c r="J351" s="1"/>
    </row>
    <row r="352" spans="1:10" ht="37.5" x14ac:dyDescent="0.3">
      <c r="A352" s="79" t="s">
        <v>279</v>
      </c>
      <c r="B352" s="80" t="s">
        <v>19</v>
      </c>
      <c r="C352" s="80" t="s">
        <v>320</v>
      </c>
      <c r="D352" s="80" t="s">
        <v>807</v>
      </c>
      <c r="E352" s="80" t="s">
        <v>31</v>
      </c>
      <c r="F352" s="81">
        <v>2557526.9700000002</v>
      </c>
      <c r="G352" s="135">
        <v>1396456.36</v>
      </c>
      <c r="H352" s="82">
        <f t="shared" si="4"/>
        <v>54.601823416939375</v>
      </c>
      <c r="I352" s="1"/>
      <c r="J352" s="1"/>
    </row>
    <row r="353" spans="1:10" ht="18.75" x14ac:dyDescent="0.3">
      <c r="A353" s="79" t="s">
        <v>1107</v>
      </c>
      <c r="B353" s="80" t="s">
        <v>19</v>
      </c>
      <c r="C353" s="80" t="s">
        <v>320</v>
      </c>
      <c r="D353" s="80" t="s">
        <v>807</v>
      </c>
      <c r="E353" s="80" t="s">
        <v>33</v>
      </c>
      <c r="F353" s="81">
        <v>50000</v>
      </c>
      <c r="G353" s="135">
        <v>50000</v>
      </c>
      <c r="H353" s="82">
        <f t="shared" si="4"/>
        <v>100</v>
      </c>
      <c r="I353" s="1"/>
      <c r="J353" s="1"/>
    </row>
    <row r="354" spans="1:10" ht="18.75" x14ac:dyDescent="0.3">
      <c r="A354" s="79" t="s">
        <v>280</v>
      </c>
      <c r="B354" s="80" t="s">
        <v>19</v>
      </c>
      <c r="C354" s="80" t="s">
        <v>320</v>
      </c>
      <c r="D354" s="80" t="s">
        <v>807</v>
      </c>
      <c r="E354" s="80" t="s">
        <v>35</v>
      </c>
      <c r="F354" s="81">
        <v>50000</v>
      </c>
      <c r="G354" s="81">
        <v>50000</v>
      </c>
      <c r="H354" s="82">
        <f t="shared" si="4"/>
        <v>100</v>
      </c>
      <c r="I354" s="1"/>
      <c r="J354" s="1"/>
    </row>
    <row r="355" spans="1:10" ht="281.25" x14ac:dyDescent="0.3">
      <c r="A355" s="79" t="s">
        <v>1171</v>
      </c>
      <c r="B355" s="80" t="s">
        <v>19</v>
      </c>
      <c r="C355" s="80" t="s">
        <v>320</v>
      </c>
      <c r="D355" s="80" t="s">
        <v>1065</v>
      </c>
      <c r="E355" s="80" t="s">
        <v>296</v>
      </c>
      <c r="F355" s="81">
        <v>63426659.689999998</v>
      </c>
      <c r="G355" s="135">
        <v>62445314.75</v>
      </c>
      <c r="H355" s="82">
        <f t="shared" si="4"/>
        <v>98.452787921047147</v>
      </c>
      <c r="I355" s="1"/>
      <c r="J355" s="1"/>
    </row>
    <row r="356" spans="1:10" ht="18.75" x14ac:dyDescent="0.3">
      <c r="A356" s="79" t="s">
        <v>1114</v>
      </c>
      <c r="B356" s="80" t="s">
        <v>19</v>
      </c>
      <c r="C356" s="80" t="s">
        <v>320</v>
      </c>
      <c r="D356" s="80" t="s">
        <v>1065</v>
      </c>
      <c r="E356" s="80" t="s">
        <v>92</v>
      </c>
      <c r="F356" s="81">
        <v>63426659.689999998</v>
      </c>
      <c r="G356" s="135">
        <v>62445314.75</v>
      </c>
      <c r="H356" s="82">
        <f t="shared" si="4"/>
        <v>98.452787921047147</v>
      </c>
      <c r="I356" s="1"/>
      <c r="J356" s="1"/>
    </row>
    <row r="357" spans="1:10" ht="18.75" x14ac:dyDescent="0.3">
      <c r="A357" s="79" t="s">
        <v>922</v>
      </c>
      <c r="B357" s="80" t="s">
        <v>19</v>
      </c>
      <c r="C357" s="80" t="s">
        <v>320</v>
      </c>
      <c r="D357" s="80" t="s">
        <v>1065</v>
      </c>
      <c r="E357" s="80" t="s">
        <v>96</v>
      </c>
      <c r="F357" s="81">
        <v>63426659.689999998</v>
      </c>
      <c r="G357" s="135">
        <v>62445314.75</v>
      </c>
      <c r="H357" s="82">
        <f t="shared" si="4"/>
        <v>98.452787921047147</v>
      </c>
      <c r="I357" s="1"/>
      <c r="J357" s="1"/>
    </row>
    <row r="358" spans="1:10" ht="56.25" x14ac:dyDescent="0.3">
      <c r="A358" s="79" t="s">
        <v>1172</v>
      </c>
      <c r="B358" s="80" t="s">
        <v>19</v>
      </c>
      <c r="C358" s="80" t="s">
        <v>320</v>
      </c>
      <c r="D358" s="80" t="s">
        <v>808</v>
      </c>
      <c r="E358" s="80" t="s">
        <v>296</v>
      </c>
      <c r="F358" s="81">
        <v>23149358.66</v>
      </c>
      <c r="G358" s="135">
        <v>23149358.66</v>
      </c>
      <c r="H358" s="82">
        <f t="shared" si="4"/>
        <v>100</v>
      </c>
      <c r="I358" s="1"/>
      <c r="J358" s="1"/>
    </row>
    <row r="359" spans="1:10" ht="18.75" x14ac:dyDescent="0.3">
      <c r="A359" s="79" t="s">
        <v>1114</v>
      </c>
      <c r="B359" s="80" t="s">
        <v>19</v>
      </c>
      <c r="C359" s="80" t="s">
        <v>320</v>
      </c>
      <c r="D359" s="80" t="s">
        <v>808</v>
      </c>
      <c r="E359" s="80" t="s">
        <v>92</v>
      </c>
      <c r="F359" s="81">
        <v>23149358.66</v>
      </c>
      <c r="G359" s="135">
        <v>23149358.66</v>
      </c>
      <c r="H359" s="82">
        <f t="shared" si="4"/>
        <v>100</v>
      </c>
      <c r="I359" s="1"/>
      <c r="J359" s="1"/>
    </row>
    <row r="360" spans="1:10" ht="18.75" x14ac:dyDescent="0.3">
      <c r="A360" s="79" t="s">
        <v>922</v>
      </c>
      <c r="B360" s="80" t="s">
        <v>19</v>
      </c>
      <c r="C360" s="80" t="s">
        <v>320</v>
      </c>
      <c r="D360" s="80" t="s">
        <v>808</v>
      </c>
      <c r="E360" s="80" t="s">
        <v>96</v>
      </c>
      <c r="F360" s="81">
        <v>23149358.66</v>
      </c>
      <c r="G360" s="135">
        <v>23149358.66</v>
      </c>
      <c r="H360" s="82">
        <f t="shared" si="4"/>
        <v>100</v>
      </c>
      <c r="I360" s="1"/>
      <c r="J360" s="1"/>
    </row>
    <row r="361" spans="1:10" ht="37.5" x14ac:dyDescent="0.3">
      <c r="A361" s="79" t="s">
        <v>894</v>
      </c>
      <c r="B361" s="80" t="s">
        <v>19</v>
      </c>
      <c r="C361" s="80" t="s">
        <v>287</v>
      </c>
      <c r="D361" s="80" t="s">
        <v>337</v>
      </c>
      <c r="E361" s="80" t="s">
        <v>296</v>
      </c>
      <c r="F361" s="81">
        <v>4688649.45</v>
      </c>
      <c r="G361" s="81">
        <v>4686249.45</v>
      </c>
      <c r="H361" s="82">
        <f t="shared" si="4"/>
        <v>99.948812551981263</v>
      </c>
      <c r="I361" s="1"/>
      <c r="J361" s="1"/>
    </row>
    <row r="362" spans="1:10" ht="18.75" x14ac:dyDescent="0.3">
      <c r="A362" s="79" t="s">
        <v>1173</v>
      </c>
      <c r="B362" s="80" t="s">
        <v>19</v>
      </c>
      <c r="C362" s="80" t="s">
        <v>287</v>
      </c>
      <c r="D362" s="80" t="s">
        <v>1066</v>
      </c>
      <c r="E362" s="80" t="s">
        <v>296</v>
      </c>
      <c r="F362" s="81">
        <v>2408325.4</v>
      </c>
      <c r="G362" s="135">
        <v>2408325.4</v>
      </c>
      <c r="H362" s="82">
        <f t="shared" si="4"/>
        <v>100</v>
      </c>
      <c r="I362" s="1"/>
      <c r="J362" s="1"/>
    </row>
    <row r="363" spans="1:10" ht="37.5" x14ac:dyDescent="0.3">
      <c r="A363" s="79" t="s">
        <v>1106</v>
      </c>
      <c r="B363" s="80" t="s">
        <v>19</v>
      </c>
      <c r="C363" s="80" t="s">
        <v>287</v>
      </c>
      <c r="D363" s="80" t="s">
        <v>1066</v>
      </c>
      <c r="E363" s="80" t="s">
        <v>29</v>
      </c>
      <c r="F363" s="81">
        <v>2408325.4</v>
      </c>
      <c r="G363" s="135">
        <v>2408325.4</v>
      </c>
      <c r="H363" s="82">
        <f t="shared" si="4"/>
        <v>100</v>
      </c>
      <c r="I363" s="1"/>
      <c r="J363" s="1"/>
    </row>
    <row r="364" spans="1:10" ht="37.5" x14ac:dyDescent="0.3">
      <c r="A364" s="79" t="s">
        <v>279</v>
      </c>
      <c r="B364" s="80" t="s">
        <v>19</v>
      </c>
      <c r="C364" s="80" t="s">
        <v>287</v>
      </c>
      <c r="D364" s="80" t="s">
        <v>1066</v>
      </c>
      <c r="E364" s="80" t="s">
        <v>31</v>
      </c>
      <c r="F364" s="81">
        <v>2408325.4</v>
      </c>
      <c r="G364" s="135">
        <v>2408325.4</v>
      </c>
      <c r="H364" s="82">
        <f t="shared" si="4"/>
        <v>100</v>
      </c>
      <c r="I364" s="1"/>
      <c r="J364" s="1"/>
    </row>
    <row r="365" spans="1:10" ht="18.75" x14ac:dyDescent="0.3">
      <c r="A365" s="79" t="s">
        <v>1174</v>
      </c>
      <c r="B365" s="80" t="s">
        <v>19</v>
      </c>
      <c r="C365" s="80" t="s">
        <v>287</v>
      </c>
      <c r="D365" s="80" t="s">
        <v>963</v>
      </c>
      <c r="E365" s="80" t="s">
        <v>296</v>
      </c>
      <c r="F365" s="81">
        <v>22900</v>
      </c>
      <c r="G365" s="135">
        <v>20500</v>
      </c>
      <c r="H365" s="82">
        <f t="shared" si="4"/>
        <v>89.519650655021834</v>
      </c>
      <c r="I365" s="1"/>
      <c r="J365" s="1"/>
    </row>
    <row r="366" spans="1:10" ht="37.5" x14ac:dyDescent="0.3">
      <c r="A366" s="79" t="s">
        <v>1106</v>
      </c>
      <c r="B366" s="80" t="s">
        <v>19</v>
      </c>
      <c r="C366" s="80" t="s">
        <v>287</v>
      </c>
      <c r="D366" s="80" t="s">
        <v>963</v>
      </c>
      <c r="E366" s="80" t="s">
        <v>29</v>
      </c>
      <c r="F366" s="81">
        <v>22900</v>
      </c>
      <c r="G366" s="135">
        <v>20500</v>
      </c>
      <c r="H366" s="82">
        <f t="shared" si="4"/>
        <v>89.519650655021834</v>
      </c>
      <c r="I366" s="1"/>
      <c r="J366" s="1"/>
    </row>
    <row r="367" spans="1:10" ht="37.5" x14ac:dyDescent="0.3">
      <c r="A367" s="79" t="s">
        <v>279</v>
      </c>
      <c r="B367" s="80" t="s">
        <v>19</v>
      </c>
      <c r="C367" s="80" t="s">
        <v>287</v>
      </c>
      <c r="D367" s="80" t="s">
        <v>963</v>
      </c>
      <c r="E367" s="80" t="s">
        <v>31</v>
      </c>
      <c r="F367" s="81">
        <v>22900</v>
      </c>
      <c r="G367" s="135">
        <v>20500</v>
      </c>
      <c r="H367" s="82">
        <f t="shared" si="4"/>
        <v>89.519650655021834</v>
      </c>
      <c r="I367" s="1"/>
      <c r="J367" s="1"/>
    </row>
    <row r="368" spans="1:10" ht="37.5" x14ac:dyDescent="0.3">
      <c r="A368" s="79" t="s">
        <v>1139</v>
      </c>
      <c r="B368" s="80" t="s">
        <v>19</v>
      </c>
      <c r="C368" s="80" t="s">
        <v>287</v>
      </c>
      <c r="D368" s="80" t="s">
        <v>322</v>
      </c>
      <c r="E368" s="80" t="s">
        <v>296</v>
      </c>
      <c r="F368" s="81">
        <v>388424.05</v>
      </c>
      <c r="G368" s="135">
        <v>388424.05</v>
      </c>
      <c r="H368" s="82">
        <f t="shared" si="4"/>
        <v>100</v>
      </c>
      <c r="I368" s="1"/>
      <c r="J368" s="1"/>
    </row>
    <row r="369" spans="1:10" ht="18.75" x14ac:dyDescent="0.3">
      <c r="A369" s="79" t="s">
        <v>1107</v>
      </c>
      <c r="B369" s="80" t="s">
        <v>19</v>
      </c>
      <c r="C369" s="80" t="s">
        <v>287</v>
      </c>
      <c r="D369" s="80" t="s">
        <v>322</v>
      </c>
      <c r="E369" s="80" t="s">
        <v>33</v>
      </c>
      <c r="F369" s="81">
        <v>388424.05</v>
      </c>
      <c r="G369" s="135">
        <v>388424.05</v>
      </c>
      <c r="H369" s="82">
        <f t="shared" si="4"/>
        <v>100</v>
      </c>
      <c r="I369" s="1"/>
      <c r="J369" s="1"/>
    </row>
    <row r="370" spans="1:10" ht="18.75" x14ac:dyDescent="0.3">
      <c r="A370" s="79" t="s">
        <v>310</v>
      </c>
      <c r="B370" s="80" t="s">
        <v>19</v>
      </c>
      <c r="C370" s="80" t="s">
        <v>287</v>
      </c>
      <c r="D370" s="80" t="s">
        <v>322</v>
      </c>
      <c r="E370" s="80" t="s">
        <v>258</v>
      </c>
      <c r="F370" s="81">
        <v>388424.05</v>
      </c>
      <c r="G370" s="135">
        <v>388424.05</v>
      </c>
      <c r="H370" s="82">
        <f t="shared" si="4"/>
        <v>100</v>
      </c>
      <c r="I370" s="1"/>
      <c r="J370" s="1"/>
    </row>
    <row r="371" spans="1:10" ht="37.5" x14ac:dyDescent="0.3">
      <c r="A371" s="79" t="s">
        <v>1175</v>
      </c>
      <c r="B371" s="80" t="s">
        <v>19</v>
      </c>
      <c r="C371" s="80" t="s">
        <v>287</v>
      </c>
      <c r="D371" s="80" t="s">
        <v>323</v>
      </c>
      <c r="E371" s="80" t="s">
        <v>296</v>
      </c>
      <c r="F371" s="81">
        <v>1869000</v>
      </c>
      <c r="G371" s="135">
        <v>1869000</v>
      </c>
      <c r="H371" s="82">
        <f t="shared" si="4"/>
        <v>100</v>
      </c>
      <c r="I371" s="1"/>
      <c r="J371" s="1"/>
    </row>
    <row r="372" spans="1:10" ht="37.5" x14ac:dyDescent="0.3">
      <c r="A372" s="79" t="s">
        <v>1106</v>
      </c>
      <c r="B372" s="80" t="s">
        <v>19</v>
      </c>
      <c r="C372" s="80" t="s">
        <v>287</v>
      </c>
      <c r="D372" s="80" t="s">
        <v>323</v>
      </c>
      <c r="E372" s="80" t="s">
        <v>29</v>
      </c>
      <c r="F372" s="81">
        <v>1869000</v>
      </c>
      <c r="G372" s="135">
        <v>1869000</v>
      </c>
      <c r="H372" s="82">
        <f t="shared" si="4"/>
        <v>100</v>
      </c>
      <c r="I372" s="1"/>
      <c r="J372" s="1"/>
    </row>
    <row r="373" spans="1:10" ht="37.5" x14ac:dyDescent="0.3">
      <c r="A373" s="79" t="s">
        <v>279</v>
      </c>
      <c r="B373" s="80" t="s">
        <v>19</v>
      </c>
      <c r="C373" s="80" t="s">
        <v>287</v>
      </c>
      <c r="D373" s="80" t="s">
        <v>323</v>
      </c>
      <c r="E373" s="80" t="s">
        <v>31</v>
      </c>
      <c r="F373" s="81">
        <v>1869000</v>
      </c>
      <c r="G373" s="135">
        <v>1869000</v>
      </c>
      <c r="H373" s="82">
        <f t="shared" si="4"/>
        <v>100</v>
      </c>
      <c r="I373" s="1"/>
      <c r="J373" s="1"/>
    </row>
    <row r="374" spans="1:10" ht="18.75" x14ac:dyDescent="0.3">
      <c r="A374" s="79" t="s">
        <v>910</v>
      </c>
      <c r="B374" s="80" t="s">
        <v>19</v>
      </c>
      <c r="C374" s="80" t="s">
        <v>302</v>
      </c>
      <c r="D374" s="80" t="s">
        <v>337</v>
      </c>
      <c r="E374" s="80" t="s">
        <v>296</v>
      </c>
      <c r="F374" s="81">
        <v>131716982.40000001</v>
      </c>
      <c r="G374" s="135">
        <v>117171717.29000001</v>
      </c>
      <c r="H374" s="82">
        <f t="shared" si="4"/>
        <v>88.957183162738474</v>
      </c>
      <c r="I374" s="1"/>
      <c r="J374" s="1"/>
    </row>
    <row r="375" spans="1:10" ht="18.75" x14ac:dyDescent="0.3">
      <c r="A375" s="79" t="s">
        <v>911</v>
      </c>
      <c r="B375" s="80" t="s">
        <v>19</v>
      </c>
      <c r="C375" s="80" t="s">
        <v>303</v>
      </c>
      <c r="D375" s="80" t="s">
        <v>337</v>
      </c>
      <c r="E375" s="80" t="s">
        <v>296</v>
      </c>
      <c r="F375" s="81">
        <v>3299971.07</v>
      </c>
      <c r="G375" s="135">
        <v>2980807.8</v>
      </c>
      <c r="H375" s="82">
        <f t="shared" si="4"/>
        <v>90.328300969014251</v>
      </c>
      <c r="I375" s="1"/>
      <c r="J375" s="1"/>
    </row>
    <row r="376" spans="1:10" ht="150" x14ac:dyDescent="0.3">
      <c r="A376" s="79" t="s">
        <v>1176</v>
      </c>
      <c r="B376" s="80" t="s">
        <v>19</v>
      </c>
      <c r="C376" s="80" t="s">
        <v>303</v>
      </c>
      <c r="D376" s="80" t="s">
        <v>813</v>
      </c>
      <c r="E376" s="80" t="s">
        <v>296</v>
      </c>
      <c r="F376" s="81">
        <v>3199971.07</v>
      </c>
      <c r="G376" s="135">
        <v>2980807.8</v>
      </c>
      <c r="H376" s="82">
        <f t="shared" si="4"/>
        <v>93.151085894035916</v>
      </c>
      <c r="I376" s="1"/>
      <c r="J376" s="1"/>
    </row>
    <row r="377" spans="1:10" ht="18.75" x14ac:dyDescent="0.3">
      <c r="A377" s="79" t="s">
        <v>1114</v>
      </c>
      <c r="B377" s="80" t="s">
        <v>19</v>
      </c>
      <c r="C377" s="80" t="s">
        <v>303</v>
      </c>
      <c r="D377" s="80" t="s">
        <v>813</v>
      </c>
      <c r="E377" s="80" t="s">
        <v>92</v>
      </c>
      <c r="F377" s="81">
        <v>3199971.07</v>
      </c>
      <c r="G377" s="135">
        <v>2980807.8</v>
      </c>
      <c r="H377" s="82">
        <f t="shared" si="4"/>
        <v>93.151085894035916</v>
      </c>
      <c r="I377" s="1"/>
      <c r="J377" s="1"/>
    </row>
    <row r="378" spans="1:10" ht="18.75" hidden="1" x14ac:dyDescent="0.3">
      <c r="A378" s="79" t="s">
        <v>922</v>
      </c>
      <c r="B378" s="80" t="s">
        <v>19</v>
      </c>
      <c r="C378" s="80" t="s">
        <v>303</v>
      </c>
      <c r="D378" s="80" t="s">
        <v>813</v>
      </c>
      <c r="E378" s="80" t="s">
        <v>96</v>
      </c>
      <c r="F378" s="81">
        <v>3199971.07</v>
      </c>
      <c r="G378" s="135">
        <v>2980807.8</v>
      </c>
      <c r="H378" s="82">
        <f t="shared" si="4"/>
        <v>93.151085894035916</v>
      </c>
      <c r="I378" s="1"/>
      <c r="J378" s="1"/>
    </row>
    <row r="379" spans="1:10" ht="18.75" hidden="1" x14ac:dyDescent="0.3">
      <c r="A379" s="79" t="s">
        <v>1177</v>
      </c>
      <c r="B379" s="80" t="s">
        <v>19</v>
      </c>
      <c r="C379" s="80" t="s">
        <v>303</v>
      </c>
      <c r="D379" s="80" t="s">
        <v>324</v>
      </c>
      <c r="E379" s="80" t="s">
        <v>296</v>
      </c>
      <c r="F379" s="81">
        <v>100000</v>
      </c>
      <c r="G379" s="135">
        <v>0</v>
      </c>
      <c r="H379" s="82">
        <f t="shared" si="4"/>
        <v>0</v>
      </c>
      <c r="I379" s="1"/>
      <c r="J379" s="1"/>
    </row>
    <row r="380" spans="1:10" ht="37.5" x14ac:dyDescent="0.3">
      <c r="A380" s="79" t="s">
        <v>1106</v>
      </c>
      <c r="B380" s="80" t="s">
        <v>19</v>
      </c>
      <c r="C380" s="80" t="s">
        <v>303</v>
      </c>
      <c r="D380" s="80" t="s">
        <v>324</v>
      </c>
      <c r="E380" s="80" t="s">
        <v>29</v>
      </c>
      <c r="F380" s="81">
        <v>100000</v>
      </c>
      <c r="G380" s="135">
        <v>0</v>
      </c>
      <c r="H380" s="82">
        <f t="shared" si="4"/>
        <v>0</v>
      </c>
      <c r="I380" s="1"/>
      <c r="J380" s="1"/>
    </row>
    <row r="381" spans="1:10" ht="37.5" x14ac:dyDescent="0.3">
      <c r="A381" s="79" t="s">
        <v>279</v>
      </c>
      <c r="B381" s="80" t="s">
        <v>19</v>
      </c>
      <c r="C381" s="80" t="s">
        <v>303</v>
      </c>
      <c r="D381" s="80" t="s">
        <v>324</v>
      </c>
      <c r="E381" s="80" t="s">
        <v>31</v>
      </c>
      <c r="F381" s="81">
        <v>100000</v>
      </c>
      <c r="G381" s="135">
        <v>0</v>
      </c>
      <c r="H381" s="82">
        <f t="shared" si="4"/>
        <v>0</v>
      </c>
      <c r="I381" s="1"/>
      <c r="J381" s="1"/>
    </row>
    <row r="382" spans="1:10" ht="18.75" x14ac:dyDescent="0.3">
      <c r="A382" s="79" t="s">
        <v>923</v>
      </c>
      <c r="B382" s="80" t="s">
        <v>19</v>
      </c>
      <c r="C382" s="80" t="s">
        <v>325</v>
      </c>
      <c r="D382" s="80" t="s">
        <v>337</v>
      </c>
      <c r="E382" s="80" t="s">
        <v>296</v>
      </c>
      <c r="F382" s="81">
        <v>88424394.519999996</v>
      </c>
      <c r="G382" s="135">
        <v>81655290.310000002</v>
      </c>
      <c r="H382" s="82">
        <f t="shared" si="4"/>
        <v>92.344754808053636</v>
      </c>
      <c r="I382" s="1"/>
      <c r="J382" s="1"/>
    </row>
    <row r="383" spans="1:10" ht="56.25" x14ac:dyDescent="0.3">
      <c r="A383" s="79" t="s">
        <v>1153</v>
      </c>
      <c r="B383" s="80" t="s">
        <v>19</v>
      </c>
      <c r="C383" s="80" t="s">
        <v>325</v>
      </c>
      <c r="D383" s="80" t="s">
        <v>793</v>
      </c>
      <c r="E383" s="80" t="s">
        <v>296</v>
      </c>
      <c r="F383" s="81">
        <v>1814027.52</v>
      </c>
      <c r="G383" s="135">
        <v>1167426.8500000001</v>
      </c>
      <c r="H383" s="82">
        <f t="shared" si="4"/>
        <v>64.355520361675673</v>
      </c>
      <c r="I383" s="1"/>
      <c r="J383" s="1"/>
    </row>
    <row r="384" spans="1:10" ht="37.5" x14ac:dyDescent="0.3">
      <c r="A384" s="79" t="s">
        <v>1106</v>
      </c>
      <c r="B384" s="80" t="s">
        <v>19</v>
      </c>
      <c r="C384" s="80" t="s">
        <v>325</v>
      </c>
      <c r="D384" s="80" t="s">
        <v>793</v>
      </c>
      <c r="E384" s="80" t="s">
        <v>29</v>
      </c>
      <c r="F384" s="81">
        <v>1364840.52</v>
      </c>
      <c r="G384" s="135">
        <v>718255.4</v>
      </c>
      <c r="H384" s="82">
        <f t="shared" si="4"/>
        <v>52.625591743129085</v>
      </c>
      <c r="I384" s="1"/>
      <c r="J384" s="1"/>
    </row>
    <row r="385" spans="1:10" ht="37.5" x14ac:dyDescent="0.3">
      <c r="A385" s="79" t="s">
        <v>279</v>
      </c>
      <c r="B385" s="80" t="s">
        <v>19</v>
      </c>
      <c r="C385" s="80" t="s">
        <v>325</v>
      </c>
      <c r="D385" s="80" t="s">
        <v>793</v>
      </c>
      <c r="E385" s="80" t="s">
        <v>31</v>
      </c>
      <c r="F385" s="81">
        <v>1364840.52</v>
      </c>
      <c r="G385" s="135">
        <v>718255.4</v>
      </c>
      <c r="H385" s="82">
        <f t="shared" si="4"/>
        <v>52.625591743129085</v>
      </c>
      <c r="I385" s="1"/>
      <c r="J385" s="1"/>
    </row>
    <row r="386" spans="1:10" ht="18.75" x14ac:dyDescent="0.3">
      <c r="A386" s="79" t="s">
        <v>1107</v>
      </c>
      <c r="B386" s="80" t="s">
        <v>19</v>
      </c>
      <c r="C386" s="80" t="s">
        <v>325</v>
      </c>
      <c r="D386" s="80" t="s">
        <v>793</v>
      </c>
      <c r="E386" s="80" t="s">
        <v>33</v>
      </c>
      <c r="F386" s="81">
        <v>449187</v>
      </c>
      <c r="G386" s="135">
        <v>449171.45</v>
      </c>
      <c r="H386" s="82">
        <f t="shared" si="4"/>
        <v>99.996538190107913</v>
      </c>
      <c r="I386" s="1"/>
      <c r="J386" s="1"/>
    </row>
    <row r="387" spans="1:10" ht="18.75" x14ac:dyDescent="0.3">
      <c r="A387" s="79" t="s">
        <v>280</v>
      </c>
      <c r="B387" s="80" t="s">
        <v>19</v>
      </c>
      <c r="C387" s="80" t="s">
        <v>325</v>
      </c>
      <c r="D387" s="80" t="s">
        <v>793</v>
      </c>
      <c r="E387" s="80" t="s">
        <v>35</v>
      </c>
      <c r="F387" s="81">
        <v>449187</v>
      </c>
      <c r="G387" s="135">
        <v>449171.45</v>
      </c>
      <c r="H387" s="82">
        <f t="shared" si="4"/>
        <v>99.996538190107913</v>
      </c>
      <c r="I387" s="1"/>
      <c r="J387" s="1"/>
    </row>
    <row r="388" spans="1:10" ht="112.5" x14ac:dyDescent="0.3">
      <c r="A388" s="79" t="s">
        <v>1178</v>
      </c>
      <c r="B388" s="80" t="s">
        <v>19</v>
      </c>
      <c r="C388" s="80" t="s">
        <v>325</v>
      </c>
      <c r="D388" s="80" t="s">
        <v>815</v>
      </c>
      <c r="E388" s="80" t="s">
        <v>296</v>
      </c>
      <c r="F388" s="81">
        <v>22091199.77</v>
      </c>
      <c r="G388" s="81">
        <v>22004419.789999999</v>
      </c>
      <c r="H388" s="82">
        <f t="shared" si="4"/>
        <v>99.607173983742399</v>
      </c>
      <c r="I388" s="1"/>
      <c r="J388" s="1"/>
    </row>
    <row r="389" spans="1:10" ht="37.5" x14ac:dyDescent="0.3">
      <c r="A389" s="79" t="s">
        <v>1106</v>
      </c>
      <c r="B389" s="80" t="s">
        <v>19</v>
      </c>
      <c r="C389" s="80" t="s">
        <v>325</v>
      </c>
      <c r="D389" s="80" t="s">
        <v>815</v>
      </c>
      <c r="E389" s="80" t="s">
        <v>29</v>
      </c>
      <c r="F389" s="81">
        <v>8615238.9700000007</v>
      </c>
      <c r="G389" s="135">
        <v>8536678.9199999999</v>
      </c>
      <c r="H389" s="82">
        <f t="shared" si="4"/>
        <v>99.088126861326046</v>
      </c>
      <c r="I389" s="1"/>
      <c r="J389" s="1"/>
    </row>
    <row r="390" spans="1:10" ht="37.5" x14ac:dyDescent="0.3">
      <c r="A390" s="79" t="s">
        <v>279</v>
      </c>
      <c r="B390" s="80" t="s">
        <v>19</v>
      </c>
      <c r="C390" s="80" t="s">
        <v>325</v>
      </c>
      <c r="D390" s="80" t="s">
        <v>815</v>
      </c>
      <c r="E390" s="80" t="s">
        <v>31</v>
      </c>
      <c r="F390" s="81">
        <v>8615238.9700000007</v>
      </c>
      <c r="G390" s="135">
        <v>8536678.9199999999</v>
      </c>
      <c r="H390" s="82">
        <f t="shared" si="4"/>
        <v>99.088126861326046</v>
      </c>
      <c r="I390" s="1"/>
      <c r="J390" s="1"/>
    </row>
    <row r="391" spans="1:10" ht="18.75" x14ac:dyDescent="0.3">
      <c r="A391" s="79" t="s">
        <v>1114</v>
      </c>
      <c r="B391" s="80" t="s">
        <v>19</v>
      </c>
      <c r="C391" s="80" t="s">
        <v>325</v>
      </c>
      <c r="D391" s="80" t="s">
        <v>815</v>
      </c>
      <c r="E391" s="80" t="s">
        <v>92</v>
      </c>
      <c r="F391" s="81">
        <v>13475960.800000001</v>
      </c>
      <c r="G391" s="135">
        <v>13467740.869999999</v>
      </c>
      <c r="H391" s="82">
        <f t="shared" si="4"/>
        <v>99.939003013425193</v>
      </c>
      <c r="I391" s="1"/>
      <c r="J391" s="1"/>
    </row>
    <row r="392" spans="1:10" ht="18.75" x14ac:dyDescent="0.3">
      <c r="A392" s="79" t="s">
        <v>922</v>
      </c>
      <c r="B392" s="80" t="s">
        <v>19</v>
      </c>
      <c r="C392" s="80" t="s">
        <v>325</v>
      </c>
      <c r="D392" s="86" t="s">
        <v>815</v>
      </c>
      <c r="E392" s="80" t="s">
        <v>96</v>
      </c>
      <c r="F392" s="81">
        <v>13475960.800000001</v>
      </c>
      <c r="G392" s="135">
        <v>13467740.869999999</v>
      </c>
      <c r="H392" s="82">
        <f t="shared" si="4"/>
        <v>99.939003013425193</v>
      </c>
      <c r="I392" s="1"/>
      <c r="J392" s="1"/>
    </row>
    <row r="393" spans="1:10" ht="37.5" x14ac:dyDescent="0.3">
      <c r="A393" s="79" t="s">
        <v>1179</v>
      </c>
      <c r="B393" s="80" t="s">
        <v>19</v>
      </c>
      <c r="C393" s="80" t="s">
        <v>325</v>
      </c>
      <c r="D393" s="80" t="s">
        <v>1068</v>
      </c>
      <c r="E393" s="80" t="s">
        <v>296</v>
      </c>
      <c r="F393" s="81">
        <v>55807193.229999997</v>
      </c>
      <c r="G393" s="135">
        <v>54727721.43</v>
      </c>
      <c r="H393" s="82">
        <f t="shared" si="4"/>
        <v>98.065712074873332</v>
      </c>
      <c r="I393" s="1"/>
      <c r="J393" s="1"/>
    </row>
    <row r="394" spans="1:10" ht="37.5" x14ac:dyDescent="0.3">
      <c r="A394" s="79" t="s">
        <v>1163</v>
      </c>
      <c r="B394" s="80" t="s">
        <v>19</v>
      </c>
      <c r="C394" s="80" t="s">
        <v>325</v>
      </c>
      <c r="D394" s="80" t="s">
        <v>1068</v>
      </c>
      <c r="E394" s="80" t="s">
        <v>86</v>
      </c>
      <c r="F394" s="81">
        <v>55807193.229999997</v>
      </c>
      <c r="G394" s="135">
        <v>54727721.43</v>
      </c>
      <c r="H394" s="82">
        <f t="shared" si="4"/>
        <v>98.065712074873332</v>
      </c>
      <c r="I394" s="1"/>
      <c r="J394" s="1"/>
    </row>
    <row r="395" spans="1:10" ht="18.75" x14ac:dyDescent="0.3">
      <c r="A395" s="79" t="s">
        <v>321</v>
      </c>
      <c r="B395" s="80" t="s">
        <v>19</v>
      </c>
      <c r="C395" s="80" t="s">
        <v>325</v>
      </c>
      <c r="D395" s="80" t="s">
        <v>1068</v>
      </c>
      <c r="E395" s="80" t="s">
        <v>88</v>
      </c>
      <c r="F395" s="81">
        <v>55807193.229999997</v>
      </c>
      <c r="G395" s="135">
        <v>54727721.43</v>
      </c>
      <c r="H395" s="82">
        <f t="shared" si="4"/>
        <v>98.065712074873332</v>
      </c>
      <c r="I395" s="1"/>
      <c r="J395" s="1"/>
    </row>
    <row r="396" spans="1:10" ht="37.5" x14ac:dyDescent="0.3">
      <c r="A396" s="79" t="s">
        <v>1164</v>
      </c>
      <c r="B396" s="80" t="s">
        <v>19</v>
      </c>
      <c r="C396" s="80" t="s">
        <v>325</v>
      </c>
      <c r="D396" s="80" t="s">
        <v>816</v>
      </c>
      <c r="E396" s="80" t="s">
        <v>296</v>
      </c>
      <c r="F396" s="81">
        <v>6159071</v>
      </c>
      <c r="G396" s="135">
        <v>2479002.13</v>
      </c>
      <c r="H396" s="82">
        <f t="shared" si="4"/>
        <v>40.249611183245001</v>
      </c>
      <c r="I396" s="1"/>
      <c r="J396" s="1"/>
    </row>
    <row r="397" spans="1:10" ht="37.5" x14ac:dyDescent="0.3">
      <c r="A397" s="79" t="s">
        <v>1163</v>
      </c>
      <c r="B397" s="80" t="s">
        <v>19</v>
      </c>
      <c r="C397" s="80" t="s">
        <v>325</v>
      </c>
      <c r="D397" s="80" t="s">
        <v>816</v>
      </c>
      <c r="E397" s="80" t="s">
        <v>86</v>
      </c>
      <c r="F397" s="81">
        <v>6159071</v>
      </c>
      <c r="G397" s="135">
        <v>2479002.13</v>
      </c>
      <c r="H397" s="82">
        <f t="shared" si="4"/>
        <v>40.249611183245001</v>
      </c>
      <c r="I397" s="1"/>
      <c r="J397" s="1"/>
    </row>
    <row r="398" spans="1:10" ht="18.75" x14ac:dyDescent="0.3">
      <c r="A398" s="79" t="s">
        <v>321</v>
      </c>
      <c r="B398" s="80" t="s">
        <v>19</v>
      </c>
      <c r="C398" s="80" t="s">
        <v>325</v>
      </c>
      <c r="D398" s="80" t="s">
        <v>816</v>
      </c>
      <c r="E398" s="80" t="s">
        <v>88</v>
      </c>
      <c r="F398" s="81">
        <v>6159071</v>
      </c>
      <c r="G398" s="135">
        <v>2479002.13</v>
      </c>
      <c r="H398" s="82">
        <f t="shared" si="4"/>
        <v>40.249611183245001</v>
      </c>
      <c r="I398" s="1"/>
      <c r="J398" s="1"/>
    </row>
    <row r="399" spans="1:10" ht="18.75" x14ac:dyDescent="0.3">
      <c r="A399" s="79" t="s">
        <v>1180</v>
      </c>
      <c r="B399" s="80" t="s">
        <v>19</v>
      </c>
      <c r="C399" s="80" t="s">
        <v>325</v>
      </c>
      <c r="D399" s="80" t="s">
        <v>817</v>
      </c>
      <c r="E399" s="80" t="s">
        <v>296</v>
      </c>
      <c r="F399" s="81">
        <v>2552903</v>
      </c>
      <c r="G399" s="135">
        <v>1276720.1100000001</v>
      </c>
      <c r="H399" s="82">
        <f t="shared" si="4"/>
        <v>50.010521747203086</v>
      </c>
      <c r="I399" s="1"/>
      <c r="J399" s="1"/>
    </row>
    <row r="400" spans="1:10" ht="37.5" x14ac:dyDescent="0.3">
      <c r="A400" s="79" t="s">
        <v>1106</v>
      </c>
      <c r="B400" s="80" t="s">
        <v>19</v>
      </c>
      <c r="C400" s="80" t="s">
        <v>325</v>
      </c>
      <c r="D400" s="80" t="s">
        <v>817</v>
      </c>
      <c r="E400" s="80" t="s">
        <v>29</v>
      </c>
      <c r="F400" s="81">
        <v>2552903</v>
      </c>
      <c r="G400" s="81">
        <v>1276720.1100000001</v>
      </c>
      <c r="H400" s="82">
        <f t="shared" si="4"/>
        <v>50.010521747203086</v>
      </c>
      <c r="I400" s="1"/>
      <c r="J400" s="1"/>
    </row>
    <row r="401" spans="1:10" ht="37.5" x14ac:dyDescent="0.3">
      <c r="A401" s="79" t="s">
        <v>279</v>
      </c>
      <c r="B401" s="80" t="s">
        <v>19</v>
      </c>
      <c r="C401" s="80" t="s">
        <v>325</v>
      </c>
      <c r="D401" s="80" t="s">
        <v>817</v>
      </c>
      <c r="E401" s="80" t="s">
        <v>31</v>
      </c>
      <c r="F401" s="81">
        <v>2552903</v>
      </c>
      <c r="G401" s="81">
        <v>1276720.1100000001</v>
      </c>
      <c r="H401" s="82">
        <f t="shared" si="4"/>
        <v>50.010521747203086</v>
      </c>
      <c r="I401" s="1"/>
      <c r="J401" s="1"/>
    </row>
    <row r="402" spans="1:10" ht="18.75" x14ac:dyDescent="0.3">
      <c r="A402" s="79" t="s">
        <v>1181</v>
      </c>
      <c r="B402" s="80" t="s">
        <v>19</v>
      </c>
      <c r="C402" s="80" t="s">
        <v>1070</v>
      </c>
      <c r="D402" s="80" t="s">
        <v>337</v>
      </c>
      <c r="E402" s="80" t="s">
        <v>296</v>
      </c>
      <c r="F402" s="81">
        <v>726500</v>
      </c>
      <c r="G402" s="135">
        <v>478000</v>
      </c>
      <c r="H402" s="82">
        <f t="shared" si="4"/>
        <v>65.794907088781827</v>
      </c>
      <c r="I402" s="1"/>
      <c r="J402" s="1"/>
    </row>
    <row r="403" spans="1:10" ht="18.75" x14ac:dyDescent="0.3">
      <c r="A403" s="79" t="s">
        <v>1182</v>
      </c>
      <c r="B403" s="80" t="s">
        <v>19</v>
      </c>
      <c r="C403" s="80" t="s">
        <v>1070</v>
      </c>
      <c r="D403" s="80" t="s">
        <v>1072</v>
      </c>
      <c r="E403" s="80" t="s">
        <v>296</v>
      </c>
      <c r="F403" s="81">
        <v>726500</v>
      </c>
      <c r="G403" s="135">
        <v>478000</v>
      </c>
      <c r="H403" s="82">
        <f t="shared" si="4"/>
        <v>65.794907088781827</v>
      </c>
      <c r="I403" s="1"/>
      <c r="J403" s="1"/>
    </row>
    <row r="404" spans="1:10" ht="37.5" x14ac:dyDescent="0.3">
      <c r="A404" s="79" t="s">
        <v>1106</v>
      </c>
      <c r="B404" s="80" t="s">
        <v>19</v>
      </c>
      <c r="C404" s="80" t="s">
        <v>1070</v>
      </c>
      <c r="D404" s="80" t="s">
        <v>1072</v>
      </c>
      <c r="E404" s="80" t="s">
        <v>29</v>
      </c>
      <c r="F404" s="81">
        <v>726500</v>
      </c>
      <c r="G404" s="135">
        <v>478000</v>
      </c>
      <c r="H404" s="82">
        <f t="shared" si="4"/>
        <v>65.794907088781827</v>
      </c>
      <c r="I404" s="1"/>
      <c r="J404" s="1"/>
    </row>
    <row r="405" spans="1:10" ht="37.5" x14ac:dyDescent="0.3">
      <c r="A405" s="79" t="s">
        <v>279</v>
      </c>
      <c r="B405" s="80" t="s">
        <v>19</v>
      </c>
      <c r="C405" s="80" t="s">
        <v>1070</v>
      </c>
      <c r="D405" s="80" t="s">
        <v>1072</v>
      </c>
      <c r="E405" s="80" t="s">
        <v>31</v>
      </c>
      <c r="F405" s="81">
        <v>726500</v>
      </c>
      <c r="G405" s="135">
        <v>478000</v>
      </c>
      <c r="H405" s="82">
        <f t="shared" si="4"/>
        <v>65.794907088781827</v>
      </c>
      <c r="I405" s="1"/>
      <c r="J405" s="1"/>
    </row>
    <row r="406" spans="1:10" ht="37.5" x14ac:dyDescent="0.3">
      <c r="A406" s="79" t="s">
        <v>924</v>
      </c>
      <c r="B406" s="80" t="s">
        <v>19</v>
      </c>
      <c r="C406" s="80" t="s">
        <v>326</v>
      </c>
      <c r="D406" s="80" t="s">
        <v>337</v>
      </c>
      <c r="E406" s="80" t="s">
        <v>296</v>
      </c>
      <c r="F406" s="81">
        <v>39266116.810000002</v>
      </c>
      <c r="G406" s="135">
        <v>32057619.18</v>
      </c>
      <c r="H406" s="82">
        <f t="shared" si="4"/>
        <v>81.641939117941504</v>
      </c>
      <c r="I406" s="1"/>
      <c r="J406" s="1"/>
    </row>
    <row r="407" spans="1:10" ht="37.5" x14ac:dyDescent="0.3">
      <c r="A407" s="79" t="s">
        <v>1183</v>
      </c>
      <c r="B407" s="80" t="s">
        <v>19</v>
      </c>
      <c r="C407" s="80" t="s">
        <v>326</v>
      </c>
      <c r="D407" s="80" t="s">
        <v>818</v>
      </c>
      <c r="E407" s="80" t="s">
        <v>296</v>
      </c>
      <c r="F407" s="81">
        <v>9330000</v>
      </c>
      <c r="G407" s="135">
        <v>8411150.9700000007</v>
      </c>
      <c r="H407" s="82">
        <f>G407/F407*100</f>
        <v>90.151671704180075</v>
      </c>
      <c r="I407" s="1"/>
      <c r="J407" s="1"/>
    </row>
    <row r="408" spans="1:10" ht="37.5" x14ac:dyDescent="0.3">
      <c r="A408" s="79" t="s">
        <v>1106</v>
      </c>
      <c r="B408" s="80" t="s">
        <v>19</v>
      </c>
      <c r="C408" s="80" t="s">
        <v>326</v>
      </c>
      <c r="D408" s="80" t="s">
        <v>818</v>
      </c>
      <c r="E408" s="80" t="s">
        <v>29</v>
      </c>
      <c r="F408" s="81">
        <v>9330000</v>
      </c>
      <c r="G408" s="135">
        <v>8411150.9700000007</v>
      </c>
      <c r="H408" s="82">
        <f t="shared" ref="H408:H420" si="5">G408/F408*100</f>
        <v>90.151671704180075</v>
      </c>
      <c r="I408" s="1"/>
      <c r="J408" s="1"/>
    </row>
    <row r="409" spans="1:10" ht="37.5" x14ac:dyDescent="0.3">
      <c r="A409" s="79" t="s">
        <v>279</v>
      </c>
      <c r="B409" s="80" t="s">
        <v>19</v>
      </c>
      <c r="C409" s="80" t="s">
        <v>326</v>
      </c>
      <c r="D409" s="80" t="s">
        <v>818</v>
      </c>
      <c r="E409" s="80" t="s">
        <v>31</v>
      </c>
      <c r="F409" s="81">
        <v>9330000</v>
      </c>
      <c r="G409" s="135">
        <v>8411150.9700000007</v>
      </c>
      <c r="H409" s="82">
        <f t="shared" si="5"/>
        <v>90.151671704180075</v>
      </c>
      <c r="I409" s="1"/>
      <c r="J409" s="1"/>
    </row>
    <row r="410" spans="1:10" ht="37.5" x14ac:dyDescent="0.3">
      <c r="A410" s="79" t="s">
        <v>1164</v>
      </c>
      <c r="B410" s="80" t="s">
        <v>19</v>
      </c>
      <c r="C410" s="80" t="s">
        <v>326</v>
      </c>
      <c r="D410" s="80" t="s">
        <v>1073</v>
      </c>
      <c r="E410" s="80" t="s">
        <v>296</v>
      </c>
      <c r="F410" s="81">
        <v>5995342</v>
      </c>
      <c r="G410" s="135">
        <v>4470633.51</v>
      </c>
      <c r="H410" s="82">
        <f t="shared" si="5"/>
        <v>74.56844847216388</v>
      </c>
      <c r="I410" s="1"/>
      <c r="J410" s="1"/>
    </row>
    <row r="411" spans="1:10" ht="37.5" x14ac:dyDescent="0.3">
      <c r="A411" s="79" t="s">
        <v>1163</v>
      </c>
      <c r="B411" s="80" t="s">
        <v>19</v>
      </c>
      <c r="C411" s="80" t="s">
        <v>326</v>
      </c>
      <c r="D411" s="80" t="s">
        <v>1073</v>
      </c>
      <c r="E411" s="80" t="s">
        <v>86</v>
      </c>
      <c r="F411" s="81">
        <v>5995342</v>
      </c>
      <c r="G411" s="81">
        <v>4470633.51</v>
      </c>
      <c r="H411" s="82">
        <f t="shared" si="5"/>
        <v>74.56844847216388</v>
      </c>
      <c r="I411" s="1"/>
      <c r="J411" s="1"/>
    </row>
    <row r="412" spans="1:10" ht="150" x14ac:dyDescent="0.3">
      <c r="A412" s="79" t="s">
        <v>1184</v>
      </c>
      <c r="B412" s="80" t="s">
        <v>19</v>
      </c>
      <c r="C412" s="80" t="s">
        <v>326</v>
      </c>
      <c r="D412" s="80" t="s">
        <v>1073</v>
      </c>
      <c r="E412" s="80" t="s">
        <v>1075</v>
      </c>
      <c r="F412" s="81">
        <v>5995342</v>
      </c>
      <c r="G412" s="135">
        <v>4470633.51</v>
      </c>
      <c r="H412" s="82">
        <f t="shared" si="5"/>
        <v>74.56844847216388</v>
      </c>
      <c r="I412" s="1"/>
      <c r="J412" s="1"/>
    </row>
    <row r="413" spans="1:10" ht="37.5" x14ac:dyDescent="0.3">
      <c r="A413" s="79" t="s">
        <v>1185</v>
      </c>
      <c r="B413" s="80" t="s">
        <v>19</v>
      </c>
      <c r="C413" s="80" t="s">
        <v>326</v>
      </c>
      <c r="D413" s="80" t="s">
        <v>327</v>
      </c>
      <c r="E413" s="80" t="s">
        <v>296</v>
      </c>
      <c r="F413" s="81">
        <v>23940774.809999999</v>
      </c>
      <c r="G413" s="135">
        <v>19175834.699999999</v>
      </c>
      <c r="H413" s="82">
        <f t="shared" si="5"/>
        <v>80.09696783911231</v>
      </c>
      <c r="I413" s="1"/>
      <c r="J413" s="1"/>
    </row>
    <row r="414" spans="1:10" ht="18.75" x14ac:dyDescent="0.3">
      <c r="A414" s="79" t="s">
        <v>1107</v>
      </c>
      <c r="B414" s="80" t="s">
        <v>19</v>
      </c>
      <c r="C414" s="80" t="s">
        <v>326</v>
      </c>
      <c r="D414" s="80" t="s">
        <v>327</v>
      </c>
      <c r="E414" s="80" t="s">
        <v>33</v>
      </c>
      <c r="F414" s="81">
        <v>23940774.809999999</v>
      </c>
      <c r="G414" s="135">
        <v>19175834.699999999</v>
      </c>
      <c r="H414" s="82">
        <f t="shared" si="5"/>
        <v>80.09696783911231</v>
      </c>
      <c r="I414" s="1"/>
      <c r="J414" s="1"/>
    </row>
    <row r="415" spans="1:10" ht="75" x14ac:dyDescent="0.3">
      <c r="A415" s="79" t="s">
        <v>919</v>
      </c>
      <c r="B415" s="80" t="s">
        <v>19</v>
      </c>
      <c r="C415" s="80" t="s">
        <v>326</v>
      </c>
      <c r="D415" s="80" t="s">
        <v>327</v>
      </c>
      <c r="E415" s="80" t="s">
        <v>64</v>
      </c>
      <c r="F415" s="81">
        <v>23940774.809999999</v>
      </c>
      <c r="G415" s="135">
        <v>19175834.699999999</v>
      </c>
      <c r="H415" s="82">
        <f t="shared" si="5"/>
        <v>80.09696783911231</v>
      </c>
      <c r="I415" s="1"/>
      <c r="J415" s="1"/>
    </row>
    <row r="416" spans="1:10" ht="18.75" x14ac:dyDescent="0.3">
      <c r="A416" s="79" t="s">
        <v>925</v>
      </c>
      <c r="B416" s="80" t="s">
        <v>19</v>
      </c>
      <c r="C416" s="80" t="s">
        <v>328</v>
      </c>
      <c r="D416" s="80" t="s">
        <v>337</v>
      </c>
      <c r="E416" s="80" t="s">
        <v>296</v>
      </c>
      <c r="F416" s="81">
        <v>2594901.67</v>
      </c>
      <c r="G416" s="135">
        <v>565500</v>
      </c>
      <c r="H416" s="82">
        <f t="shared" si="5"/>
        <v>21.792733286884047</v>
      </c>
      <c r="I416" s="1"/>
      <c r="J416" s="1"/>
    </row>
    <row r="417" spans="1:10" ht="37.5" x14ac:dyDescent="0.3">
      <c r="A417" s="79" t="s">
        <v>926</v>
      </c>
      <c r="B417" s="80" t="s">
        <v>19</v>
      </c>
      <c r="C417" s="80" t="s">
        <v>329</v>
      </c>
      <c r="D417" s="80" t="s">
        <v>337</v>
      </c>
      <c r="E417" s="80" t="s">
        <v>296</v>
      </c>
      <c r="F417" s="81">
        <v>2594901.67</v>
      </c>
      <c r="G417" s="135">
        <v>565500</v>
      </c>
      <c r="H417" s="82">
        <f t="shared" si="5"/>
        <v>21.792733286884047</v>
      </c>
      <c r="I417" s="1"/>
      <c r="J417" s="1"/>
    </row>
    <row r="418" spans="1:10" ht="37.5" x14ac:dyDescent="0.3">
      <c r="A418" s="79" t="s">
        <v>1186</v>
      </c>
      <c r="B418" s="80" t="s">
        <v>19</v>
      </c>
      <c r="C418" s="80" t="s">
        <v>329</v>
      </c>
      <c r="D418" s="80" t="s">
        <v>819</v>
      </c>
      <c r="E418" s="80" t="s">
        <v>296</v>
      </c>
      <c r="F418" s="81">
        <v>2594901.67</v>
      </c>
      <c r="G418" s="135">
        <v>565500</v>
      </c>
      <c r="H418" s="82">
        <f t="shared" si="5"/>
        <v>21.792733286884047</v>
      </c>
      <c r="I418" s="1"/>
      <c r="J418" s="1"/>
    </row>
    <row r="419" spans="1:10" ht="37.5" x14ac:dyDescent="0.3">
      <c r="A419" s="79" t="s">
        <v>1106</v>
      </c>
      <c r="B419" s="80" t="s">
        <v>19</v>
      </c>
      <c r="C419" s="80" t="s">
        <v>329</v>
      </c>
      <c r="D419" s="80" t="s">
        <v>819</v>
      </c>
      <c r="E419" s="80" t="s">
        <v>29</v>
      </c>
      <c r="F419" s="81">
        <v>2594901.67</v>
      </c>
      <c r="G419" s="135">
        <v>565500</v>
      </c>
      <c r="H419" s="82">
        <f t="shared" si="5"/>
        <v>21.792733286884047</v>
      </c>
      <c r="I419" s="1"/>
      <c r="J419" s="1"/>
    </row>
    <row r="420" spans="1:10" ht="37.5" x14ac:dyDescent="0.3">
      <c r="A420" s="79" t="s">
        <v>279</v>
      </c>
      <c r="B420" s="80" t="s">
        <v>19</v>
      </c>
      <c r="C420" s="80" t="s">
        <v>329</v>
      </c>
      <c r="D420" s="80" t="s">
        <v>819</v>
      </c>
      <c r="E420" s="80" t="s">
        <v>31</v>
      </c>
      <c r="F420" s="81">
        <v>2594901.67</v>
      </c>
      <c r="G420" s="135">
        <v>565500</v>
      </c>
      <c r="H420" s="82">
        <f t="shared" si="5"/>
        <v>21.792733286884047</v>
      </c>
      <c r="I420" s="1"/>
      <c r="J420" s="1"/>
    </row>
    <row r="421" spans="1:10" ht="18.75" x14ac:dyDescent="0.3">
      <c r="A421" s="79" t="s">
        <v>895</v>
      </c>
      <c r="B421" s="80" t="s">
        <v>19</v>
      </c>
      <c r="C421" s="80" t="s">
        <v>288</v>
      </c>
      <c r="D421" s="80" t="s">
        <v>337</v>
      </c>
      <c r="E421" s="80" t="s">
        <v>296</v>
      </c>
      <c r="F421" s="81">
        <v>89741448.150000006</v>
      </c>
      <c r="G421" s="135">
        <v>55047406.079999998</v>
      </c>
      <c r="H421" s="82">
        <f>G421/F421*100</f>
        <v>61.340001988813455</v>
      </c>
      <c r="I421" s="1"/>
      <c r="J421" s="1"/>
    </row>
    <row r="422" spans="1:10" ht="18.75" x14ac:dyDescent="0.3">
      <c r="A422" s="79" t="s">
        <v>927</v>
      </c>
      <c r="B422" s="80" t="s">
        <v>19</v>
      </c>
      <c r="C422" s="80" t="s">
        <v>336</v>
      </c>
      <c r="D422" s="80" t="s">
        <v>337</v>
      </c>
      <c r="E422" s="80" t="s">
        <v>296</v>
      </c>
      <c r="F422" s="81">
        <v>135197.1</v>
      </c>
      <c r="G422" s="135">
        <v>0</v>
      </c>
      <c r="H422" s="82">
        <f t="shared" ref="H422:H505" si="6">G422/F422*100</f>
        <v>0</v>
      </c>
      <c r="I422" s="1"/>
      <c r="J422" s="1"/>
    </row>
    <row r="423" spans="1:10" ht="37.5" x14ac:dyDescent="0.3">
      <c r="A423" s="79" t="s">
        <v>1164</v>
      </c>
      <c r="B423" s="80" t="s">
        <v>19</v>
      </c>
      <c r="C423" s="80" t="s">
        <v>336</v>
      </c>
      <c r="D423" s="80" t="s">
        <v>823</v>
      </c>
      <c r="E423" s="80" t="s">
        <v>296</v>
      </c>
      <c r="F423" s="81">
        <v>135197.1</v>
      </c>
      <c r="G423" s="135">
        <v>0</v>
      </c>
      <c r="H423" s="82">
        <f t="shared" si="6"/>
        <v>0</v>
      </c>
      <c r="I423" s="1"/>
      <c r="J423" s="1"/>
    </row>
    <row r="424" spans="1:10" ht="37.5" x14ac:dyDescent="0.3">
      <c r="A424" s="79" t="s">
        <v>1163</v>
      </c>
      <c r="B424" s="80" t="s">
        <v>19</v>
      </c>
      <c r="C424" s="80" t="s">
        <v>336</v>
      </c>
      <c r="D424" s="80" t="s">
        <v>823</v>
      </c>
      <c r="E424" s="80" t="s">
        <v>86</v>
      </c>
      <c r="F424" s="81">
        <v>135197.1</v>
      </c>
      <c r="G424" s="135">
        <v>0</v>
      </c>
      <c r="H424" s="82">
        <f t="shared" si="6"/>
        <v>0</v>
      </c>
      <c r="I424" s="1"/>
      <c r="J424" s="1"/>
    </row>
    <row r="425" spans="1:10" ht="18.75" x14ac:dyDescent="0.3">
      <c r="A425" s="79" t="s">
        <v>321</v>
      </c>
      <c r="B425" s="80" t="s">
        <v>19</v>
      </c>
      <c r="C425" s="80" t="s">
        <v>336</v>
      </c>
      <c r="D425" s="80" t="s">
        <v>823</v>
      </c>
      <c r="E425" s="80" t="s">
        <v>88</v>
      </c>
      <c r="F425" s="81">
        <v>135197.1</v>
      </c>
      <c r="G425" s="135">
        <v>0</v>
      </c>
      <c r="H425" s="82">
        <f t="shared" si="6"/>
        <v>0</v>
      </c>
      <c r="I425" s="1"/>
      <c r="J425" s="1"/>
    </row>
    <row r="426" spans="1:10" ht="18.75" x14ac:dyDescent="0.3">
      <c r="A426" s="79" t="s">
        <v>330</v>
      </c>
      <c r="B426" s="80" t="s">
        <v>19</v>
      </c>
      <c r="C426" s="80" t="s">
        <v>331</v>
      </c>
      <c r="D426" s="80" t="s">
        <v>337</v>
      </c>
      <c r="E426" s="80" t="s">
        <v>296</v>
      </c>
      <c r="F426" s="81">
        <v>89606251.049999997</v>
      </c>
      <c r="G426" s="135">
        <v>55047406.079999998</v>
      </c>
      <c r="H426" s="82">
        <f t="shared" si="6"/>
        <v>61.432551228243803</v>
      </c>
      <c r="I426" s="1"/>
      <c r="J426" s="1"/>
    </row>
    <row r="427" spans="1:10" ht="56.25" x14ac:dyDescent="0.3">
      <c r="A427" s="79" t="s">
        <v>1187</v>
      </c>
      <c r="B427" s="80" t="s">
        <v>19</v>
      </c>
      <c r="C427" s="80" t="s">
        <v>331</v>
      </c>
      <c r="D427" s="80" t="s">
        <v>1078</v>
      </c>
      <c r="E427" s="80" t="s">
        <v>296</v>
      </c>
      <c r="F427" s="81">
        <v>87932709.459999993</v>
      </c>
      <c r="G427" s="135">
        <v>54360961.68</v>
      </c>
      <c r="H427" s="82">
        <f t="shared" si="6"/>
        <v>61.821092530679309</v>
      </c>
      <c r="I427" s="1"/>
      <c r="J427" s="1"/>
    </row>
    <row r="428" spans="1:10" ht="37.5" x14ac:dyDescent="0.3">
      <c r="A428" s="79" t="s">
        <v>1163</v>
      </c>
      <c r="B428" s="80" t="s">
        <v>19</v>
      </c>
      <c r="C428" s="80" t="s">
        <v>331</v>
      </c>
      <c r="D428" s="80" t="s">
        <v>1078</v>
      </c>
      <c r="E428" s="80" t="s">
        <v>86</v>
      </c>
      <c r="F428" s="81">
        <v>87932709.459999993</v>
      </c>
      <c r="G428" s="135">
        <v>54360961.68</v>
      </c>
      <c r="H428" s="82">
        <f t="shared" si="6"/>
        <v>61.821092530679309</v>
      </c>
      <c r="I428" s="1"/>
      <c r="J428" s="1"/>
    </row>
    <row r="429" spans="1:10" ht="18.75" x14ac:dyDescent="0.3">
      <c r="A429" s="79" t="s">
        <v>321</v>
      </c>
      <c r="B429" s="80" t="s">
        <v>19</v>
      </c>
      <c r="C429" s="80" t="s">
        <v>331</v>
      </c>
      <c r="D429" s="80" t="s">
        <v>1078</v>
      </c>
      <c r="E429" s="80" t="s">
        <v>88</v>
      </c>
      <c r="F429" s="81">
        <v>87932709.459999993</v>
      </c>
      <c r="G429" s="135">
        <v>54360961.68</v>
      </c>
      <c r="H429" s="82">
        <f t="shared" si="6"/>
        <v>61.821092530679309</v>
      </c>
      <c r="I429" s="1"/>
      <c r="J429" s="1"/>
    </row>
    <row r="430" spans="1:10" ht="37.5" x14ac:dyDescent="0.3">
      <c r="A430" s="79" t="s">
        <v>1164</v>
      </c>
      <c r="B430" s="80" t="s">
        <v>19</v>
      </c>
      <c r="C430" s="80" t="s">
        <v>331</v>
      </c>
      <c r="D430" s="80" t="s">
        <v>823</v>
      </c>
      <c r="E430" s="80" t="s">
        <v>296</v>
      </c>
      <c r="F430" s="81">
        <v>1673541.59</v>
      </c>
      <c r="G430" s="135">
        <v>686444.4</v>
      </c>
      <c r="H430" s="82">
        <f t="shared" si="6"/>
        <v>41.017468827888528</v>
      </c>
      <c r="I430" s="1"/>
      <c r="J430" s="1"/>
    </row>
    <row r="431" spans="1:10" ht="37.5" x14ac:dyDescent="0.3">
      <c r="A431" s="79" t="s">
        <v>1163</v>
      </c>
      <c r="B431" s="80" t="s">
        <v>19</v>
      </c>
      <c r="C431" s="80" t="s">
        <v>331</v>
      </c>
      <c r="D431" s="80" t="s">
        <v>823</v>
      </c>
      <c r="E431" s="80" t="s">
        <v>86</v>
      </c>
      <c r="F431" s="81">
        <v>1673541.59</v>
      </c>
      <c r="G431" s="135">
        <v>686444.4</v>
      </c>
      <c r="H431" s="82">
        <f t="shared" si="6"/>
        <v>41.017468827888528</v>
      </c>
      <c r="I431" s="1"/>
      <c r="J431" s="1"/>
    </row>
    <row r="432" spans="1:10" ht="18.75" x14ac:dyDescent="0.3">
      <c r="A432" s="79" t="s">
        <v>321</v>
      </c>
      <c r="B432" s="80" t="s">
        <v>19</v>
      </c>
      <c r="C432" s="80" t="s">
        <v>331</v>
      </c>
      <c r="D432" s="80" t="s">
        <v>823</v>
      </c>
      <c r="E432" s="80" t="s">
        <v>88</v>
      </c>
      <c r="F432" s="81">
        <v>1673541.59</v>
      </c>
      <c r="G432" s="81">
        <v>686444.4</v>
      </c>
      <c r="H432" s="82">
        <f t="shared" si="6"/>
        <v>41.017468827888528</v>
      </c>
      <c r="I432" s="1"/>
      <c r="J432" s="1"/>
    </row>
    <row r="433" spans="1:10" ht="18.75" x14ac:dyDescent="0.3">
      <c r="A433" s="79" t="s">
        <v>928</v>
      </c>
      <c r="B433" s="80" t="s">
        <v>19</v>
      </c>
      <c r="C433" s="80" t="s">
        <v>298</v>
      </c>
      <c r="D433" s="80" t="s">
        <v>337</v>
      </c>
      <c r="E433" s="80" t="s">
        <v>296</v>
      </c>
      <c r="F433" s="81">
        <v>35736882.799999997</v>
      </c>
      <c r="G433" s="135">
        <v>34883803.909999996</v>
      </c>
      <c r="H433" s="82">
        <f t="shared" si="6"/>
        <v>97.612889476750894</v>
      </c>
      <c r="I433" s="1"/>
      <c r="J433" s="1"/>
    </row>
    <row r="434" spans="1:10" ht="18.75" x14ac:dyDescent="0.3">
      <c r="A434" s="79" t="s">
        <v>929</v>
      </c>
      <c r="B434" s="80" t="s">
        <v>19</v>
      </c>
      <c r="C434" s="80" t="s">
        <v>332</v>
      </c>
      <c r="D434" s="80" t="s">
        <v>337</v>
      </c>
      <c r="E434" s="80" t="s">
        <v>296</v>
      </c>
      <c r="F434" s="81">
        <v>9710520.1099999994</v>
      </c>
      <c r="G434" s="135">
        <v>9710519.2100000009</v>
      </c>
      <c r="H434" s="82">
        <f t="shared" si="6"/>
        <v>99.999990731701402</v>
      </c>
      <c r="I434" s="1"/>
      <c r="J434" s="1"/>
    </row>
    <row r="435" spans="1:10" ht="37.5" x14ac:dyDescent="0.3">
      <c r="A435" s="79" t="s">
        <v>1188</v>
      </c>
      <c r="B435" s="80" t="s">
        <v>19</v>
      </c>
      <c r="C435" s="80" t="s">
        <v>332</v>
      </c>
      <c r="D435" s="80" t="s">
        <v>840</v>
      </c>
      <c r="E435" s="80" t="s">
        <v>296</v>
      </c>
      <c r="F435" s="81">
        <v>9710520.1099999994</v>
      </c>
      <c r="G435" s="135">
        <v>9710519.2100000009</v>
      </c>
      <c r="H435" s="82">
        <f t="shared" si="6"/>
        <v>99.999990731701402</v>
      </c>
      <c r="I435" s="1"/>
      <c r="J435" s="1"/>
    </row>
    <row r="436" spans="1:10" ht="37.5" x14ac:dyDescent="0.3">
      <c r="A436" s="79" t="s">
        <v>1123</v>
      </c>
      <c r="B436" s="80" t="s">
        <v>19</v>
      </c>
      <c r="C436" s="80" t="s">
        <v>332</v>
      </c>
      <c r="D436" s="80" t="s">
        <v>840</v>
      </c>
      <c r="E436" s="80" t="s">
        <v>69</v>
      </c>
      <c r="F436" s="81">
        <v>9710520.1099999994</v>
      </c>
      <c r="G436" s="135">
        <v>9710519.2100000009</v>
      </c>
      <c r="H436" s="82">
        <f t="shared" si="6"/>
        <v>99.999990731701402</v>
      </c>
      <c r="I436" s="1"/>
      <c r="J436" s="1"/>
    </row>
    <row r="437" spans="1:10" ht="37.5" x14ac:dyDescent="0.3">
      <c r="A437" s="79" t="s">
        <v>930</v>
      </c>
      <c r="B437" s="80" t="s">
        <v>19</v>
      </c>
      <c r="C437" s="80" t="s">
        <v>332</v>
      </c>
      <c r="D437" s="80" t="s">
        <v>840</v>
      </c>
      <c r="E437" s="80" t="s">
        <v>76</v>
      </c>
      <c r="F437" s="81">
        <v>9710520.1099999994</v>
      </c>
      <c r="G437" s="135">
        <v>9710519.2100000009</v>
      </c>
      <c r="H437" s="82">
        <f t="shared" si="6"/>
        <v>99.999990731701402</v>
      </c>
      <c r="I437" s="1"/>
      <c r="J437" s="1"/>
    </row>
    <row r="438" spans="1:10" ht="18.75" x14ac:dyDescent="0.3">
      <c r="A438" s="79" t="s">
        <v>931</v>
      </c>
      <c r="B438" s="80" t="s">
        <v>19</v>
      </c>
      <c r="C438" s="80" t="s">
        <v>333</v>
      </c>
      <c r="D438" s="80" t="s">
        <v>337</v>
      </c>
      <c r="E438" s="80" t="s">
        <v>296</v>
      </c>
      <c r="F438" s="81">
        <v>914587.89</v>
      </c>
      <c r="G438" s="135">
        <v>771484</v>
      </c>
      <c r="H438" s="82">
        <f t="shared" si="6"/>
        <v>84.353183377488193</v>
      </c>
      <c r="I438" s="1"/>
      <c r="J438" s="1"/>
    </row>
    <row r="439" spans="1:10" ht="56.25" x14ac:dyDescent="0.3">
      <c r="A439" s="79" t="s">
        <v>1189</v>
      </c>
      <c r="B439" s="80" t="s">
        <v>19</v>
      </c>
      <c r="C439" s="80" t="s">
        <v>333</v>
      </c>
      <c r="D439" s="80" t="s">
        <v>846</v>
      </c>
      <c r="E439" s="80" t="s">
        <v>296</v>
      </c>
      <c r="F439" s="81">
        <v>764587.89</v>
      </c>
      <c r="G439" s="135">
        <v>726484</v>
      </c>
      <c r="H439" s="82">
        <f t="shared" si="6"/>
        <v>95.016414659667177</v>
      </c>
      <c r="I439" s="1"/>
      <c r="J439" s="1"/>
    </row>
    <row r="440" spans="1:10" ht="37.5" x14ac:dyDescent="0.3">
      <c r="A440" s="79" t="s">
        <v>1123</v>
      </c>
      <c r="B440" s="80" t="s">
        <v>19</v>
      </c>
      <c r="C440" s="80" t="s">
        <v>333</v>
      </c>
      <c r="D440" s="80" t="s">
        <v>846</v>
      </c>
      <c r="E440" s="80" t="s">
        <v>69</v>
      </c>
      <c r="F440" s="81">
        <v>764587.89</v>
      </c>
      <c r="G440" s="135">
        <v>726484</v>
      </c>
      <c r="H440" s="82">
        <f t="shared" si="6"/>
        <v>95.016414659667177</v>
      </c>
      <c r="I440" s="1"/>
      <c r="J440" s="1"/>
    </row>
    <row r="441" spans="1:10" ht="37.5" x14ac:dyDescent="0.3">
      <c r="A441" s="79" t="s">
        <v>1190</v>
      </c>
      <c r="B441" s="80" t="s">
        <v>19</v>
      </c>
      <c r="C441" s="80" t="s">
        <v>333</v>
      </c>
      <c r="D441" s="80" t="s">
        <v>846</v>
      </c>
      <c r="E441" s="80" t="s">
        <v>1089</v>
      </c>
      <c r="F441" s="81">
        <v>764587.89</v>
      </c>
      <c r="G441" s="135">
        <v>726484</v>
      </c>
      <c r="H441" s="82">
        <f t="shared" si="6"/>
        <v>95.016414659667177</v>
      </c>
      <c r="I441" s="1"/>
      <c r="J441" s="1"/>
    </row>
    <row r="442" spans="1:10" ht="37.5" x14ac:dyDescent="0.3">
      <c r="A442" s="79" t="s">
        <v>1191</v>
      </c>
      <c r="B442" s="80" t="s">
        <v>19</v>
      </c>
      <c r="C442" s="80" t="s">
        <v>333</v>
      </c>
      <c r="D442" s="80" t="s">
        <v>981</v>
      </c>
      <c r="E442" s="80" t="s">
        <v>296</v>
      </c>
      <c r="F442" s="81">
        <v>150000</v>
      </c>
      <c r="G442" s="135">
        <v>45000</v>
      </c>
      <c r="H442" s="82">
        <f t="shared" si="6"/>
        <v>30</v>
      </c>
      <c r="I442" s="1"/>
      <c r="J442" s="1"/>
    </row>
    <row r="443" spans="1:10" ht="37.5" x14ac:dyDescent="0.3">
      <c r="A443" s="79" t="s">
        <v>1123</v>
      </c>
      <c r="B443" s="80" t="s">
        <v>19</v>
      </c>
      <c r="C443" s="80" t="s">
        <v>333</v>
      </c>
      <c r="D443" s="80" t="s">
        <v>981</v>
      </c>
      <c r="E443" s="80" t="s">
        <v>69</v>
      </c>
      <c r="F443" s="81">
        <v>150000</v>
      </c>
      <c r="G443" s="135">
        <v>45000</v>
      </c>
      <c r="H443" s="82">
        <f t="shared" si="6"/>
        <v>30</v>
      </c>
      <c r="I443" s="1"/>
      <c r="J443" s="1"/>
    </row>
    <row r="444" spans="1:10" ht="37.5" x14ac:dyDescent="0.3">
      <c r="A444" s="79" t="s">
        <v>899</v>
      </c>
      <c r="B444" s="80" t="s">
        <v>19</v>
      </c>
      <c r="C444" s="80" t="s">
        <v>333</v>
      </c>
      <c r="D444" s="80" t="s">
        <v>981</v>
      </c>
      <c r="E444" s="80" t="s">
        <v>70</v>
      </c>
      <c r="F444" s="81">
        <v>150000</v>
      </c>
      <c r="G444" s="135">
        <v>45000</v>
      </c>
      <c r="H444" s="82">
        <f t="shared" si="6"/>
        <v>30</v>
      </c>
      <c r="I444" s="1"/>
      <c r="J444" s="1"/>
    </row>
    <row r="445" spans="1:10" ht="18.75" x14ac:dyDescent="0.3">
      <c r="A445" s="79" t="s">
        <v>932</v>
      </c>
      <c r="B445" s="80" t="s">
        <v>19</v>
      </c>
      <c r="C445" s="80" t="s">
        <v>334</v>
      </c>
      <c r="D445" s="80" t="s">
        <v>337</v>
      </c>
      <c r="E445" s="80" t="s">
        <v>296</v>
      </c>
      <c r="F445" s="81">
        <v>25088774.800000001</v>
      </c>
      <c r="G445" s="81">
        <v>24378801.800000001</v>
      </c>
      <c r="H445" s="82">
        <f t="shared" si="6"/>
        <v>97.17015675073938</v>
      </c>
      <c r="I445" s="1"/>
      <c r="J445" s="1"/>
    </row>
    <row r="446" spans="1:10" ht="56.25" x14ac:dyDescent="0.3">
      <c r="A446" s="79" t="s">
        <v>1192</v>
      </c>
      <c r="B446" s="80" t="s">
        <v>19</v>
      </c>
      <c r="C446" s="80" t="s">
        <v>334</v>
      </c>
      <c r="D446" s="80" t="s">
        <v>841</v>
      </c>
      <c r="E446" s="80" t="s">
        <v>296</v>
      </c>
      <c r="F446" s="81">
        <v>119200</v>
      </c>
      <c r="G446" s="81">
        <v>119200</v>
      </c>
      <c r="H446" s="82">
        <f t="shared" si="6"/>
        <v>100</v>
      </c>
      <c r="I446" s="1"/>
      <c r="J446" s="1"/>
    </row>
    <row r="447" spans="1:10" ht="37.5" x14ac:dyDescent="0.3">
      <c r="A447" s="79" t="s">
        <v>1123</v>
      </c>
      <c r="B447" s="80" t="s">
        <v>19</v>
      </c>
      <c r="C447" s="80" t="s">
        <v>334</v>
      </c>
      <c r="D447" s="80" t="s">
        <v>841</v>
      </c>
      <c r="E447" s="80" t="s">
        <v>69</v>
      </c>
      <c r="F447" s="81">
        <v>119200</v>
      </c>
      <c r="G447" s="135">
        <v>119200</v>
      </c>
      <c r="H447" s="82">
        <f t="shared" si="6"/>
        <v>100</v>
      </c>
      <c r="I447" s="1"/>
      <c r="J447" s="1"/>
    </row>
    <row r="448" spans="1:10" ht="37.5" x14ac:dyDescent="0.3">
      <c r="A448" s="79" t="s">
        <v>930</v>
      </c>
      <c r="B448" s="80" t="s">
        <v>19</v>
      </c>
      <c r="C448" s="80" t="s">
        <v>334</v>
      </c>
      <c r="D448" s="80" t="s">
        <v>841</v>
      </c>
      <c r="E448" s="80" t="s">
        <v>76</v>
      </c>
      <c r="F448" s="81">
        <v>119200</v>
      </c>
      <c r="G448" s="135">
        <v>119200</v>
      </c>
      <c r="H448" s="82">
        <f t="shared" si="6"/>
        <v>100</v>
      </c>
      <c r="I448" s="1"/>
      <c r="J448" s="1"/>
    </row>
    <row r="449" spans="1:12" ht="37.5" x14ac:dyDescent="0.3">
      <c r="A449" s="79" t="s">
        <v>1149</v>
      </c>
      <c r="B449" s="80" t="s">
        <v>19</v>
      </c>
      <c r="C449" s="80" t="s">
        <v>334</v>
      </c>
      <c r="D449" s="80" t="s">
        <v>842</v>
      </c>
      <c r="E449" s="80" t="s">
        <v>296</v>
      </c>
      <c r="F449" s="81">
        <v>189000</v>
      </c>
      <c r="G449" s="135">
        <v>189000</v>
      </c>
      <c r="H449" s="82">
        <f t="shared" si="6"/>
        <v>100</v>
      </c>
      <c r="I449" s="1"/>
      <c r="J449" s="1"/>
    </row>
    <row r="450" spans="1:12" ht="37.5" x14ac:dyDescent="0.3">
      <c r="A450" s="79" t="s">
        <v>1106</v>
      </c>
      <c r="B450" s="80" t="s">
        <v>19</v>
      </c>
      <c r="C450" s="80" t="s">
        <v>334</v>
      </c>
      <c r="D450" s="80" t="s">
        <v>842</v>
      </c>
      <c r="E450" s="80" t="s">
        <v>29</v>
      </c>
      <c r="F450" s="81">
        <v>189000</v>
      </c>
      <c r="G450" s="135">
        <v>189000</v>
      </c>
      <c r="H450" s="82">
        <f t="shared" si="6"/>
        <v>100</v>
      </c>
      <c r="I450" s="1"/>
      <c r="J450" s="1"/>
    </row>
    <row r="451" spans="1:12" ht="37.5" x14ac:dyDescent="0.3">
      <c r="A451" s="79" t="s">
        <v>279</v>
      </c>
      <c r="B451" s="80" t="s">
        <v>19</v>
      </c>
      <c r="C451" s="80" t="s">
        <v>334</v>
      </c>
      <c r="D451" s="80" t="s">
        <v>842</v>
      </c>
      <c r="E451" s="80" t="s">
        <v>31</v>
      </c>
      <c r="F451" s="81">
        <v>189000</v>
      </c>
      <c r="G451" s="135">
        <v>189000</v>
      </c>
      <c r="H451" s="82">
        <f t="shared" si="6"/>
        <v>100</v>
      </c>
      <c r="I451" s="1"/>
      <c r="J451" s="1"/>
    </row>
    <row r="452" spans="1:12" ht="37.5" x14ac:dyDescent="0.3">
      <c r="A452" s="79" t="s">
        <v>1149</v>
      </c>
      <c r="B452" s="80" t="s">
        <v>19</v>
      </c>
      <c r="C452" s="80" t="s">
        <v>334</v>
      </c>
      <c r="D452" s="80" t="s">
        <v>843</v>
      </c>
      <c r="E452" s="80" t="s">
        <v>296</v>
      </c>
      <c r="F452" s="81">
        <v>15304820</v>
      </c>
      <c r="G452" s="135">
        <v>14594847</v>
      </c>
      <c r="H452" s="82">
        <f t="shared" si="6"/>
        <v>95.361114995145329</v>
      </c>
      <c r="I452" s="1"/>
      <c r="J452" s="1"/>
    </row>
    <row r="453" spans="1:12" ht="37.5" x14ac:dyDescent="0.3">
      <c r="A453" s="79" t="s">
        <v>1123</v>
      </c>
      <c r="B453" s="80" t="s">
        <v>19</v>
      </c>
      <c r="C453" s="80" t="s">
        <v>334</v>
      </c>
      <c r="D453" s="80" t="s">
        <v>843</v>
      </c>
      <c r="E453" s="80" t="s">
        <v>69</v>
      </c>
      <c r="F453" s="81">
        <v>15304820</v>
      </c>
      <c r="G453" s="135">
        <v>14594847</v>
      </c>
      <c r="H453" s="82">
        <f t="shared" si="6"/>
        <v>95.361114995145329</v>
      </c>
      <c r="I453" s="1"/>
      <c r="J453" s="1"/>
    </row>
    <row r="454" spans="1:12" ht="37.5" x14ac:dyDescent="0.3">
      <c r="A454" s="79" t="s">
        <v>930</v>
      </c>
      <c r="B454" s="80" t="s">
        <v>19</v>
      </c>
      <c r="C454" s="80" t="s">
        <v>334</v>
      </c>
      <c r="D454" s="80" t="s">
        <v>843</v>
      </c>
      <c r="E454" s="80" t="s">
        <v>76</v>
      </c>
      <c r="F454" s="81">
        <v>11919034</v>
      </c>
      <c r="G454" s="83">
        <v>11382436</v>
      </c>
      <c r="H454" s="82">
        <f t="shared" si="6"/>
        <v>95.497974080785411</v>
      </c>
      <c r="I454" s="1"/>
      <c r="J454" s="1"/>
      <c r="L454" s="22"/>
    </row>
    <row r="455" spans="1:12" ht="37.5" x14ac:dyDescent="0.3">
      <c r="A455" s="79" t="s">
        <v>899</v>
      </c>
      <c r="B455" s="80" t="s">
        <v>19</v>
      </c>
      <c r="C455" s="80" t="s">
        <v>334</v>
      </c>
      <c r="D455" s="80" t="s">
        <v>843</v>
      </c>
      <c r="E455" s="80" t="s">
        <v>70</v>
      </c>
      <c r="F455" s="81">
        <v>3385786</v>
      </c>
      <c r="G455" s="81">
        <v>3212411</v>
      </c>
      <c r="H455" s="82">
        <f t="shared" si="6"/>
        <v>94.879327872464472</v>
      </c>
      <c r="I455" s="1"/>
      <c r="J455" s="1"/>
    </row>
    <row r="456" spans="1:12" ht="37.5" x14ac:dyDescent="0.3">
      <c r="A456" s="79" t="s">
        <v>1193</v>
      </c>
      <c r="B456" s="80" t="s">
        <v>19</v>
      </c>
      <c r="C456" s="80" t="s">
        <v>334</v>
      </c>
      <c r="D456" s="80" t="s">
        <v>844</v>
      </c>
      <c r="E456" s="80" t="s">
        <v>296</v>
      </c>
      <c r="F456" s="81">
        <v>1830754.8</v>
      </c>
      <c r="G456" s="135">
        <v>1830754.8</v>
      </c>
      <c r="H456" s="82">
        <f t="shared" si="6"/>
        <v>100</v>
      </c>
      <c r="I456" s="1"/>
      <c r="J456" s="1"/>
    </row>
    <row r="457" spans="1:12" ht="37.5" x14ac:dyDescent="0.3">
      <c r="A457" s="79" t="s">
        <v>1123</v>
      </c>
      <c r="B457" s="80" t="s">
        <v>19</v>
      </c>
      <c r="C457" s="80" t="s">
        <v>334</v>
      </c>
      <c r="D457" s="80" t="s">
        <v>844</v>
      </c>
      <c r="E457" s="80" t="s">
        <v>69</v>
      </c>
      <c r="F457" s="81">
        <v>1830754.8</v>
      </c>
      <c r="G457" s="135">
        <v>1830754.8</v>
      </c>
      <c r="H457" s="82">
        <f t="shared" si="6"/>
        <v>100</v>
      </c>
      <c r="I457" s="1"/>
      <c r="J457" s="1"/>
    </row>
    <row r="458" spans="1:12" ht="37.5" x14ac:dyDescent="0.3">
      <c r="A458" s="79" t="s">
        <v>899</v>
      </c>
      <c r="B458" s="80" t="s">
        <v>19</v>
      </c>
      <c r="C458" s="80" t="s">
        <v>334</v>
      </c>
      <c r="D458" s="80" t="s">
        <v>844</v>
      </c>
      <c r="E458" s="80" t="s">
        <v>70</v>
      </c>
      <c r="F458" s="81">
        <v>1830754.8</v>
      </c>
      <c r="G458" s="135">
        <v>1830754.8</v>
      </c>
      <c r="H458" s="82">
        <f t="shared" si="6"/>
        <v>100</v>
      </c>
      <c r="I458" s="1"/>
      <c r="J458" s="1"/>
    </row>
    <row r="459" spans="1:12" ht="112.5" x14ac:dyDescent="0.3">
      <c r="A459" s="79" t="s">
        <v>1194</v>
      </c>
      <c r="B459" s="80" t="s">
        <v>19</v>
      </c>
      <c r="C459" s="80" t="s">
        <v>334</v>
      </c>
      <c r="D459" s="80" t="s">
        <v>1091</v>
      </c>
      <c r="E459" s="80" t="s">
        <v>296</v>
      </c>
      <c r="F459" s="81">
        <v>7645000</v>
      </c>
      <c r="G459" s="81">
        <v>7645000</v>
      </c>
      <c r="H459" s="82">
        <f t="shared" si="6"/>
        <v>100</v>
      </c>
      <c r="I459" s="1"/>
      <c r="J459" s="1"/>
    </row>
    <row r="460" spans="1:12" ht="37.5" x14ac:dyDescent="0.3">
      <c r="A460" s="79" t="s">
        <v>1163</v>
      </c>
      <c r="B460" s="80" t="s">
        <v>19</v>
      </c>
      <c r="C460" s="80" t="s">
        <v>334</v>
      </c>
      <c r="D460" s="80" t="s">
        <v>1091</v>
      </c>
      <c r="E460" s="80" t="s">
        <v>86</v>
      </c>
      <c r="F460" s="81">
        <v>7645000</v>
      </c>
      <c r="G460" s="83">
        <v>7645000</v>
      </c>
      <c r="H460" s="82">
        <f t="shared" si="6"/>
        <v>100</v>
      </c>
      <c r="I460" s="1"/>
      <c r="J460" s="1"/>
    </row>
    <row r="461" spans="1:12" ht="18.75" x14ac:dyDescent="0.3">
      <c r="A461" s="79" t="s">
        <v>321</v>
      </c>
      <c r="B461" s="80" t="s">
        <v>19</v>
      </c>
      <c r="C461" s="80" t="s">
        <v>334</v>
      </c>
      <c r="D461" s="80" t="s">
        <v>1091</v>
      </c>
      <c r="E461" s="80" t="s">
        <v>88</v>
      </c>
      <c r="F461" s="81">
        <v>7645000</v>
      </c>
      <c r="G461" s="83">
        <v>7645000</v>
      </c>
      <c r="H461" s="82">
        <f t="shared" si="6"/>
        <v>100</v>
      </c>
      <c r="I461" s="1"/>
      <c r="J461" s="1"/>
    </row>
    <row r="462" spans="1:12" ht="18.75" x14ac:dyDescent="0.3">
      <c r="A462" s="79" t="s">
        <v>933</v>
      </c>
      <c r="B462" s="80" t="s">
        <v>19</v>
      </c>
      <c r="C462" s="80" t="s">
        <v>299</v>
      </c>
      <c r="D462" s="80" t="s">
        <v>337</v>
      </c>
      <c r="E462" s="80" t="s">
        <v>296</v>
      </c>
      <c r="F462" s="81">
        <v>23000</v>
      </c>
      <c r="G462" s="83">
        <v>22998.9</v>
      </c>
      <c r="H462" s="82">
        <f t="shared" si="6"/>
        <v>99.995217391304365</v>
      </c>
      <c r="I462" s="1"/>
      <c r="J462" s="1"/>
    </row>
    <row r="463" spans="1:12" ht="37.5" x14ac:dyDescent="0.3">
      <c r="A463" s="79" t="s">
        <v>1195</v>
      </c>
      <c r="B463" s="80" t="s">
        <v>19</v>
      </c>
      <c r="C463" s="80" t="s">
        <v>299</v>
      </c>
      <c r="D463" s="80" t="s">
        <v>847</v>
      </c>
      <c r="E463" s="80" t="s">
        <v>296</v>
      </c>
      <c r="F463" s="81">
        <v>23000</v>
      </c>
      <c r="G463" s="135">
        <v>22998.9</v>
      </c>
      <c r="H463" s="82">
        <f t="shared" si="6"/>
        <v>99.995217391304365</v>
      </c>
      <c r="I463" s="1"/>
      <c r="J463" s="1"/>
    </row>
    <row r="464" spans="1:12" ht="37.5" x14ac:dyDescent="0.3">
      <c r="A464" s="79" t="s">
        <v>1106</v>
      </c>
      <c r="B464" s="80" t="s">
        <v>19</v>
      </c>
      <c r="C464" s="80" t="s">
        <v>299</v>
      </c>
      <c r="D464" s="80" t="s">
        <v>847</v>
      </c>
      <c r="E464" s="80" t="s">
        <v>29</v>
      </c>
      <c r="F464" s="81">
        <v>23000</v>
      </c>
      <c r="G464" s="135">
        <v>22998.9</v>
      </c>
      <c r="H464" s="82">
        <f t="shared" si="6"/>
        <v>99.995217391304365</v>
      </c>
      <c r="I464" s="1"/>
      <c r="J464" s="1"/>
    </row>
    <row r="465" spans="1:10" ht="37.5" x14ac:dyDescent="0.3">
      <c r="A465" s="79" t="s">
        <v>279</v>
      </c>
      <c r="B465" s="80" t="s">
        <v>19</v>
      </c>
      <c r="C465" s="80" t="s">
        <v>299</v>
      </c>
      <c r="D465" s="80" t="s">
        <v>847</v>
      </c>
      <c r="E465" s="80" t="s">
        <v>31</v>
      </c>
      <c r="F465" s="81">
        <v>23000</v>
      </c>
      <c r="G465" s="135">
        <v>22998.9</v>
      </c>
      <c r="H465" s="82">
        <f t="shared" si="6"/>
        <v>99.995217391304365</v>
      </c>
      <c r="I465" s="1"/>
      <c r="J465" s="1"/>
    </row>
    <row r="466" spans="1:10" ht="18.75" x14ac:dyDescent="0.3">
      <c r="A466" s="84" t="s">
        <v>904</v>
      </c>
      <c r="B466" s="85" t="s">
        <v>19</v>
      </c>
      <c r="C466" s="85" t="s">
        <v>300</v>
      </c>
      <c r="D466" s="85" t="s">
        <v>337</v>
      </c>
      <c r="E466" s="85" t="s">
        <v>296</v>
      </c>
      <c r="F466" s="83">
        <v>278158556.63999999</v>
      </c>
      <c r="G466" s="137">
        <v>276516592.27999997</v>
      </c>
      <c r="H466" s="82">
        <f t="shared" si="6"/>
        <v>99.409702013184841</v>
      </c>
      <c r="I466" s="1"/>
      <c r="J466" s="1"/>
    </row>
    <row r="467" spans="1:10" ht="18.75" x14ac:dyDescent="0.3">
      <c r="A467" s="79" t="s">
        <v>993</v>
      </c>
      <c r="B467" s="80" t="s">
        <v>19</v>
      </c>
      <c r="C467" s="80" t="s">
        <v>987</v>
      </c>
      <c r="D467" s="80" t="s">
        <v>337</v>
      </c>
      <c r="E467" s="80" t="s">
        <v>296</v>
      </c>
      <c r="F467" s="81">
        <v>278158556.63999999</v>
      </c>
      <c r="G467" s="135">
        <v>276516592.27999997</v>
      </c>
      <c r="H467" s="82">
        <f t="shared" si="6"/>
        <v>99.409702013184841</v>
      </c>
      <c r="I467" s="1"/>
      <c r="J467" s="1"/>
    </row>
    <row r="468" spans="1:10" ht="75" x14ac:dyDescent="0.3">
      <c r="A468" s="79" t="s">
        <v>1196</v>
      </c>
      <c r="B468" s="80" t="s">
        <v>19</v>
      </c>
      <c r="C468" s="80" t="s">
        <v>987</v>
      </c>
      <c r="D468" s="80" t="s">
        <v>1093</v>
      </c>
      <c r="E468" s="80" t="s">
        <v>296</v>
      </c>
      <c r="F468" s="81">
        <v>246666666.66999999</v>
      </c>
      <c r="G468" s="135">
        <v>246628800.78999999</v>
      </c>
      <c r="H468" s="82">
        <f t="shared" si="6"/>
        <v>99.984648967567779</v>
      </c>
      <c r="I468" s="1"/>
      <c r="J468" s="1"/>
    </row>
    <row r="469" spans="1:10" ht="37.5" x14ac:dyDescent="0.3">
      <c r="A469" s="79" t="s">
        <v>1163</v>
      </c>
      <c r="B469" s="80" t="s">
        <v>19</v>
      </c>
      <c r="C469" s="80" t="s">
        <v>987</v>
      </c>
      <c r="D469" s="80" t="s">
        <v>1093</v>
      </c>
      <c r="E469" s="80" t="s">
        <v>86</v>
      </c>
      <c r="F469" s="81">
        <v>246666666.66999999</v>
      </c>
      <c r="G469" s="135">
        <v>246628800.78999999</v>
      </c>
      <c r="H469" s="82">
        <f t="shared" si="6"/>
        <v>99.984648967567779</v>
      </c>
      <c r="I469" s="1"/>
      <c r="J469" s="1"/>
    </row>
    <row r="470" spans="1:10" ht="18.75" x14ac:dyDescent="0.3">
      <c r="A470" s="79" t="s">
        <v>321</v>
      </c>
      <c r="B470" s="80" t="s">
        <v>19</v>
      </c>
      <c r="C470" s="80" t="s">
        <v>987</v>
      </c>
      <c r="D470" s="80" t="s">
        <v>1093</v>
      </c>
      <c r="E470" s="80" t="s">
        <v>88</v>
      </c>
      <c r="F470" s="81">
        <v>246666666.66999999</v>
      </c>
      <c r="G470" s="135">
        <v>246628800.78999999</v>
      </c>
      <c r="H470" s="82">
        <f t="shared" si="6"/>
        <v>99.984648967567779</v>
      </c>
      <c r="I470" s="1"/>
      <c r="J470" s="1"/>
    </row>
    <row r="471" spans="1:10" ht="37.5" x14ac:dyDescent="0.3">
      <c r="A471" s="79" t="s">
        <v>1164</v>
      </c>
      <c r="B471" s="80" t="s">
        <v>19</v>
      </c>
      <c r="C471" s="80" t="s">
        <v>987</v>
      </c>
      <c r="D471" s="80" t="s">
        <v>988</v>
      </c>
      <c r="E471" s="80" t="s">
        <v>296</v>
      </c>
      <c r="F471" s="81">
        <v>31491889.969999999</v>
      </c>
      <c r="G471" s="135">
        <v>29887791.489999998</v>
      </c>
      <c r="H471" s="82">
        <f t="shared" si="6"/>
        <v>94.906312445749975</v>
      </c>
      <c r="I471" s="1"/>
      <c r="J471" s="1"/>
    </row>
    <row r="472" spans="1:10" ht="37.5" x14ac:dyDescent="0.3">
      <c r="A472" s="79" t="s">
        <v>1163</v>
      </c>
      <c r="B472" s="80" t="s">
        <v>19</v>
      </c>
      <c r="C472" s="80" t="s">
        <v>987</v>
      </c>
      <c r="D472" s="80" t="s">
        <v>988</v>
      </c>
      <c r="E472" s="80" t="s">
        <v>86</v>
      </c>
      <c r="F472" s="81">
        <v>31491889.969999999</v>
      </c>
      <c r="G472" s="135">
        <v>29887791.489999998</v>
      </c>
      <c r="H472" s="82">
        <f t="shared" si="6"/>
        <v>94.906312445749975</v>
      </c>
      <c r="I472" s="1"/>
      <c r="J472" s="1"/>
    </row>
    <row r="473" spans="1:10" ht="18.75" x14ac:dyDescent="0.3">
      <c r="A473" s="79" t="s">
        <v>321</v>
      </c>
      <c r="B473" s="80" t="s">
        <v>19</v>
      </c>
      <c r="C473" s="80" t="s">
        <v>987</v>
      </c>
      <c r="D473" s="80" t="s">
        <v>988</v>
      </c>
      <c r="E473" s="80" t="s">
        <v>88</v>
      </c>
      <c r="F473" s="81">
        <v>31491889.969999999</v>
      </c>
      <c r="G473" s="135">
        <v>29887791.489999998</v>
      </c>
      <c r="H473" s="82">
        <f t="shared" si="6"/>
        <v>94.906312445749975</v>
      </c>
      <c r="I473" s="1"/>
      <c r="J473" s="1"/>
    </row>
    <row r="474" spans="1:10" ht="37.5" x14ac:dyDescent="0.3">
      <c r="A474" s="74" t="s">
        <v>267</v>
      </c>
      <c r="B474" s="75" t="s">
        <v>125</v>
      </c>
      <c r="C474" s="75" t="s">
        <v>335</v>
      </c>
      <c r="D474" s="75" t="s">
        <v>337</v>
      </c>
      <c r="E474" s="75" t="s">
        <v>296</v>
      </c>
      <c r="F474" s="76">
        <v>1381308127.74</v>
      </c>
      <c r="G474" s="136">
        <v>1343662837.97</v>
      </c>
      <c r="H474" s="78">
        <f t="shared" si="6"/>
        <v>97.274663848420801</v>
      </c>
      <c r="I474" s="1"/>
      <c r="J474" s="1"/>
    </row>
    <row r="475" spans="1:10" ht="18.75" x14ac:dyDescent="0.3">
      <c r="A475" s="79" t="s">
        <v>893</v>
      </c>
      <c r="B475" s="80" t="s">
        <v>125</v>
      </c>
      <c r="C475" s="80" t="s">
        <v>286</v>
      </c>
      <c r="D475" s="80" t="s">
        <v>337</v>
      </c>
      <c r="E475" s="80" t="s">
        <v>296</v>
      </c>
      <c r="F475" s="81">
        <v>438179</v>
      </c>
      <c r="G475" s="81">
        <v>438179</v>
      </c>
      <c r="H475" s="82">
        <f t="shared" si="6"/>
        <v>100</v>
      </c>
      <c r="I475" s="1"/>
      <c r="J475" s="1"/>
    </row>
    <row r="476" spans="1:10" ht="37.5" x14ac:dyDescent="0.3">
      <c r="A476" s="79" t="s">
        <v>894</v>
      </c>
      <c r="B476" s="80" t="s">
        <v>125</v>
      </c>
      <c r="C476" s="80" t="s">
        <v>287</v>
      </c>
      <c r="D476" s="80" t="s">
        <v>337</v>
      </c>
      <c r="E476" s="80" t="s">
        <v>296</v>
      </c>
      <c r="F476" s="81">
        <v>438179</v>
      </c>
      <c r="G476" s="81">
        <v>438179</v>
      </c>
      <c r="H476" s="82">
        <f t="shared" si="6"/>
        <v>100</v>
      </c>
      <c r="I476" s="1"/>
      <c r="J476" s="1"/>
    </row>
    <row r="477" spans="1:10" ht="56.25" x14ac:dyDescent="0.3">
      <c r="A477" s="79" t="s">
        <v>1197</v>
      </c>
      <c r="B477" s="80" t="s">
        <v>125</v>
      </c>
      <c r="C477" s="80" t="s">
        <v>287</v>
      </c>
      <c r="D477" s="80" t="s">
        <v>810</v>
      </c>
      <c r="E477" s="80" t="s">
        <v>296</v>
      </c>
      <c r="F477" s="81">
        <v>438179</v>
      </c>
      <c r="G477" s="135">
        <v>438179</v>
      </c>
      <c r="H477" s="82">
        <f t="shared" si="6"/>
        <v>100</v>
      </c>
      <c r="I477" s="1"/>
      <c r="J477" s="1"/>
    </row>
    <row r="478" spans="1:10" ht="56.25" x14ac:dyDescent="0.3">
      <c r="A478" s="79" t="s">
        <v>1120</v>
      </c>
      <c r="B478" s="80" t="s">
        <v>125</v>
      </c>
      <c r="C478" s="80" t="s">
        <v>287</v>
      </c>
      <c r="D478" s="80" t="s">
        <v>810</v>
      </c>
      <c r="E478" s="80" t="s">
        <v>57</v>
      </c>
      <c r="F478" s="81">
        <v>438179</v>
      </c>
      <c r="G478" s="135">
        <v>438179</v>
      </c>
      <c r="H478" s="82">
        <f t="shared" si="6"/>
        <v>100</v>
      </c>
      <c r="I478" s="1"/>
      <c r="J478" s="1"/>
    </row>
    <row r="479" spans="1:10" ht="18.75" x14ac:dyDescent="0.3">
      <c r="A479" s="79" t="s">
        <v>291</v>
      </c>
      <c r="B479" s="80" t="s">
        <v>125</v>
      </c>
      <c r="C479" s="80" t="s">
        <v>287</v>
      </c>
      <c r="D479" s="80" t="s">
        <v>810</v>
      </c>
      <c r="E479" s="80" t="s">
        <v>59</v>
      </c>
      <c r="F479" s="81">
        <v>438179</v>
      </c>
      <c r="G479" s="135">
        <v>438179</v>
      </c>
      <c r="H479" s="82">
        <f t="shared" si="6"/>
        <v>100</v>
      </c>
      <c r="I479" s="1"/>
      <c r="J479" s="1"/>
    </row>
    <row r="480" spans="1:10" ht="18.75" x14ac:dyDescent="0.3">
      <c r="A480" s="79" t="s">
        <v>895</v>
      </c>
      <c r="B480" s="80" t="s">
        <v>125</v>
      </c>
      <c r="C480" s="80" t="s">
        <v>288</v>
      </c>
      <c r="D480" s="80" t="s">
        <v>337</v>
      </c>
      <c r="E480" s="80" t="s">
        <v>296</v>
      </c>
      <c r="F480" s="81">
        <v>1374857480.74</v>
      </c>
      <c r="G480" s="81">
        <v>1337422378.97</v>
      </c>
      <c r="H480" s="82">
        <f t="shared" si="6"/>
        <v>97.277164921134158</v>
      </c>
      <c r="I480" s="1"/>
      <c r="J480" s="1"/>
    </row>
    <row r="481" spans="1:10" ht="18.75" x14ac:dyDescent="0.3">
      <c r="A481" s="79" t="s">
        <v>927</v>
      </c>
      <c r="B481" s="80" t="s">
        <v>125</v>
      </c>
      <c r="C481" s="80" t="s">
        <v>336</v>
      </c>
      <c r="D481" s="80" t="s">
        <v>337</v>
      </c>
      <c r="E481" s="80" t="s">
        <v>296</v>
      </c>
      <c r="F481" s="81">
        <v>309767065.56</v>
      </c>
      <c r="G481" s="135">
        <v>305614497.66000003</v>
      </c>
      <c r="H481" s="82">
        <f t="shared" si="6"/>
        <v>98.659454680085844</v>
      </c>
      <c r="I481" s="1"/>
      <c r="J481" s="1"/>
    </row>
    <row r="482" spans="1:10" ht="112.5" x14ac:dyDescent="0.3">
      <c r="A482" s="79" t="s">
        <v>1198</v>
      </c>
      <c r="B482" s="80" t="s">
        <v>125</v>
      </c>
      <c r="C482" s="80" t="s">
        <v>336</v>
      </c>
      <c r="D482" s="80" t="s">
        <v>820</v>
      </c>
      <c r="E482" s="80" t="s">
        <v>296</v>
      </c>
      <c r="F482" s="81">
        <v>282150661</v>
      </c>
      <c r="G482" s="135">
        <v>282150661</v>
      </c>
      <c r="H482" s="82">
        <f t="shared" si="6"/>
        <v>100</v>
      </c>
      <c r="I482" s="1"/>
      <c r="J482" s="1"/>
    </row>
    <row r="483" spans="1:10" ht="56.25" x14ac:dyDescent="0.3">
      <c r="A483" s="79" t="s">
        <v>1120</v>
      </c>
      <c r="B483" s="80" t="s">
        <v>125</v>
      </c>
      <c r="C483" s="80" t="s">
        <v>336</v>
      </c>
      <c r="D483" s="80" t="s">
        <v>820</v>
      </c>
      <c r="E483" s="80" t="s">
        <v>57</v>
      </c>
      <c r="F483" s="81">
        <v>282150661</v>
      </c>
      <c r="G483" s="135">
        <v>282150661</v>
      </c>
      <c r="H483" s="82">
        <f t="shared" si="6"/>
        <v>100</v>
      </c>
      <c r="I483" s="1"/>
      <c r="J483" s="1"/>
    </row>
    <row r="484" spans="1:10" ht="18.75" x14ac:dyDescent="0.3">
      <c r="A484" s="79" t="s">
        <v>291</v>
      </c>
      <c r="B484" s="80" t="s">
        <v>125</v>
      </c>
      <c r="C484" s="80" t="s">
        <v>336</v>
      </c>
      <c r="D484" s="80" t="s">
        <v>820</v>
      </c>
      <c r="E484" s="80" t="s">
        <v>59</v>
      </c>
      <c r="F484" s="81">
        <v>244601621.80000001</v>
      </c>
      <c r="G484" s="81">
        <v>244601621.80000001</v>
      </c>
      <c r="H484" s="82">
        <f t="shared" si="6"/>
        <v>100</v>
      </c>
      <c r="I484" s="1"/>
      <c r="J484" s="1"/>
    </row>
    <row r="485" spans="1:10" ht="18.75" x14ac:dyDescent="0.3">
      <c r="A485" s="79" t="s">
        <v>906</v>
      </c>
      <c r="B485" s="80" t="s">
        <v>125</v>
      </c>
      <c r="C485" s="80" t="s">
        <v>336</v>
      </c>
      <c r="D485" s="80" t="s">
        <v>820</v>
      </c>
      <c r="E485" s="80" t="s">
        <v>132</v>
      </c>
      <c r="F485" s="81">
        <v>37549039.200000003</v>
      </c>
      <c r="G485" s="135">
        <v>37549039.200000003</v>
      </c>
      <c r="H485" s="82">
        <f t="shared" si="6"/>
        <v>100</v>
      </c>
      <c r="I485" s="1"/>
      <c r="J485" s="1"/>
    </row>
    <row r="486" spans="1:10" ht="18.75" x14ac:dyDescent="0.3">
      <c r="A486" s="79" t="s">
        <v>1199</v>
      </c>
      <c r="B486" s="80" t="s">
        <v>125</v>
      </c>
      <c r="C486" s="80" t="s">
        <v>336</v>
      </c>
      <c r="D486" s="80" t="s">
        <v>821</v>
      </c>
      <c r="E486" s="80" t="s">
        <v>296</v>
      </c>
      <c r="F486" s="81">
        <v>13617707.560000001</v>
      </c>
      <c r="G486" s="135">
        <v>13101251.890000001</v>
      </c>
      <c r="H486" s="82">
        <f t="shared" si="6"/>
        <v>96.207469812929375</v>
      </c>
      <c r="I486" s="1"/>
      <c r="J486" s="1"/>
    </row>
    <row r="487" spans="1:10" ht="56.25" x14ac:dyDescent="0.3">
      <c r="A487" s="79" t="s">
        <v>1120</v>
      </c>
      <c r="B487" s="80" t="s">
        <v>125</v>
      </c>
      <c r="C487" s="80" t="s">
        <v>336</v>
      </c>
      <c r="D487" s="80" t="s">
        <v>821</v>
      </c>
      <c r="E487" s="80" t="s">
        <v>57</v>
      </c>
      <c r="F487" s="81">
        <v>13617707.560000001</v>
      </c>
      <c r="G487" s="135">
        <v>13101251.890000001</v>
      </c>
      <c r="H487" s="82">
        <f t="shared" si="6"/>
        <v>96.207469812929375</v>
      </c>
      <c r="I487" s="1"/>
      <c r="J487" s="1"/>
    </row>
    <row r="488" spans="1:10" ht="18.75" x14ac:dyDescent="0.3">
      <c r="A488" s="79" t="s">
        <v>291</v>
      </c>
      <c r="B488" s="80" t="s">
        <v>125</v>
      </c>
      <c r="C488" s="80" t="s">
        <v>336</v>
      </c>
      <c r="D488" s="80" t="s">
        <v>821</v>
      </c>
      <c r="E488" s="80" t="s">
        <v>59</v>
      </c>
      <c r="F488" s="81">
        <v>8609506.5600000005</v>
      </c>
      <c r="G488" s="135">
        <v>8345748.46</v>
      </c>
      <c r="H488" s="82">
        <f t="shared" si="6"/>
        <v>96.936431859806831</v>
      </c>
      <c r="I488" s="1"/>
      <c r="J488" s="1"/>
    </row>
    <row r="489" spans="1:10" ht="18.75" x14ac:dyDescent="0.3">
      <c r="A489" s="79" t="s">
        <v>906</v>
      </c>
      <c r="B489" s="80" t="s">
        <v>125</v>
      </c>
      <c r="C489" s="80" t="s">
        <v>336</v>
      </c>
      <c r="D489" s="80" t="s">
        <v>821</v>
      </c>
      <c r="E489" s="80" t="s">
        <v>132</v>
      </c>
      <c r="F489" s="81">
        <v>5008201</v>
      </c>
      <c r="G489" s="135">
        <v>4755503.43</v>
      </c>
      <c r="H489" s="82">
        <f t="shared" si="6"/>
        <v>94.954324516927329</v>
      </c>
      <c r="I489" s="1"/>
      <c r="J489" s="1"/>
    </row>
    <row r="490" spans="1:10" ht="37.5" x14ac:dyDescent="0.3">
      <c r="A490" s="79" t="s">
        <v>1200</v>
      </c>
      <c r="B490" s="80" t="s">
        <v>125</v>
      </c>
      <c r="C490" s="80" t="s">
        <v>336</v>
      </c>
      <c r="D490" s="80" t="s">
        <v>822</v>
      </c>
      <c r="E490" s="80" t="s">
        <v>296</v>
      </c>
      <c r="F490" s="81">
        <v>13998697</v>
      </c>
      <c r="G490" s="135">
        <v>10362584.77</v>
      </c>
      <c r="H490" s="82">
        <f t="shared" si="6"/>
        <v>74.0253522881451</v>
      </c>
      <c r="I490" s="1"/>
      <c r="J490" s="1"/>
    </row>
    <row r="491" spans="1:10" ht="56.25" x14ac:dyDescent="0.3">
      <c r="A491" s="79" t="s">
        <v>1120</v>
      </c>
      <c r="B491" s="80" t="s">
        <v>125</v>
      </c>
      <c r="C491" s="80" t="s">
        <v>336</v>
      </c>
      <c r="D491" s="80" t="s">
        <v>822</v>
      </c>
      <c r="E491" s="80" t="s">
        <v>57</v>
      </c>
      <c r="F491" s="81">
        <v>13998697</v>
      </c>
      <c r="G491" s="135">
        <v>10362584.77</v>
      </c>
      <c r="H491" s="82">
        <f t="shared" si="6"/>
        <v>74.0253522881451</v>
      </c>
      <c r="I491" s="1"/>
      <c r="J491" s="1"/>
    </row>
    <row r="492" spans="1:10" ht="18.75" x14ac:dyDescent="0.3">
      <c r="A492" s="79" t="s">
        <v>291</v>
      </c>
      <c r="B492" s="80" t="s">
        <v>125</v>
      </c>
      <c r="C492" s="80" t="s">
        <v>336</v>
      </c>
      <c r="D492" s="80" t="s">
        <v>822</v>
      </c>
      <c r="E492" s="80" t="s">
        <v>59</v>
      </c>
      <c r="F492" s="81">
        <v>12022892</v>
      </c>
      <c r="G492" s="135">
        <v>8690232.9000000004</v>
      </c>
      <c r="H492" s="82">
        <f t="shared" si="6"/>
        <v>72.280719979851767</v>
      </c>
      <c r="I492" s="1"/>
      <c r="J492" s="1"/>
    </row>
    <row r="493" spans="1:10" ht="18.75" hidden="1" x14ac:dyDescent="0.3">
      <c r="A493" s="79" t="s">
        <v>906</v>
      </c>
      <c r="B493" s="80" t="s">
        <v>125</v>
      </c>
      <c r="C493" s="80" t="s">
        <v>336</v>
      </c>
      <c r="D493" s="80" t="s">
        <v>822</v>
      </c>
      <c r="E493" s="80" t="s">
        <v>132</v>
      </c>
      <c r="F493" s="81">
        <v>1975805</v>
      </c>
      <c r="G493" s="135">
        <v>1672351.87</v>
      </c>
      <c r="H493" s="82">
        <f t="shared" si="6"/>
        <v>84.641544585624601</v>
      </c>
      <c r="I493" s="1"/>
      <c r="J493" s="1"/>
    </row>
    <row r="494" spans="1:10" ht="18.75" hidden="1" x14ac:dyDescent="0.3">
      <c r="A494" s="79" t="s">
        <v>330</v>
      </c>
      <c r="B494" s="80" t="s">
        <v>125</v>
      </c>
      <c r="C494" s="80" t="s">
        <v>331</v>
      </c>
      <c r="D494" s="80" t="s">
        <v>337</v>
      </c>
      <c r="E494" s="80" t="s">
        <v>296</v>
      </c>
      <c r="F494" s="81">
        <v>1015700192.95</v>
      </c>
      <c r="G494" s="135">
        <v>990845453.34000003</v>
      </c>
      <c r="H494" s="82">
        <f t="shared" si="6"/>
        <v>97.552945270413716</v>
      </c>
      <c r="I494" s="1"/>
      <c r="J494" s="1"/>
    </row>
    <row r="495" spans="1:10" ht="56.25" hidden="1" x14ac:dyDescent="0.3">
      <c r="A495" s="79" t="s">
        <v>1201</v>
      </c>
      <c r="B495" s="80" t="s">
        <v>125</v>
      </c>
      <c r="C495" s="80" t="s">
        <v>331</v>
      </c>
      <c r="D495" s="80" t="s">
        <v>1076</v>
      </c>
      <c r="E495" s="80" t="s">
        <v>296</v>
      </c>
      <c r="F495" s="81">
        <v>701458.59</v>
      </c>
      <c r="G495" s="135">
        <v>701458.59</v>
      </c>
      <c r="H495" s="82">
        <f t="shared" si="6"/>
        <v>100</v>
      </c>
      <c r="I495" s="1"/>
      <c r="J495" s="1"/>
    </row>
    <row r="496" spans="1:10" ht="56.25" hidden="1" x14ac:dyDescent="0.3">
      <c r="A496" s="79" t="s">
        <v>1120</v>
      </c>
      <c r="B496" s="80" t="s">
        <v>125</v>
      </c>
      <c r="C496" s="80" t="s">
        <v>331</v>
      </c>
      <c r="D496" s="80" t="s">
        <v>1076</v>
      </c>
      <c r="E496" s="80" t="s">
        <v>57</v>
      </c>
      <c r="F496" s="81">
        <v>701458.59</v>
      </c>
      <c r="G496" s="135">
        <v>701458.59</v>
      </c>
      <c r="H496" s="82">
        <f t="shared" si="6"/>
        <v>100</v>
      </c>
      <c r="I496" s="1"/>
      <c r="J496" s="1"/>
    </row>
    <row r="497" spans="1:13" ht="18.75" hidden="1" x14ac:dyDescent="0.3">
      <c r="A497" s="79" t="s">
        <v>291</v>
      </c>
      <c r="B497" s="80" t="s">
        <v>125</v>
      </c>
      <c r="C497" s="80" t="s">
        <v>331</v>
      </c>
      <c r="D497" s="80" t="s">
        <v>1076</v>
      </c>
      <c r="E497" s="80" t="s">
        <v>59</v>
      </c>
      <c r="F497" s="81">
        <v>701458.59</v>
      </c>
      <c r="G497" s="135">
        <v>701458.59</v>
      </c>
      <c r="H497" s="82">
        <f t="shared" si="6"/>
        <v>100</v>
      </c>
      <c r="I497" s="1"/>
      <c r="J497" s="1"/>
    </row>
    <row r="498" spans="1:13" ht="75" hidden="1" x14ac:dyDescent="0.3">
      <c r="A498" s="79" t="s">
        <v>1202</v>
      </c>
      <c r="B498" s="80" t="s">
        <v>125</v>
      </c>
      <c r="C498" s="80" t="s">
        <v>331</v>
      </c>
      <c r="D498" s="80" t="s">
        <v>1079</v>
      </c>
      <c r="E498" s="80" t="s">
        <v>296</v>
      </c>
      <c r="F498" s="81">
        <v>781405.05</v>
      </c>
      <c r="G498" s="81">
        <v>781405.05</v>
      </c>
      <c r="H498" s="82">
        <f t="shared" si="6"/>
        <v>100</v>
      </c>
      <c r="I498" s="1"/>
      <c r="J498" s="1"/>
    </row>
    <row r="499" spans="1:13" ht="56.25" x14ac:dyDescent="0.3">
      <c r="A499" s="79" t="s">
        <v>1120</v>
      </c>
      <c r="B499" s="80" t="s">
        <v>125</v>
      </c>
      <c r="C499" s="80" t="s">
        <v>331</v>
      </c>
      <c r="D499" s="80" t="s">
        <v>1079</v>
      </c>
      <c r="E499" s="80" t="s">
        <v>57</v>
      </c>
      <c r="F499" s="81">
        <v>781405.05</v>
      </c>
      <c r="G499" s="135">
        <v>781405.05</v>
      </c>
      <c r="H499" s="82">
        <f t="shared" si="6"/>
        <v>100</v>
      </c>
      <c r="I499" s="1"/>
      <c r="J499" s="1"/>
    </row>
    <row r="500" spans="1:13" ht="18.75" x14ac:dyDescent="0.3">
      <c r="A500" s="79" t="s">
        <v>291</v>
      </c>
      <c r="B500" s="80" t="s">
        <v>125</v>
      </c>
      <c r="C500" s="80" t="s">
        <v>331</v>
      </c>
      <c r="D500" s="80" t="s">
        <v>1079</v>
      </c>
      <c r="E500" s="80" t="s">
        <v>59</v>
      </c>
      <c r="F500" s="81">
        <v>781405.05</v>
      </c>
      <c r="G500" s="135">
        <v>781405.05</v>
      </c>
      <c r="H500" s="82">
        <f t="shared" si="6"/>
        <v>100</v>
      </c>
      <c r="I500" s="1"/>
      <c r="J500" s="1"/>
    </row>
    <row r="501" spans="1:13" ht="75" x14ac:dyDescent="0.3">
      <c r="A501" s="79" t="s">
        <v>1203</v>
      </c>
      <c r="B501" s="80" t="s">
        <v>125</v>
      </c>
      <c r="C501" s="80" t="s">
        <v>331</v>
      </c>
      <c r="D501" s="80" t="s">
        <v>965</v>
      </c>
      <c r="E501" s="80" t="s">
        <v>296</v>
      </c>
      <c r="F501" s="81">
        <v>4407435.66</v>
      </c>
      <c r="G501" s="135">
        <v>4407435.66</v>
      </c>
      <c r="H501" s="82">
        <f t="shared" si="6"/>
        <v>100</v>
      </c>
      <c r="I501" s="1"/>
      <c r="J501" s="1"/>
    </row>
    <row r="502" spans="1:13" ht="56.25" x14ac:dyDescent="0.3">
      <c r="A502" s="79" t="s">
        <v>1120</v>
      </c>
      <c r="B502" s="80" t="s">
        <v>125</v>
      </c>
      <c r="C502" s="80" t="s">
        <v>331</v>
      </c>
      <c r="D502" s="80" t="s">
        <v>965</v>
      </c>
      <c r="E502" s="80" t="s">
        <v>57</v>
      </c>
      <c r="F502" s="81">
        <v>4407435.66</v>
      </c>
      <c r="G502" s="135">
        <v>4407435.66</v>
      </c>
      <c r="H502" s="82">
        <f t="shared" si="6"/>
        <v>100</v>
      </c>
      <c r="I502" s="1"/>
      <c r="J502" s="1"/>
    </row>
    <row r="503" spans="1:13" ht="18.75" x14ac:dyDescent="0.3">
      <c r="A503" s="79" t="s">
        <v>291</v>
      </c>
      <c r="B503" s="80" t="s">
        <v>125</v>
      </c>
      <c r="C503" s="80" t="s">
        <v>331</v>
      </c>
      <c r="D503" s="80" t="s">
        <v>965</v>
      </c>
      <c r="E503" s="80" t="s">
        <v>59</v>
      </c>
      <c r="F503" s="81">
        <v>4407435.66</v>
      </c>
      <c r="G503" s="135">
        <v>4407435.66</v>
      </c>
      <c r="H503" s="82">
        <f t="shared" si="6"/>
        <v>100</v>
      </c>
      <c r="I503" s="1"/>
      <c r="J503" s="1"/>
    </row>
    <row r="504" spans="1:13" ht="56.25" x14ac:dyDescent="0.3">
      <c r="A504" s="79" t="s">
        <v>1204</v>
      </c>
      <c r="B504" s="80" t="s">
        <v>125</v>
      </c>
      <c r="C504" s="80" t="s">
        <v>331</v>
      </c>
      <c r="D504" s="80" t="s">
        <v>1081</v>
      </c>
      <c r="E504" s="80" t="s">
        <v>296</v>
      </c>
      <c r="F504" s="81">
        <v>32142875.620000001</v>
      </c>
      <c r="G504" s="135">
        <v>32106262</v>
      </c>
      <c r="H504" s="82">
        <f t="shared" si="6"/>
        <v>99.886091025479942</v>
      </c>
      <c r="I504" s="1"/>
      <c r="J504" s="1"/>
    </row>
    <row r="505" spans="1:13" ht="56.25" x14ac:dyDescent="0.3">
      <c r="A505" s="84" t="s">
        <v>1120</v>
      </c>
      <c r="B505" s="80" t="s">
        <v>125</v>
      </c>
      <c r="C505" s="80" t="s">
        <v>331</v>
      </c>
      <c r="D505" s="80" t="s">
        <v>1081</v>
      </c>
      <c r="E505" s="80" t="s">
        <v>57</v>
      </c>
      <c r="F505" s="81">
        <v>32142875.620000001</v>
      </c>
      <c r="G505" s="81">
        <v>32106262</v>
      </c>
      <c r="H505" s="82">
        <f t="shared" si="6"/>
        <v>99.886091025479942</v>
      </c>
      <c r="I505" s="1"/>
      <c r="J505" s="1"/>
      <c r="L505" s="22"/>
      <c r="M505" s="22"/>
    </row>
    <row r="506" spans="1:13" ht="18.75" x14ac:dyDescent="0.3">
      <c r="A506" s="79" t="s">
        <v>291</v>
      </c>
      <c r="B506" s="80" t="s">
        <v>125</v>
      </c>
      <c r="C506" s="80" t="s">
        <v>331</v>
      </c>
      <c r="D506" s="80" t="s">
        <v>1081</v>
      </c>
      <c r="E506" s="80" t="s">
        <v>59</v>
      </c>
      <c r="F506" s="81">
        <v>32142875.620000001</v>
      </c>
      <c r="G506" s="135">
        <v>32106262</v>
      </c>
      <c r="H506" s="82">
        <f t="shared" ref="H506:H537" si="7">G506/F506*100</f>
        <v>99.886091025479942</v>
      </c>
      <c r="I506" s="1"/>
      <c r="J506" s="1"/>
    </row>
    <row r="507" spans="1:13" ht="112.5" x14ac:dyDescent="0.3">
      <c r="A507" s="79" t="s">
        <v>1205</v>
      </c>
      <c r="B507" s="80" t="s">
        <v>125</v>
      </c>
      <c r="C507" s="80" t="s">
        <v>331</v>
      </c>
      <c r="D507" s="80" t="s">
        <v>824</v>
      </c>
      <c r="E507" s="80" t="s">
        <v>296</v>
      </c>
      <c r="F507" s="81">
        <v>694035970</v>
      </c>
      <c r="G507" s="135">
        <v>694035970</v>
      </c>
      <c r="H507" s="82">
        <f t="shared" si="7"/>
        <v>100</v>
      </c>
      <c r="I507" s="1"/>
      <c r="J507" s="1"/>
    </row>
    <row r="508" spans="1:13" ht="56.25" x14ac:dyDescent="0.3">
      <c r="A508" s="79" t="s">
        <v>1120</v>
      </c>
      <c r="B508" s="80" t="s">
        <v>125</v>
      </c>
      <c r="C508" s="80" t="s">
        <v>331</v>
      </c>
      <c r="D508" s="80" t="s">
        <v>824</v>
      </c>
      <c r="E508" s="80" t="s">
        <v>57</v>
      </c>
      <c r="F508" s="81">
        <v>694035970</v>
      </c>
      <c r="G508" s="135">
        <v>694035970</v>
      </c>
      <c r="H508" s="82">
        <f t="shared" si="7"/>
        <v>100</v>
      </c>
      <c r="I508" s="1"/>
      <c r="J508" s="1"/>
    </row>
    <row r="509" spans="1:13" ht="18.75" x14ac:dyDescent="0.3">
      <c r="A509" s="79" t="s">
        <v>291</v>
      </c>
      <c r="B509" s="80" t="s">
        <v>125</v>
      </c>
      <c r="C509" s="80" t="s">
        <v>331</v>
      </c>
      <c r="D509" s="80" t="s">
        <v>824</v>
      </c>
      <c r="E509" s="80" t="s">
        <v>59</v>
      </c>
      <c r="F509" s="81">
        <v>694035970</v>
      </c>
      <c r="G509" s="135">
        <v>694035970</v>
      </c>
      <c r="H509" s="82">
        <f t="shared" si="7"/>
        <v>100</v>
      </c>
      <c r="I509" s="1"/>
      <c r="J509" s="1"/>
    </row>
    <row r="510" spans="1:13" ht="18.75" x14ac:dyDescent="0.3">
      <c r="A510" s="79" t="s">
        <v>1206</v>
      </c>
      <c r="B510" s="80" t="s">
        <v>125</v>
      </c>
      <c r="C510" s="80" t="s">
        <v>331</v>
      </c>
      <c r="D510" s="80" t="s">
        <v>825</v>
      </c>
      <c r="E510" s="80" t="s">
        <v>296</v>
      </c>
      <c r="F510" s="81">
        <v>172476717.83000001</v>
      </c>
      <c r="G510" s="135">
        <v>155367303.84</v>
      </c>
      <c r="H510" s="82">
        <f t="shared" si="7"/>
        <v>90.080160264376246</v>
      </c>
      <c r="I510" s="1"/>
      <c r="J510" s="1"/>
    </row>
    <row r="511" spans="1:13" ht="56.25" x14ac:dyDescent="0.3">
      <c r="A511" s="79" t="s">
        <v>1120</v>
      </c>
      <c r="B511" s="80" t="s">
        <v>125</v>
      </c>
      <c r="C511" s="80" t="s">
        <v>331</v>
      </c>
      <c r="D511" s="80" t="s">
        <v>825</v>
      </c>
      <c r="E511" s="80" t="s">
        <v>57</v>
      </c>
      <c r="F511" s="81">
        <v>172476717.83000001</v>
      </c>
      <c r="G511" s="81">
        <v>155367303.84</v>
      </c>
      <c r="H511" s="82">
        <f t="shared" si="7"/>
        <v>90.080160264376246</v>
      </c>
      <c r="I511" s="1"/>
      <c r="J511" s="1"/>
    </row>
    <row r="512" spans="1:13" ht="18.75" x14ac:dyDescent="0.3">
      <c r="A512" s="79" t="s">
        <v>291</v>
      </c>
      <c r="B512" s="80" t="s">
        <v>125</v>
      </c>
      <c r="C512" s="80" t="s">
        <v>331</v>
      </c>
      <c r="D512" s="80" t="s">
        <v>825</v>
      </c>
      <c r="E512" s="80" t="s">
        <v>59</v>
      </c>
      <c r="F512" s="81">
        <v>172476717.83000001</v>
      </c>
      <c r="G512" s="81">
        <v>155367303.84</v>
      </c>
      <c r="H512" s="82">
        <f t="shared" si="7"/>
        <v>90.080160264376246</v>
      </c>
      <c r="I512" s="1"/>
      <c r="J512" s="1"/>
    </row>
    <row r="513" spans="1:10" ht="37.5" x14ac:dyDescent="0.3">
      <c r="A513" s="79" t="s">
        <v>1200</v>
      </c>
      <c r="B513" s="80" t="s">
        <v>125</v>
      </c>
      <c r="C513" s="80" t="s">
        <v>331</v>
      </c>
      <c r="D513" s="80" t="s">
        <v>822</v>
      </c>
      <c r="E513" s="80" t="s">
        <v>296</v>
      </c>
      <c r="F513" s="81">
        <v>16126355.75</v>
      </c>
      <c r="G513" s="135">
        <v>11278856.939999999</v>
      </c>
      <c r="H513" s="82">
        <f t="shared" si="7"/>
        <v>69.940519202548288</v>
      </c>
      <c r="I513" s="1"/>
      <c r="J513" s="1"/>
    </row>
    <row r="514" spans="1:10" ht="15.75" customHeight="1" x14ac:dyDescent="0.3">
      <c r="A514" s="79" t="s">
        <v>1120</v>
      </c>
      <c r="B514" s="80" t="s">
        <v>125</v>
      </c>
      <c r="C514" s="80" t="s">
        <v>331</v>
      </c>
      <c r="D514" s="80" t="s">
        <v>822</v>
      </c>
      <c r="E514" s="80" t="s">
        <v>57</v>
      </c>
      <c r="F514" s="81">
        <v>16126355.75</v>
      </c>
      <c r="G514" s="135">
        <v>11278856.939999999</v>
      </c>
      <c r="H514" s="82">
        <f t="shared" si="7"/>
        <v>69.940519202548288</v>
      </c>
      <c r="I514" s="1"/>
      <c r="J514" s="1"/>
    </row>
    <row r="515" spans="1:10" ht="18.75" x14ac:dyDescent="0.3">
      <c r="A515" s="79" t="s">
        <v>291</v>
      </c>
      <c r="B515" s="80" t="s">
        <v>125</v>
      </c>
      <c r="C515" s="80" t="s">
        <v>331</v>
      </c>
      <c r="D515" s="80" t="s">
        <v>822</v>
      </c>
      <c r="E515" s="80" t="s">
        <v>59</v>
      </c>
      <c r="F515" s="81">
        <v>16126355.75</v>
      </c>
      <c r="G515" s="135">
        <v>11278856.939999999</v>
      </c>
      <c r="H515" s="82">
        <f t="shared" si="7"/>
        <v>69.940519202548288</v>
      </c>
      <c r="I515" s="1"/>
      <c r="J515" s="1"/>
    </row>
    <row r="516" spans="1:10" ht="15.75" customHeight="1" x14ac:dyDescent="0.3">
      <c r="A516" s="79" t="s">
        <v>1207</v>
      </c>
      <c r="B516" s="80" t="s">
        <v>125</v>
      </c>
      <c r="C516" s="80" t="s">
        <v>331</v>
      </c>
      <c r="D516" s="80" t="s">
        <v>826</v>
      </c>
      <c r="E516" s="80" t="s">
        <v>296</v>
      </c>
      <c r="F516" s="81">
        <v>36964546.200000003</v>
      </c>
      <c r="G516" s="135">
        <v>35977501.490000002</v>
      </c>
      <c r="H516" s="82">
        <f t="shared" si="7"/>
        <v>97.329752934989372</v>
      </c>
      <c r="I516" s="1"/>
      <c r="J516" s="1"/>
    </row>
    <row r="517" spans="1:10" ht="56.25" x14ac:dyDescent="0.3">
      <c r="A517" s="79" t="s">
        <v>1120</v>
      </c>
      <c r="B517" s="80" t="s">
        <v>125</v>
      </c>
      <c r="C517" s="80" t="s">
        <v>331</v>
      </c>
      <c r="D517" s="80" t="s">
        <v>826</v>
      </c>
      <c r="E517" s="80" t="s">
        <v>57</v>
      </c>
      <c r="F517" s="81">
        <v>36964546.200000003</v>
      </c>
      <c r="G517" s="135">
        <v>35977501.490000002</v>
      </c>
      <c r="H517" s="82">
        <f t="shared" si="7"/>
        <v>97.329752934989372</v>
      </c>
      <c r="I517" s="1"/>
      <c r="J517" s="1"/>
    </row>
    <row r="518" spans="1:10" ht="18.75" x14ac:dyDescent="0.3">
      <c r="A518" s="79" t="s">
        <v>291</v>
      </c>
      <c r="B518" s="80" t="s">
        <v>125</v>
      </c>
      <c r="C518" s="80" t="s">
        <v>331</v>
      </c>
      <c r="D518" s="80" t="s">
        <v>826</v>
      </c>
      <c r="E518" s="80" t="s">
        <v>59</v>
      </c>
      <c r="F518" s="81">
        <v>36964546.200000003</v>
      </c>
      <c r="G518" s="135">
        <v>35977501.490000002</v>
      </c>
      <c r="H518" s="82">
        <f t="shared" si="7"/>
        <v>97.329752934989372</v>
      </c>
      <c r="I518" s="1"/>
      <c r="J518" s="1"/>
    </row>
    <row r="519" spans="1:10" ht="56.25" x14ac:dyDescent="0.3">
      <c r="A519" s="79" t="s">
        <v>1208</v>
      </c>
      <c r="B519" s="80" t="s">
        <v>125</v>
      </c>
      <c r="C519" s="80" t="s">
        <v>331</v>
      </c>
      <c r="D519" s="80" t="s">
        <v>1083</v>
      </c>
      <c r="E519" s="80" t="s">
        <v>296</v>
      </c>
      <c r="F519" s="81">
        <v>5538608.25</v>
      </c>
      <c r="G519" s="135">
        <v>3705581.47</v>
      </c>
      <c r="H519" s="82">
        <f t="shared" si="7"/>
        <v>66.904559823309413</v>
      </c>
      <c r="I519" s="1"/>
      <c r="J519" s="1"/>
    </row>
    <row r="520" spans="1:10" ht="15.75" customHeight="1" x14ac:dyDescent="0.3">
      <c r="A520" s="79" t="s">
        <v>1120</v>
      </c>
      <c r="B520" s="80" t="s">
        <v>125</v>
      </c>
      <c r="C520" s="80" t="s">
        <v>331</v>
      </c>
      <c r="D520" s="80" t="s">
        <v>1083</v>
      </c>
      <c r="E520" s="80" t="s">
        <v>57</v>
      </c>
      <c r="F520" s="81">
        <v>5538608.25</v>
      </c>
      <c r="G520" s="135">
        <v>3705581.47</v>
      </c>
      <c r="H520" s="82">
        <f t="shared" si="7"/>
        <v>66.904559823309413</v>
      </c>
      <c r="I520" s="1"/>
      <c r="J520" s="1"/>
    </row>
    <row r="521" spans="1:10" ht="18.75" x14ac:dyDescent="0.3">
      <c r="A521" s="79" t="s">
        <v>291</v>
      </c>
      <c r="B521" s="80" t="s">
        <v>125</v>
      </c>
      <c r="C521" s="80" t="s">
        <v>331</v>
      </c>
      <c r="D521" s="80" t="s">
        <v>1083</v>
      </c>
      <c r="E521" s="80" t="s">
        <v>59</v>
      </c>
      <c r="F521" s="81">
        <v>5538608.25</v>
      </c>
      <c r="G521" s="135">
        <v>3705581.47</v>
      </c>
      <c r="H521" s="82">
        <f t="shared" si="7"/>
        <v>66.904559823309413</v>
      </c>
      <c r="I521" s="1"/>
      <c r="J521" s="1"/>
    </row>
    <row r="522" spans="1:10" ht="150" x14ac:dyDescent="0.3">
      <c r="A522" s="79" t="s">
        <v>1209</v>
      </c>
      <c r="B522" s="80" t="s">
        <v>125</v>
      </c>
      <c r="C522" s="80" t="s">
        <v>331</v>
      </c>
      <c r="D522" s="80" t="s">
        <v>1085</v>
      </c>
      <c r="E522" s="80" t="s">
        <v>296</v>
      </c>
      <c r="F522" s="81">
        <v>51925900</v>
      </c>
      <c r="G522" s="135">
        <v>51902339</v>
      </c>
      <c r="H522" s="82">
        <f t="shared" si="7"/>
        <v>99.954625726275324</v>
      </c>
      <c r="I522" s="1"/>
      <c r="J522" s="1"/>
    </row>
    <row r="523" spans="1:10" ht="56.25" x14ac:dyDescent="0.3">
      <c r="A523" s="79" t="s">
        <v>1120</v>
      </c>
      <c r="B523" s="80" t="s">
        <v>125</v>
      </c>
      <c r="C523" s="80" t="s">
        <v>331</v>
      </c>
      <c r="D523" s="80" t="s">
        <v>1085</v>
      </c>
      <c r="E523" s="80" t="s">
        <v>57</v>
      </c>
      <c r="F523" s="81">
        <v>51925900</v>
      </c>
      <c r="G523" s="135">
        <v>51902339</v>
      </c>
      <c r="H523" s="82">
        <f t="shared" si="7"/>
        <v>99.954625726275324</v>
      </c>
      <c r="I523" s="1"/>
      <c r="J523" s="1"/>
    </row>
    <row r="524" spans="1:10" ht="18.75" x14ac:dyDescent="0.3">
      <c r="A524" s="79" t="s">
        <v>291</v>
      </c>
      <c r="B524" s="80" t="s">
        <v>125</v>
      </c>
      <c r="C524" s="80" t="s">
        <v>331</v>
      </c>
      <c r="D524" s="80" t="s">
        <v>1085</v>
      </c>
      <c r="E524" s="80" t="s">
        <v>59</v>
      </c>
      <c r="F524" s="81">
        <v>51925900</v>
      </c>
      <c r="G524" s="135">
        <v>51902339</v>
      </c>
      <c r="H524" s="82">
        <f t="shared" si="7"/>
        <v>99.954625726275324</v>
      </c>
      <c r="I524" s="1"/>
      <c r="J524" s="1"/>
    </row>
    <row r="525" spans="1:10" ht="187.5" x14ac:dyDescent="0.3">
      <c r="A525" s="79" t="s">
        <v>1210</v>
      </c>
      <c r="B525" s="80" t="s">
        <v>125</v>
      </c>
      <c r="C525" s="80" t="s">
        <v>331</v>
      </c>
      <c r="D525" s="80" t="s">
        <v>1087</v>
      </c>
      <c r="E525" s="80" t="s">
        <v>296</v>
      </c>
      <c r="F525" s="81">
        <v>598920</v>
      </c>
      <c r="G525" s="81">
        <v>581339.30000000005</v>
      </c>
      <c r="H525" s="82">
        <f t="shared" si="7"/>
        <v>97.064599612636087</v>
      </c>
      <c r="I525" s="1"/>
      <c r="J525" s="1"/>
    </row>
    <row r="526" spans="1:10" ht="56.25" x14ac:dyDescent="0.3">
      <c r="A526" s="79" t="s">
        <v>1120</v>
      </c>
      <c r="B526" s="80" t="s">
        <v>125</v>
      </c>
      <c r="C526" s="80" t="s">
        <v>331</v>
      </c>
      <c r="D526" s="80" t="s">
        <v>1087</v>
      </c>
      <c r="E526" s="80" t="s">
        <v>57</v>
      </c>
      <c r="F526" s="81">
        <v>598920</v>
      </c>
      <c r="G526" s="81">
        <v>581339.30000000005</v>
      </c>
      <c r="H526" s="82">
        <f t="shared" si="7"/>
        <v>97.064599612636087</v>
      </c>
      <c r="I526" s="1"/>
      <c r="J526" s="1"/>
    </row>
    <row r="527" spans="1:10" ht="18.75" x14ac:dyDescent="0.3">
      <c r="A527" s="79" t="s">
        <v>291</v>
      </c>
      <c r="B527" s="80" t="s">
        <v>125</v>
      </c>
      <c r="C527" s="80" t="s">
        <v>331</v>
      </c>
      <c r="D527" s="80" t="s">
        <v>1087</v>
      </c>
      <c r="E527" s="80" t="s">
        <v>59</v>
      </c>
      <c r="F527" s="81">
        <v>598920</v>
      </c>
      <c r="G527" s="81">
        <v>581339.30000000005</v>
      </c>
      <c r="H527" s="82">
        <f t="shared" si="7"/>
        <v>97.064599612636087</v>
      </c>
      <c r="I527" s="1"/>
      <c r="J527" s="1"/>
    </row>
    <row r="528" spans="1:10" ht="18.75" x14ac:dyDescent="0.3">
      <c r="A528" s="79" t="s">
        <v>289</v>
      </c>
      <c r="B528" s="80" t="s">
        <v>125</v>
      </c>
      <c r="C528" s="80" t="s">
        <v>290</v>
      </c>
      <c r="D528" s="80" t="s">
        <v>337</v>
      </c>
      <c r="E528" s="80" t="s">
        <v>296</v>
      </c>
      <c r="F528" s="81">
        <v>808080</v>
      </c>
      <c r="G528" s="81">
        <v>492338.01</v>
      </c>
      <c r="H528" s="82">
        <f t="shared" si="7"/>
        <v>60.926889664389662</v>
      </c>
      <c r="I528" s="1"/>
      <c r="J528" s="1"/>
    </row>
    <row r="529" spans="1:10" ht="56.25" x14ac:dyDescent="0.3">
      <c r="A529" s="79" t="s">
        <v>1211</v>
      </c>
      <c r="B529" s="80" t="s">
        <v>125</v>
      </c>
      <c r="C529" s="80" t="s">
        <v>290</v>
      </c>
      <c r="D529" s="80" t="s">
        <v>827</v>
      </c>
      <c r="E529" s="80" t="s">
        <v>296</v>
      </c>
      <c r="F529" s="81">
        <v>808080</v>
      </c>
      <c r="G529" s="81">
        <v>492338.01</v>
      </c>
      <c r="H529" s="82">
        <f t="shared" si="7"/>
        <v>60.926889664389662</v>
      </c>
      <c r="I529" s="1"/>
      <c r="J529" s="1"/>
    </row>
    <row r="530" spans="1:10" ht="56.25" x14ac:dyDescent="0.3">
      <c r="A530" s="79" t="s">
        <v>1120</v>
      </c>
      <c r="B530" s="80" t="s">
        <v>125</v>
      </c>
      <c r="C530" s="80" t="s">
        <v>290</v>
      </c>
      <c r="D530" s="80" t="s">
        <v>827</v>
      </c>
      <c r="E530" s="80" t="s">
        <v>57</v>
      </c>
      <c r="F530" s="81">
        <v>808080</v>
      </c>
      <c r="G530" s="81">
        <v>492338.01</v>
      </c>
      <c r="H530" s="82">
        <f t="shared" si="7"/>
        <v>60.926889664389662</v>
      </c>
      <c r="I530" s="1"/>
      <c r="J530" s="1"/>
    </row>
    <row r="531" spans="1:10" ht="18.75" x14ac:dyDescent="0.3">
      <c r="A531" s="79" t="s">
        <v>291</v>
      </c>
      <c r="B531" s="80" t="s">
        <v>125</v>
      </c>
      <c r="C531" s="80" t="s">
        <v>290</v>
      </c>
      <c r="D531" s="80" t="s">
        <v>827</v>
      </c>
      <c r="E531" s="80" t="s">
        <v>59</v>
      </c>
      <c r="F531" s="81">
        <v>808080</v>
      </c>
      <c r="G531" s="81">
        <v>492338.01</v>
      </c>
      <c r="H531" s="82">
        <f t="shared" si="7"/>
        <v>60.926889664389662</v>
      </c>
      <c r="I531" s="1"/>
      <c r="J531" s="1"/>
    </row>
    <row r="532" spans="1:10" ht="18.75" x14ac:dyDescent="0.3">
      <c r="A532" s="79" t="s">
        <v>898</v>
      </c>
      <c r="B532" s="80" t="s">
        <v>125</v>
      </c>
      <c r="C532" s="80" t="s">
        <v>293</v>
      </c>
      <c r="D532" s="80" t="s">
        <v>337</v>
      </c>
      <c r="E532" s="80" t="s">
        <v>296</v>
      </c>
      <c r="F532" s="81">
        <v>48582142.229999997</v>
      </c>
      <c r="G532" s="135">
        <v>40470089.960000001</v>
      </c>
      <c r="H532" s="82">
        <f t="shared" si="7"/>
        <v>83.302398993450083</v>
      </c>
      <c r="I532" s="1"/>
      <c r="J532" s="1"/>
    </row>
    <row r="533" spans="1:10" ht="56.25" x14ac:dyDescent="0.3">
      <c r="A533" s="79" t="s">
        <v>1104</v>
      </c>
      <c r="B533" s="80" t="s">
        <v>125</v>
      </c>
      <c r="C533" s="80" t="s">
        <v>293</v>
      </c>
      <c r="D533" s="80" t="s">
        <v>830</v>
      </c>
      <c r="E533" s="80" t="s">
        <v>296</v>
      </c>
      <c r="F533" s="81">
        <v>4060800</v>
      </c>
      <c r="G533" s="135">
        <v>4046704.53</v>
      </c>
      <c r="H533" s="82">
        <f t="shared" si="7"/>
        <v>99.65288933215129</v>
      </c>
      <c r="I533" s="1"/>
      <c r="J533" s="1"/>
    </row>
    <row r="534" spans="1:10" ht="93.75" x14ac:dyDescent="0.3">
      <c r="A534" s="79" t="s">
        <v>1105</v>
      </c>
      <c r="B534" s="80" t="s">
        <v>125</v>
      </c>
      <c r="C534" s="80" t="s">
        <v>293</v>
      </c>
      <c r="D534" s="80" t="s">
        <v>830</v>
      </c>
      <c r="E534" s="80" t="s">
        <v>23</v>
      </c>
      <c r="F534" s="81">
        <v>4060800</v>
      </c>
      <c r="G534" s="135">
        <v>4046704.53</v>
      </c>
      <c r="H534" s="82">
        <f t="shared" si="7"/>
        <v>99.65288933215129</v>
      </c>
      <c r="I534" s="1"/>
      <c r="J534" s="1"/>
    </row>
    <row r="535" spans="1:10" ht="37.5" x14ac:dyDescent="0.3">
      <c r="A535" s="79" t="s">
        <v>278</v>
      </c>
      <c r="B535" s="80" t="s">
        <v>125</v>
      </c>
      <c r="C535" s="80" t="s">
        <v>293</v>
      </c>
      <c r="D535" s="80" t="s">
        <v>830</v>
      </c>
      <c r="E535" s="80" t="s">
        <v>25</v>
      </c>
      <c r="F535" s="81">
        <v>4060800</v>
      </c>
      <c r="G535" s="135">
        <v>4046704.53</v>
      </c>
      <c r="H535" s="82">
        <f t="shared" si="7"/>
        <v>99.65288933215129</v>
      </c>
      <c r="I535" s="1"/>
      <c r="J535" s="1"/>
    </row>
    <row r="536" spans="1:10" ht="56.25" x14ac:dyDescent="0.3">
      <c r="A536" s="79" t="s">
        <v>1130</v>
      </c>
      <c r="B536" s="80" t="s">
        <v>125</v>
      </c>
      <c r="C536" s="80" t="s">
        <v>293</v>
      </c>
      <c r="D536" s="80" t="s">
        <v>831</v>
      </c>
      <c r="E536" s="80" t="s">
        <v>296</v>
      </c>
      <c r="F536" s="81">
        <v>6803451</v>
      </c>
      <c r="G536" s="135">
        <v>6231319.9900000002</v>
      </c>
      <c r="H536" s="82">
        <f t="shared" si="7"/>
        <v>91.590576458917695</v>
      </c>
      <c r="I536" s="1"/>
      <c r="J536" s="1"/>
    </row>
    <row r="537" spans="1:10" ht="15.75" customHeight="1" x14ac:dyDescent="0.3">
      <c r="A537" s="79" t="s">
        <v>1105</v>
      </c>
      <c r="B537" s="80" t="s">
        <v>125</v>
      </c>
      <c r="C537" s="80" t="s">
        <v>293</v>
      </c>
      <c r="D537" s="80" t="s">
        <v>831</v>
      </c>
      <c r="E537" s="80" t="s">
        <v>23</v>
      </c>
      <c r="F537" s="81">
        <v>6638869</v>
      </c>
      <c r="G537" s="135">
        <v>6115069.7000000002</v>
      </c>
      <c r="H537" s="82">
        <f t="shared" si="7"/>
        <v>92.110112430294976</v>
      </c>
      <c r="I537" s="1"/>
      <c r="J537" s="1"/>
    </row>
    <row r="538" spans="1:10" ht="37.5" x14ac:dyDescent="0.3">
      <c r="A538" s="79" t="s">
        <v>902</v>
      </c>
      <c r="B538" s="80" t="s">
        <v>125</v>
      </c>
      <c r="C538" s="80" t="s">
        <v>293</v>
      </c>
      <c r="D538" s="80" t="s">
        <v>831</v>
      </c>
      <c r="E538" s="80" t="s">
        <v>41</v>
      </c>
      <c r="F538" s="81">
        <v>6638869</v>
      </c>
      <c r="G538" s="135">
        <v>6115069.7000000002</v>
      </c>
      <c r="H538" s="82">
        <f t="shared" ref="H538:H580" si="8">G538/F538*100</f>
        <v>92.110112430294976</v>
      </c>
      <c r="I538" s="1"/>
      <c r="J538" s="1"/>
    </row>
    <row r="539" spans="1:10" ht="37.5" x14ac:dyDescent="0.3">
      <c r="A539" s="79" t="s">
        <v>1106</v>
      </c>
      <c r="B539" s="80" t="s">
        <v>125</v>
      </c>
      <c r="C539" s="80" t="s">
        <v>293</v>
      </c>
      <c r="D539" s="80" t="s">
        <v>831</v>
      </c>
      <c r="E539" s="80" t="s">
        <v>29</v>
      </c>
      <c r="F539" s="81">
        <v>164582</v>
      </c>
      <c r="G539" s="135">
        <v>116250.29</v>
      </c>
      <c r="H539" s="82">
        <f t="shared" si="8"/>
        <v>70.633659816990928</v>
      </c>
      <c r="I539" s="1"/>
      <c r="J539" s="1"/>
    </row>
    <row r="540" spans="1:10" ht="37.5" x14ac:dyDescent="0.3">
      <c r="A540" s="79" t="s">
        <v>279</v>
      </c>
      <c r="B540" s="80" t="s">
        <v>125</v>
      </c>
      <c r="C540" s="80" t="s">
        <v>293</v>
      </c>
      <c r="D540" s="80" t="s">
        <v>831</v>
      </c>
      <c r="E540" s="80" t="s">
        <v>31</v>
      </c>
      <c r="F540" s="81">
        <v>164582</v>
      </c>
      <c r="G540" s="135">
        <v>116250.29</v>
      </c>
      <c r="H540" s="82">
        <f t="shared" si="8"/>
        <v>70.633659816990928</v>
      </c>
      <c r="I540" s="1"/>
      <c r="J540" s="1"/>
    </row>
    <row r="541" spans="1:10" ht="37.5" x14ac:dyDescent="0.3">
      <c r="A541" s="79" t="s">
        <v>1212</v>
      </c>
      <c r="B541" s="80" t="s">
        <v>125</v>
      </c>
      <c r="C541" s="80" t="s">
        <v>293</v>
      </c>
      <c r="D541" s="80" t="s">
        <v>968</v>
      </c>
      <c r="E541" s="80" t="s">
        <v>296</v>
      </c>
      <c r="F541" s="81">
        <v>7861296.0099999998</v>
      </c>
      <c r="G541" s="135">
        <v>1356646.5</v>
      </c>
      <c r="H541" s="82">
        <f t="shared" si="8"/>
        <v>17.257288089321037</v>
      </c>
      <c r="I541" s="1"/>
      <c r="J541" s="1"/>
    </row>
    <row r="542" spans="1:10" ht="56.25" x14ac:dyDescent="0.3">
      <c r="A542" s="79" t="s">
        <v>1120</v>
      </c>
      <c r="B542" s="80" t="s">
        <v>125</v>
      </c>
      <c r="C542" s="80" t="s">
        <v>293</v>
      </c>
      <c r="D542" s="80" t="s">
        <v>968</v>
      </c>
      <c r="E542" s="80" t="s">
        <v>57</v>
      </c>
      <c r="F542" s="81">
        <v>7861296.0099999998</v>
      </c>
      <c r="G542" s="135">
        <v>1356646.5</v>
      </c>
      <c r="H542" s="82">
        <f t="shared" si="8"/>
        <v>17.257288089321037</v>
      </c>
      <c r="I542" s="1"/>
      <c r="J542" s="1"/>
    </row>
    <row r="543" spans="1:10" ht="18.75" x14ac:dyDescent="0.3">
      <c r="A543" s="79" t="s">
        <v>291</v>
      </c>
      <c r="B543" s="80" t="s">
        <v>125</v>
      </c>
      <c r="C543" s="80" t="s">
        <v>293</v>
      </c>
      <c r="D543" s="80" t="s">
        <v>968</v>
      </c>
      <c r="E543" s="80" t="s">
        <v>59</v>
      </c>
      <c r="F543" s="81">
        <v>7861296.0099999998</v>
      </c>
      <c r="G543" s="135">
        <v>1356646.5</v>
      </c>
      <c r="H543" s="82">
        <f t="shared" si="8"/>
        <v>17.257288089321037</v>
      </c>
      <c r="I543" s="1"/>
      <c r="J543" s="1"/>
    </row>
    <row r="544" spans="1:10" ht="56.25" x14ac:dyDescent="0.3">
      <c r="A544" s="79" t="s">
        <v>1213</v>
      </c>
      <c r="B544" s="80" t="s">
        <v>125</v>
      </c>
      <c r="C544" s="80" t="s">
        <v>293</v>
      </c>
      <c r="D544" s="80" t="s">
        <v>832</v>
      </c>
      <c r="E544" s="80" t="s">
        <v>296</v>
      </c>
      <c r="F544" s="81">
        <v>1100000</v>
      </c>
      <c r="G544" s="135">
        <v>1084326.98</v>
      </c>
      <c r="H544" s="82">
        <f t="shared" si="8"/>
        <v>98.575179999999989</v>
      </c>
      <c r="I544" s="1"/>
      <c r="J544" s="1"/>
    </row>
    <row r="545" spans="1:10" ht="37.5" x14ac:dyDescent="0.3">
      <c r="A545" s="79" t="s">
        <v>1106</v>
      </c>
      <c r="B545" s="80" t="s">
        <v>125</v>
      </c>
      <c r="C545" s="80" t="s">
        <v>293</v>
      </c>
      <c r="D545" s="80" t="s">
        <v>832</v>
      </c>
      <c r="E545" s="80" t="s">
        <v>29</v>
      </c>
      <c r="F545" s="81">
        <v>1100000</v>
      </c>
      <c r="G545" s="135">
        <v>1084326.98</v>
      </c>
      <c r="H545" s="82">
        <f t="shared" si="8"/>
        <v>98.575179999999989</v>
      </c>
      <c r="I545" s="1"/>
      <c r="J545" s="1"/>
    </row>
    <row r="546" spans="1:10" ht="37.5" x14ac:dyDescent="0.3">
      <c r="A546" s="79" t="s">
        <v>279</v>
      </c>
      <c r="B546" s="80" t="s">
        <v>125</v>
      </c>
      <c r="C546" s="80" t="s">
        <v>293</v>
      </c>
      <c r="D546" s="80" t="s">
        <v>832</v>
      </c>
      <c r="E546" s="80" t="s">
        <v>31</v>
      </c>
      <c r="F546" s="81">
        <v>1100000</v>
      </c>
      <c r="G546" s="135">
        <v>1084326.98</v>
      </c>
      <c r="H546" s="82">
        <f t="shared" si="8"/>
        <v>98.575179999999989</v>
      </c>
      <c r="I546" s="1"/>
      <c r="J546" s="1"/>
    </row>
    <row r="547" spans="1:10" ht="37.5" x14ac:dyDescent="0.3">
      <c r="A547" s="79" t="s">
        <v>1121</v>
      </c>
      <c r="B547" s="80" t="s">
        <v>125</v>
      </c>
      <c r="C547" s="80" t="s">
        <v>293</v>
      </c>
      <c r="D547" s="80" t="s">
        <v>833</v>
      </c>
      <c r="E547" s="80" t="s">
        <v>296</v>
      </c>
      <c r="F547" s="81">
        <v>700000</v>
      </c>
      <c r="G547" s="135">
        <v>550871.30000000005</v>
      </c>
      <c r="H547" s="82">
        <f t="shared" si="8"/>
        <v>78.695900000000009</v>
      </c>
      <c r="I547" s="1"/>
      <c r="J547" s="1"/>
    </row>
    <row r="548" spans="1:10" ht="93.75" x14ac:dyDescent="0.3">
      <c r="A548" s="79" t="s">
        <v>1105</v>
      </c>
      <c r="B548" s="80" t="s">
        <v>125</v>
      </c>
      <c r="C548" s="80" t="s">
        <v>293</v>
      </c>
      <c r="D548" s="80" t="s">
        <v>833</v>
      </c>
      <c r="E548" s="80" t="s">
        <v>23</v>
      </c>
      <c r="F548" s="81">
        <v>4000</v>
      </c>
      <c r="G548" s="135">
        <v>4000</v>
      </c>
      <c r="H548" s="82">
        <f t="shared" si="8"/>
        <v>100</v>
      </c>
      <c r="I548" s="1"/>
      <c r="J548" s="1"/>
    </row>
    <row r="549" spans="1:10" ht="37.5" x14ac:dyDescent="0.3">
      <c r="A549" s="79" t="s">
        <v>902</v>
      </c>
      <c r="B549" s="80" t="s">
        <v>125</v>
      </c>
      <c r="C549" s="80" t="s">
        <v>293</v>
      </c>
      <c r="D549" s="80" t="s">
        <v>833</v>
      </c>
      <c r="E549" s="80" t="s">
        <v>41</v>
      </c>
      <c r="F549" s="81">
        <v>4000</v>
      </c>
      <c r="G549" s="135">
        <v>4000</v>
      </c>
      <c r="H549" s="82">
        <f t="shared" si="8"/>
        <v>100</v>
      </c>
      <c r="I549" s="1"/>
      <c r="J549" s="1"/>
    </row>
    <row r="550" spans="1:10" ht="37.5" x14ac:dyDescent="0.3">
      <c r="A550" s="79" t="s">
        <v>1106</v>
      </c>
      <c r="B550" s="80" t="s">
        <v>125</v>
      </c>
      <c r="C550" s="80" t="s">
        <v>293</v>
      </c>
      <c r="D550" s="80" t="s">
        <v>833</v>
      </c>
      <c r="E550" s="80" t="s">
        <v>29</v>
      </c>
      <c r="F550" s="81">
        <v>696000</v>
      </c>
      <c r="G550" s="135">
        <v>546871.30000000005</v>
      </c>
      <c r="H550" s="82">
        <f t="shared" si="8"/>
        <v>78.57346264367817</v>
      </c>
      <c r="I550" s="1"/>
      <c r="J550" s="1"/>
    </row>
    <row r="551" spans="1:10" ht="37.5" x14ac:dyDescent="0.3">
      <c r="A551" s="79" t="s">
        <v>279</v>
      </c>
      <c r="B551" s="80" t="s">
        <v>125</v>
      </c>
      <c r="C551" s="80" t="s">
        <v>293</v>
      </c>
      <c r="D551" s="80" t="s">
        <v>833</v>
      </c>
      <c r="E551" s="80" t="s">
        <v>31</v>
      </c>
      <c r="F551" s="81">
        <v>696000</v>
      </c>
      <c r="G551" s="135">
        <v>546871.30000000005</v>
      </c>
      <c r="H551" s="82">
        <f t="shared" si="8"/>
        <v>78.57346264367817</v>
      </c>
      <c r="I551" s="1"/>
      <c r="J551" s="1"/>
    </row>
    <row r="552" spans="1:10" ht="18.75" x14ac:dyDescent="0.3">
      <c r="A552" s="79" t="s">
        <v>1214</v>
      </c>
      <c r="B552" s="80" t="s">
        <v>125</v>
      </c>
      <c r="C552" s="80" t="s">
        <v>293</v>
      </c>
      <c r="D552" s="80" t="s">
        <v>834</v>
      </c>
      <c r="E552" s="80" t="s">
        <v>296</v>
      </c>
      <c r="F552" s="81">
        <v>1822500</v>
      </c>
      <c r="G552" s="135">
        <v>1543000</v>
      </c>
      <c r="H552" s="82">
        <f t="shared" si="8"/>
        <v>84.663923182441707</v>
      </c>
      <c r="I552" s="1"/>
      <c r="J552" s="1"/>
    </row>
    <row r="553" spans="1:10" ht="37.5" x14ac:dyDescent="0.3">
      <c r="A553" s="79" t="s">
        <v>1123</v>
      </c>
      <c r="B553" s="80" t="s">
        <v>125</v>
      </c>
      <c r="C553" s="80" t="s">
        <v>293</v>
      </c>
      <c r="D553" s="80" t="s">
        <v>834</v>
      </c>
      <c r="E553" s="80" t="s">
        <v>69</v>
      </c>
      <c r="F553" s="81">
        <v>1822500</v>
      </c>
      <c r="G553" s="135">
        <v>1543000</v>
      </c>
      <c r="H553" s="82">
        <f t="shared" si="8"/>
        <v>84.663923182441707</v>
      </c>
      <c r="I553" s="1"/>
      <c r="J553" s="1"/>
    </row>
    <row r="554" spans="1:10" ht="18.75" x14ac:dyDescent="0.3">
      <c r="A554" s="79" t="s">
        <v>897</v>
      </c>
      <c r="B554" s="80" t="s">
        <v>125</v>
      </c>
      <c r="C554" s="80" t="s">
        <v>293</v>
      </c>
      <c r="D554" s="80" t="s">
        <v>834</v>
      </c>
      <c r="E554" s="80" t="s">
        <v>154</v>
      </c>
      <c r="F554" s="81">
        <v>1822500</v>
      </c>
      <c r="G554" s="135">
        <v>1543000</v>
      </c>
      <c r="H554" s="82">
        <f t="shared" si="8"/>
        <v>84.663923182441707</v>
      </c>
      <c r="I554" s="1"/>
      <c r="J554" s="1"/>
    </row>
    <row r="555" spans="1:10" ht="37.5" x14ac:dyDescent="0.3">
      <c r="A555" s="156" t="s">
        <v>1215</v>
      </c>
      <c r="B555" s="157" t="s">
        <v>125</v>
      </c>
      <c r="C555" s="157" t="s">
        <v>293</v>
      </c>
      <c r="D555" s="157" t="s">
        <v>829</v>
      </c>
      <c r="E555" s="157" t="s">
        <v>296</v>
      </c>
      <c r="F555" s="158">
        <v>2411136</v>
      </c>
      <c r="G555" s="159">
        <v>2411136</v>
      </c>
      <c r="H555" s="142">
        <f t="shared" si="8"/>
        <v>100</v>
      </c>
      <c r="I555" s="1"/>
      <c r="J555" s="1"/>
    </row>
    <row r="556" spans="1:10" ht="56.25" x14ac:dyDescent="0.3">
      <c r="A556" s="160" t="s">
        <v>1120</v>
      </c>
      <c r="B556" s="161" t="s">
        <v>125</v>
      </c>
      <c r="C556" s="161" t="s">
        <v>293</v>
      </c>
      <c r="D556" s="161" t="s">
        <v>829</v>
      </c>
      <c r="E556" s="161" t="s">
        <v>57</v>
      </c>
      <c r="F556" s="162">
        <v>2411136</v>
      </c>
      <c r="G556" s="162">
        <v>2411136</v>
      </c>
      <c r="H556" s="143">
        <f t="shared" si="8"/>
        <v>100</v>
      </c>
      <c r="I556" s="1"/>
      <c r="J556" s="1"/>
    </row>
    <row r="557" spans="1:10" ht="18.75" x14ac:dyDescent="0.3">
      <c r="A557" s="160" t="s">
        <v>291</v>
      </c>
      <c r="B557" s="161" t="s">
        <v>125</v>
      </c>
      <c r="C557" s="161" t="s">
        <v>293</v>
      </c>
      <c r="D557" s="161" t="s">
        <v>829</v>
      </c>
      <c r="E557" s="161" t="s">
        <v>59</v>
      </c>
      <c r="F557" s="162">
        <v>2411136</v>
      </c>
      <c r="G557" s="162">
        <v>2411136</v>
      </c>
      <c r="H557" s="143">
        <f t="shared" si="8"/>
        <v>100</v>
      </c>
      <c r="I557" s="1"/>
      <c r="J557" s="1"/>
    </row>
    <row r="558" spans="1:10" ht="150" x14ac:dyDescent="0.3">
      <c r="A558" s="160" t="s">
        <v>1122</v>
      </c>
      <c r="B558" s="161" t="s">
        <v>125</v>
      </c>
      <c r="C558" s="161" t="s">
        <v>293</v>
      </c>
      <c r="D558" s="161" t="s">
        <v>835</v>
      </c>
      <c r="E558" s="161" t="s">
        <v>296</v>
      </c>
      <c r="F558" s="162">
        <v>10164788</v>
      </c>
      <c r="G558" s="162">
        <v>10164788</v>
      </c>
      <c r="H558" s="143">
        <f t="shared" si="8"/>
        <v>100</v>
      </c>
      <c r="I558" s="1"/>
      <c r="J558" s="1"/>
    </row>
    <row r="559" spans="1:10" ht="37.5" x14ac:dyDescent="0.3">
      <c r="A559" s="160" t="s">
        <v>1123</v>
      </c>
      <c r="B559" s="151" t="s">
        <v>125</v>
      </c>
      <c r="C559" s="151" t="s">
        <v>293</v>
      </c>
      <c r="D559" s="151" t="s">
        <v>835</v>
      </c>
      <c r="E559" s="150" t="s">
        <v>69</v>
      </c>
      <c r="F559" s="144">
        <v>10164788</v>
      </c>
      <c r="G559" s="145">
        <v>10164788</v>
      </c>
      <c r="H559" s="143">
        <f t="shared" si="8"/>
        <v>100</v>
      </c>
      <c r="I559" s="1"/>
      <c r="J559" s="1"/>
    </row>
    <row r="560" spans="1:10" ht="37.5" x14ac:dyDescent="0.3">
      <c r="A560" s="153" t="s">
        <v>899</v>
      </c>
      <c r="B560" s="151" t="s">
        <v>125</v>
      </c>
      <c r="C560" s="151" t="s">
        <v>293</v>
      </c>
      <c r="D560" s="151" t="s">
        <v>835</v>
      </c>
      <c r="E560" s="151" t="s">
        <v>70</v>
      </c>
      <c r="F560" s="146">
        <v>10164788</v>
      </c>
      <c r="G560" s="144">
        <v>10164788</v>
      </c>
      <c r="H560" s="143">
        <f t="shared" si="8"/>
        <v>100</v>
      </c>
      <c r="I560" s="1"/>
      <c r="J560" s="1"/>
    </row>
    <row r="561" spans="1:10" ht="56.25" x14ac:dyDescent="0.3">
      <c r="A561" s="153" t="s">
        <v>1130</v>
      </c>
      <c r="B561" s="150" t="s">
        <v>125</v>
      </c>
      <c r="C561" s="150" t="s">
        <v>293</v>
      </c>
      <c r="D561" s="150" t="s">
        <v>836</v>
      </c>
      <c r="E561" s="150" t="s">
        <v>296</v>
      </c>
      <c r="F561" s="146">
        <v>9879389</v>
      </c>
      <c r="G561" s="146">
        <v>9507606.1799999997</v>
      </c>
      <c r="H561" s="143">
        <f t="shared" si="8"/>
        <v>96.236783266657483</v>
      </c>
      <c r="I561" s="1"/>
      <c r="J561" s="1"/>
    </row>
    <row r="562" spans="1:10" ht="93.75" x14ac:dyDescent="0.3">
      <c r="A562" s="154" t="s">
        <v>1105</v>
      </c>
      <c r="B562" s="150" t="s">
        <v>125</v>
      </c>
      <c r="C562" s="150" t="s">
        <v>293</v>
      </c>
      <c r="D562" s="150" t="s">
        <v>836</v>
      </c>
      <c r="E562" s="150" t="s">
        <v>23</v>
      </c>
      <c r="F562" s="146">
        <v>9542101</v>
      </c>
      <c r="G562" s="146">
        <v>9201876.8499999996</v>
      </c>
      <c r="H562" s="143">
        <f t="shared" si="8"/>
        <v>96.434494352973203</v>
      </c>
      <c r="I562" s="1"/>
      <c r="J562" s="1"/>
    </row>
    <row r="563" spans="1:10" ht="37.5" x14ac:dyDescent="0.3">
      <c r="A563" s="154" t="s">
        <v>902</v>
      </c>
      <c r="B563" s="150" t="s">
        <v>125</v>
      </c>
      <c r="C563" s="150" t="s">
        <v>293</v>
      </c>
      <c r="D563" s="150" t="s">
        <v>836</v>
      </c>
      <c r="E563" s="150" t="s">
        <v>41</v>
      </c>
      <c r="F563" s="146">
        <v>9542101</v>
      </c>
      <c r="G563" s="146">
        <v>9201876.8499999996</v>
      </c>
      <c r="H563" s="143">
        <f t="shared" si="8"/>
        <v>96.434494352973203</v>
      </c>
      <c r="I563" s="1"/>
      <c r="J563" s="1"/>
    </row>
    <row r="564" spans="1:10" ht="37.5" x14ac:dyDescent="0.3">
      <c r="A564" s="155" t="s">
        <v>1106</v>
      </c>
      <c r="B564" s="150" t="s">
        <v>125</v>
      </c>
      <c r="C564" s="150" t="s">
        <v>293</v>
      </c>
      <c r="D564" s="150" t="s">
        <v>836</v>
      </c>
      <c r="E564" s="150" t="s">
        <v>29</v>
      </c>
      <c r="F564" s="146">
        <v>329728</v>
      </c>
      <c r="G564" s="146">
        <v>298169.33</v>
      </c>
      <c r="H564" s="143">
        <f t="shared" si="8"/>
        <v>90.428877741653736</v>
      </c>
    </row>
    <row r="565" spans="1:10" ht="37.5" x14ac:dyDescent="0.3">
      <c r="A565" s="155" t="s">
        <v>279</v>
      </c>
      <c r="B565" s="150" t="s">
        <v>125</v>
      </c>
      <c r="C565" s="150" t="s">
        <v>293</v>
      </c>
      <c r="D565" s="150" t="s">
        <v>836</v>
      </c>
      <c r="E565" s="150" t="s">
        <v>31</v>
      </c>
      <c r="F565" s="146">
        <v>329728</v>
      </c>
      <c r="G565" s="146">
        <v>298169.33</v>
      </c>
      <c r="H565" s="143">
        <f t="shared" si="8"/>
        <v>90.428877741653736</v>
      </c>
    </row>
    <row r="566" spans="1:10" ht="18.75" x14ac:dyDescent="0.3">
      <c r="A566" s="155" t="s">
        <v>1107</v>
      </c>
      <c r="B566" s="150" t="s">
        <v>125</v>
      </c>
      <c r="C566" s="150" t="s">
        <v>293</v>
      </c>
      <c r="D566" s="150" t="s">
        <v>836</v>
      </c>
      <c r="E566" s="150" t="s">
        <v>33</v>
      </c>
      <c r="F566" s="146">
        <v>7560</v>
      </c>
      <c r="G566" s="146">
        <v>7560</v>
      </c>
      <c r="H566" s="143">
        <f t="shared" si="8"/>
        <v>100</v>
      </c>
    </row>
    <row r="567" spans="1:10" ht="18.75" x14ac:dyDescent="0.3">
      <c r="A567" s="155" t="s">
        <v>280</v>
      </c>
      <c r="B567" s="150" t="s">
        <v>125</v>
      </c>
      <c r="C567" s="150" t="s">
        <v>293</v>
      </c>
      <c r="D567" s="150" t="s">
        <v>836</v>
      </c>
      <c r="E567" s="150" t="s">
        <v>35</v>
      </c>
      <c r="F567" s="146">
        <v>7560</v>
      </c>
      <c r="G567" s="146">
        <v>7560</v>
      </c>
      <c r="H567" s="143">
        <f t="shared" si="8"/>
        <v>100</v>
      </c>
    </row>
    <row r="568" spans="1:10" ht="56.25" x14ac:dyDescent="0.3">
      <c r="A568" s="155" t="s">
        <v>1130</v>
      </c>
      <c r="B568" s="150" t="s">
        <v>125</v>
      </c>
      <c r="C568" s="150" t="s">
        <v>293</v>
      </c>
      <c r="D568" s="150" t="s">
        <v>837</v>
      </c>
      <c r="E568" s="150" t="s">
        <v>296</v>
      </c>
      <c r="F568" s="146">
        <v>3162701</v>
      </c>
      <c r="G568" s="146">
        <v>2957609.26</v>
      </c>
      <c r="H568" s="143">
        <f t="shared" si="8"/>
        <v>93.515297841939528</v>
      </c>
    </row>
    <row r="569" spans="1:10" ht="93.75" x14ac:dyDescent="0.3">
      <c r="A569" s="155" t="s">
        <v>1105</v>
      </c>
      <c r="B569" s="150" t="s">
        <v>125</v>
      </c>
      <c r="C569" s="150" t="s">
        <v>293</v>
      </c>
      <c r="D569" s="150" t="s">
        <v>837</v>
      </c>
      <c r="E569" s="150" t="s">
        <v>23</v>
      </c>
      <c r="F569" s="146">
        <v>3162701</v>
      </c>
      <c r="G569" s="146">
        <v>2957609.26</v>
      </c>
      <c r="H569" s="143">
        <f t="shared" si="8"/>
        <v>93.515297841939528</v>
      </c>
    </row>
    <row r="570" spans="1:10" ht="37.5" x14ac:dyDescent="0.3">
      <c r="A570" s="155" t="s">
        <v>902</v>
      </c>
      <c r="B570" s="150" t="s">
        <v>125</v>
      </c>
      <c r="C570" s="150" t="s">
        <v>293</v>
      </c>
      <c r="D570" s="150" t="s">
        <v>837</v>
      </c>
      <c r="E570" s="150" t="s">
        <v>41</v>
      </c>
      <c r="F570" s="146">
        <v>3162701</v>
      </c>
      <c r="G570" s="146">
        <v>2957609.26</v>
      </c>
      <c r="H570" s="143">
        <f t="shared" si="8"/>
        <v>93.515297841939528</v>
      </c>
    </row>
    <row r="571" spans="1:10" ht="93.75" x14ac:dyDescent="0.3">
      <c r="A571" s="155" t="s">
        <v>1131</v>
      </c>
      <c r="B571" s="150" t="s">
        <v>125</v>
      </c>
      <c r="C571" s="150" t="s">
        <v>293</v>
      </c>
      <c r="D571" s="150" t="s">
        <v>951</v>
      </c>
      <c r="E571" s="150" t="s">
        <v>296</v>
      </c>
      <c r="F571" s="146">
        <v>616081.22</v>
      </c>
      <c r="G571" s="146">
        <v>616081.22</v>
      </c>
      <c r="H571" s="143">
        <f t="shared" si="8"/>
        <v>100</v>
      </c>
    </row>
    <row r="572" spans="1:10" ht="93.75" x14ac:dyDescent="0.3">
      <c r="A572" s="155" t="s">
        <v>1105</v>
      </c>
      <c r="B572" s="150" t="s">
        <v>125</v>
      </c>
      <c r="C572" s="150" t="s">
        <v>293</v>
      </c>
      <c r="D572" s="150" t="s">
        <v>951</v>
      </c>
      <c r="E572" s="150" t="s">
        <v>23</v>
      </c>
      <c r="F572" s="146">
        <v>616081.22</v>
      </c>
      <c r="G572" s="146">
        <v>616081.22</v>
      </c>
      <c r="H572" s="143">
        <f t="shared" si="8"/>
        <v>100</v>
      </c>
    </row>
    <row r="573" spans="1:10" ht="37.5" x14ac:dyDescent="0.3">
      <c r="A573" s="155" t="s">
        <v>902</v>
      </c>
      <c r="B573" s="150" t="s">
        <v>125</v>
      </c>
      <c r="C573" s="150" t="s">
        <v>293</v>
      </c>
      <c r="D573" s="150" t="s">
        <v>951</v>
      </c>
      <c r="E573" s="150" t="s">
        <v>41</v>
      </c>
      <c r="F573" s="146">
        <v>488944.15</v>
      </c>
      <c r="G573" s="146">
        <v>488944.15</v>
      </c>
      <c r="H573" s="143">
        <f t="shared" si="8"/>
        <v>100</v>
      </c>
    </row>
    <row r="574" spans="1:10" ht="37.5" x14ac:dyDescent="0.3">
      <c r="A574" s="155" t="s">
        <v>278</v>
      </c>
      <c r="B574" s="150" t="s">
        <v>125</v>
      </c>
      <c r="C574" s="150" t="s">
        <v>293</v>
      </c>
      <c r="D574" s="150" t="s">
        <v>951</v>
      </c>
      <c r="E574" s="150" t="s">
        <v>25</v>
      </c>
      <c r="F574" s="146">
        <v>127137.07</v>
      </c>
      <c r="G574" s="146">
        <v>127137.07</v>
      </c>
      <c r="H574" s="143">
        <f t="shared" si="8"/>
        <v>100</v>
      </c>
    </row>
    <row r="575" spans="1:10" ht="18.75" x14ac:dyDescent="0.3">
      <c r="A575" s="155" t="s">
        <v>928</v>
      </c>
      <c r="B575" s="150" t="s">
        <v>125</v>
      </c>
      <c r="C575" s="150" t="s">
        <v>298</v>
      </c>
      <c r="D575" s="150" t="s">
        <v>337</v>
      </c>
      <c r="E575" s="150" t="s">
        <v>296</v>
      </c>
      <c r="F575" s="146">
        <v>6012468</v>
      </c>
      <c r="G575" s="146">
        <v>5802280</v>
      </c>
      <c r="H575" s="143">
        <f t="shared" si="8"/>
        <v>96.504131082277695</v>
      </c>
    </row>
    <row r="576" spans="1:10" ht="18.75" x14ac:dyDescent="0.3">
      <c r="A576" s="155" t="s">
        <v>932</v>
      </c>
      <c r="B576" s="150" t="s">
        <v>125</v>
      </c>
      <c r="C576" s="150" t="s">
        <v>334</v>
      </c>
      <c r="D576" s="150" t="s">
        <v>337</v>
      </c>
      <c r="E576" s="150" t="s">
        <v>296</v>
      </c>
      <c r="F576" s="146">
        <v>6012468</v>
      </c>
      <c r="G576" s="146">
        <v>5802280</v>
      </c>
      <c r="H576" s="143">
        <f t="shared" si="8"/>
        <v>96.504131082277695</v>
      </c>
    </row>
    <row r="577" spans="1:8" ht="75" x14ac:dyDescent="0.3">
      <c r="A577" s="155" t="s">
        <v>1216</v>
      </c>
      <c r="B577" s="150" t="s">
        <v>125</v>
      </c>
      <c r="C577" s="150" t="s">
        <v>334</v>
      </c>
      <c r="D577" s="150" t="s">
        <v>845</v>
      </c>
      <c r="E577" s="150" t="s">
        <v>296</v>
      </c>
      <c r="F577" s="146">
        <v>6012468</v>
      </c>
      <c r="G577" s="146">
        <v>5802280</v>
      </c>
      <c r="H577" s="143">
        <f t="shared" si="8"/>
        <v>96.504131082277695</v>
      </c>
    </row>
    <row r="578" spans="1:8" ht="37.5" x14ac:dyDescent="0.3">
      <c r="A578" s="155" t="s">
        <v>1123</v>
      </c>
      <c r="B578" s="150" t="s">
        <v>125</v>
      </c>
      <c r="C578" s="150" t="s">
        <v>334</v>
      </c>
      <c r="D578" s="150" t="s">
        <v>845</v>
      </c>
      <c r="E578" s="150" t="s">
        <v>69</v>
      </c>
      <c r="F578" s="146">
        <v>6012468</v>
      </c>
      <c r="G578" s="146">
        <v>5802280</v>
      </c>
      <c r="H578" s="143">
        <f t="shared" si="8"/>
        <v>96.504131082277695</v>
      </c>
    </row>
    <row r="579" spans="1:8" ht="37.5" x14ac:dyDescent="0.3">
      <c r="A579" s="155" t="s">
        <v>899</v>
      </c>
      <c r="B579" s="150" t="s">
        <v>125</v>
      </c>
      <c r="C579" s="150" t="s">
        <v>334</v>
      </c>
      <c r="D579" s="150" t="s">
        <v>845</v>
      </c>
      <c r="E579" s="150" t="s">
        <v>70</v>
      </c>
      <c r="F579" s="146">
        <v>6012468</v>
      </c>
      <c r="G579" s="146">
        <v>5802280</v>
      </c>
      <c r="H579" s="143">
        <f t="shared" si="8"/>
        <v>96.504131082277695</v>
      </c>
    </row>
    <row r="580" spans="1:8" ht="18.75" x14ac:dyDescent="0.3">
      <c r="A580" s="147" t="s">
        <v>338</v>
      </c>
      <c r="B580" s="152"/>
      <c r="C580" s="152"/>
      <c r="D580" s="152"/>
      <c r="E580" s="152"/>
      <c r="F580" s="148">
        <v>2808675150.4099998</v>
      </c>
      <c r="G580" s="148">
        <v>2691952659.6399999</v>
      </c>
      <c r="H580" s="149">
        <f t="shared" si="8"/>
        <v>95.844215349968081</v>
      </c>
    </row>
    <row r="581" spans="1:8" ht="18.75" x14ac:dyDescent="0.3">
      <c r="A581" s="1"/>
      <c r="B581" s="1"/>
      <c r="C581" s="1"/>
      <c r="D581" s="1"/>
      <c r="E581" s="1"/>
      <c r="F581" s="1"/>
      <c r="G581" s="1"/>
      <c r="H581" s="1"/>
    </row>
  </sheetData>
  <autoFilter ref="A9:E569"/>
  <mergeCells count="14">
    <mergeCell ref="A7:I7"/>
    <mergeCell ref="A6:I6"/>
    <mergeCell ref="G1:K5"/>
    <mergeCell ref="I9:I10"/>
    <mergeCell ref="J9:J10"/>
    <mergeCell ref="A8:J8"/>
    <mergeCell ref="A9:A10"/>
    <mergeCell ref="B9:B10"/>
    <mergeCell ref="C9:C10"/>
    <mergeCell ref="D9:D10"/>
    <mergeCell ref="E9:E10"/>
    <mergeCell ref="F9:F10"/>
    <mergeCell ref="G9:G10"/>
    <mergeCell ref="H9:H10"/>
  </mergeCells>
  <pageMargins left="0.39370078740157483" right="0.39370078740157483" top="0.35433070866141736" bottom="0.31496062992125984" header="0.15748031496062992" footer="0.15748031496062992"/>
  <pageSetup paperSize="9" scale="48" fitToHeight="0" orientation="portrait" r:id="rId1"/>
  <rowBreaks count="1" manualBreakCount="1">
    <brk id="504"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6"/>
  <sheetViews>
    <sheetView showGridLines="0" view="pageBreakPreview" zoomScale="98" zoomScaleNormal="100" zoomScaleSheetLayoutView="98" workbookViewId="0">
      <pane ySplit="12" topLeftCell="A549" activePane="bottomLeft" state="frozen"/>
      <selection pane="bottomLeft" activeCell="B545" sqref="B545"/>
    </sheetView>
  </sheetViews>
  <sheetFormatPr defaultRowHeight="15.75" x14ac:dyDescent="0.25"/>
  <cols>
    <col min="1" max="1" width="69.5703125" style="10" customWidth="1"/>
    <col min="2" max="2" width="12.28515625" style="10" customWidth="1"/>
    <col min="3" max="3" width="13.42578125" style="10" customWidth="1"/>
    <col min="4" max="4" width="10.140625" style="10" customWidth="1"/>
    <col min="5" max="5" width="37.42578125" style="10" customWidth="1"/>
    <col min="6" max="6" width="34.140625" style="10" customWidth="1"/>
    <col min="7" max="7" width="16.7109375" style="10" customWidth="1"/>
    <col min="8" max="9" width="9.140625" style="10" hidden="1" customWidth="1"/>
    <col min="10" max="10" width="12.5703125" style="10" customWidth="1"/>
    <col min="11" max="11" width="9.140625" style="10"/>
    <col min="12" max="12" width="17.42578125" style="10" customWidth="1"/>
    <col min="13" max="255" width="9.140625" style="10"/>
    <col min="256" max="256" width="63.7109375" style="10" customWidth="1"/>
    <col min="257" max="257" width="12.28515625" style="10" customWidth="1"/>
    <col min="258" max="258" width="13.42578125" style="10" customWidth="1"/>
    <col min="259" max="259" width="7.42578125" style="10" customWidth="1"/>
    <col min="260" max="260" width="20.42578125" style="10" customWidth="1"/>
    <col min="261" max="261" width="20.28515625" style="10" customWidth="1"/>
    <col min="262" max="262" width="19.85546875" style="10" customWidth="1"/>
    <col min="263" max="263" width="23.140625" style="10" customWidth="1"/>
    <col min="264" max="265" width="0" style="10" hidden="1" customWidth="1"/>
    <col min="266" max="266" width="12.5703125" style="10" customWidth="1"/>
    <col min="267" max="511" width="9.140625" style="10"/>
    <col min="512" max="512" width="63.7109375" style="10" customWidth="1"/>
    <col min="513" max="513" width="12.28515625" style="10" customWidth="1"/>
    <col min="514" max="514" width="13.42578125" style="10" customWidth="1"/>
    <col min="515" max="515" width="7.42578125" style="10" customWidth="1"/>
    <col min="516" max="516" width="20.42578125" style="10" customWidth="1"/>
    <col min="517" max="517" width="20.28515625" style="10" customWidth="1"/>
    <col min="518" max="518" width="19.85546875" style="10" customWidth="1"/>
    <col min="519" max="519" width="23.140625" style="10" customWidth="1"/>
    <col min="520" max="521" width="0" style="10" hidden="1" customWidth="1"/>
    <col min="522" max="522" width="12.5703125" style="10" customWidth="1"/>
    <col min="523" max="767" width="9.140625" style="10"/>
    <col min="768" max="768" width="63.7109375" style="10" customWidth="1"/>
    <col min="769" max="769" width="12.28515625" style="10" customWidth="1"/>
    <col min="770" max="770" width="13.42578125" style="10" customWidth="1"/>
    <col min="771" max="771" width="7.42578125" style="10" customWidth="1"/>
    <col min="772" max="772" width="20.42578125" style="10" customWidth="1"/>
    <col min="773" max="773" width="20.28515625" style="10" customWidth="1"/>
    <col min="774" max="774" width="19.85546875" style="10" customWidth="1"/>
    <col min="775" max="775" width="23.140625" style="10" customWidth="1"/>
    <col min="776" max="777" width="0" style="10" hidden="1" customWidth="1"/>
    <col min="778" max="778" width="12.5703125" style="10" customWidth="1"/>
    <col min="779" max="1023" width="9.140625" style="10"/>
    <col min="1024" max="1024" width="63.7109375" style="10" customWidth="1"/>
    <col min="1025" max="1025" width="12.28515625" style="10" customWidth="1"/>
    <col min="1026" max="1026" width="13.42578125" style="10" customWidth="1"/>
    <col min="1027" max="1027" width="7.42578125" style="10" customWidth="1"/>
    <col min="1028" max="1028" width="20.42578125" style="10" customWidth="1"/>
    <col min="1029" max="1029" width="20.28515625" style="10" customWidth="1"/>
    <col min="1030" max="1030" width="19.85546875" style="10" customWidth="1"/>
    <col min="1031" max="1031" width="23.140625" style="10" customWidth="1"/>
    <col min="1032" max="1033" width="0" style="10" hidden="1" customWidth="1"/>
    <col min="1034" max="1034" width="12.5703125" style="10" customWidth="1"/>
    <col min="1035" max="1279" width="9.140625" style="10"/>
    <col min="1280" max="1280" width="63.7109375" style="10" customWidth="1"/>
    <col min="1281" max="1281" width="12.28515625" style="10" customWidth="1"/>
    <col min="1282" max="1282" width="13.42578125" style="10" customWidth="1"/>
    <col min="1283" max="1283" width="7.42578125" style="10" customWidth="1"/>
    <col min="1284" max="1284" width="20.42578125" style="10" customWidth="1"/>
    <col min="1285" max="1285" width="20.28515625" style="10" customWidth="1"/>
    <col min="1286" max="1286" width="19.85546875" style="10" customWidth="1"/>
    <col min="1287" max="1287" width="23.140625" style="10" customWidth="1"/>
    <col min="1288" max="1289" width="0" style="10" hidden="1" customWidth="1"/>
    <col min="1290" max="1290" width="12.5703125" style="10" customWidth="1"/>
    <col min="1291" max="1535" width="9.140625" style="10"/>
    <col min="1536" max="1536" width="63.7109375" style="10" customWidth="1"/>
    <col min="1537" max="1537" width="12.28515625" style="10" customWidth="1"/>
    <col min="1538" max="1538" width="13.42578125" style="10" customWidth="1"/>
    <col min="1539" max="1539" width="7.42578125" style="10" customWidth="1"/>
    <col min="1540" max="1540" width="20.42578125" style="10" customWidth="1"/>
    <col min="1541" max="1541" width="20.28515625" style="10" customWidth="1"/>
    <col min="1542" max="1542" width="19.85546875" style="10" customWidth="1"/>
    <col min="1543" max="1543" width="23.140625" style="10" customWidth="1"/>
    <col min="1544" max="1545" width="0" style="10" hidden="1" customWidth="1"/>
    <col min="1546" max="1546" width="12.5703125" style="10" customWidth="1"/>
    <col min="1547" max="1791" width="9.140625" style="10"/>
    <col min="1792" max="1792" width="63.7109375" style="10" customWidth="1"/>
    <col min="1793" max="1793" width="12.28515625" style="10" customWidth="1"/>
    <col min="1794" max="1794" width="13.42578125" style="10" customWidth="1"/>
    <col min="1795" max="1795" width="7.42578125" style="10" customWidth="1"/>
    <col min="1796" max="1796" width="20.42578125" style="10" customWidth="1"/>
    <col min="1797" max="1797" width="20.28515625" style="10" customWidth="1"/>
    <col min="1798" max="1798" width="19.85546875" style="10" customWidth="1"/>
    <col min="1799" max="1799" width="23.140625" style="10" customWidth="1"/>
    <col min="1800" max="1801" width="0" style="10" hidden="1" customWidth="1"/>
    <col min="1802" max="1802" width="12.5703125" style="10" customWidth="1"/>
    <col min="1803" max="2047" width="9.140625" style="10"/>
    <col min="2048" max="2048" width="63.7109375" style="10" customWidth="1"/>
    <col min="2049" max="2049" width="12.28515625" style="10" customWidth="1"/>
    <col min="2050" max="2050" width="13.42578125" style="10" customWidth="1"/>
    <col min="2051" max="2051" width="7.42578125" style="10" customWidth="1"/>
    <col min="2052" max="2052" width="20.42578125" style="10" customWidth="1"/>
    <col min="2053" max="2053" width="20.28515625" style="10" customWidth="1"/>
    <col min="2054" max="2054" width="19.85546875" style="10" customWidth="1"/>
    <col min="2055" max="2055" width="23.140625" style="10" customWidth="1"/>
    <col min="2056" max="2057" width="0" style="10" hidden="1" customWidth="1"/>
    <col min="2058" max="2058" width="12.5703125" style="10" customWidth="1"/>
    <col min="2059" max="2303" width="9.140625" style="10"/>
    <col min="2304" max="2304" width="63.7109375" style="10" customWidth="1"/>
    <col min="2305" max="2305" width="12.28515625" style="10" customWidth="1"/>
    <col min="2306" max="2306" width="13.42578125" style="10" customWidth="1"/>
    <col min="2307" max="2307" width="7.42578125" style="10" customWidth="1"/>
    <col min="2308" max="2308" width="20.42578125" style="10" customWidth="1"/>
    <col min="2309" max="2309" width="20.28515625" style="10" customWidth="1"/>
    <col min="2310" max="2310" width="19.85546875" style="10" customWidth="1"/>
    <col min="2311" max="2311" width="23.140625" style="10" customWidth="1"/>
    <col min="2312" max="2313" width="0" style="10" hidden="1" customWidth="1"/>
    <col min="2314" max="2314" width="12.5703125" style="10" customWidth="1"/>
    <col min="2315" max="2559" width="9.140625" style="10"/>
    <col min="2560" max="2560" width="63.7109375" style="10" customWidth="1"/>
    <col min="2561" max="2561" width="12.28515625" style="10" customWidth="1"/>
    <col min="2562" max="2562" width="13.42578125" style="10" customWidth="1"/>
    <col min="2563" max="2563" width="7.42578125" style="10" customWidth="1"/>
    <col min="2564" max="2564" width="20.42578125" style="10" customWidth="1"/>
    <col min="2565" max="2565" width="20.28515625" style="10" customWidth="1"/>
    <col min="2566" max="2566" width="19.85546875" style="10" customWidth="1"/>
    <col min="2567" max="2567" width="23.140625" style="10" customWidth="1"/>
    <col min="2568" max="2569" width="0" style="10" hidden="1" customWidth="1"/>
    <col min="2570" max="2570" width="12.5703125" style="10" customWidth="1"/>
    <col min="2571" max="2815" width="9.140625" style="10"/>
    <col min="2816" max="2816" width="63.7109375" style="10" customWidth="1"/>
    <col min="2817" max="2817" width="12.28515625" style="10" customWidth="1"/>
    <col min="2818" max="2818" width="13.42578125" style="10" customWidth="1"/>
    <col min="2819" max="2819" width="7.42578125" style="10" customWidth="1"/>
    <col min="2820" max="2820" width="20.42578125" style="10" customWidth="1"/>
    <col min="2821" max="2821" width="20.28515625" style="10" customWidth="1"/>
    <col min="2822" max="2822" width="19.85546875" style="10" customWidth="1"/>
    <col min="2823" max="2823" width="23.140625" style="10" customWidth="1"/>
    <col min="2824" max="2825" width="0" style="10" hidden="1" customWidth="1"/>
    <col min="2826" max="2826" width="12.5703125" style="10" customWidth="1"/>
    <col min="2827" max="3071" width="9.140625" style="10"/>
    <col min="3072" max="3072" width="63.7109375" style="10" customWidth="1"/>
    <col min="3073" max="3073" width="12.28515625" style="10" customWidth="1"/>
    <col min="3074" max="3074" width="13.42578125" style="10" customWidth="1"/>
    <col min="3075" max="3075" width="7.42578125" style="10" customWidth="1"/>
    <col min="3076" max="3076" width="20.42578125" style="10" customWidth="1"/>
    <col min="3077" max="3077" width="20.28515625" style="10" customWidth="1"/>
    <col min="3078" max="3078" width="19.85546875" style="10" customWidth="1"/>
    <col min="3079" max="3079" width="23.140625" style="10" customWidth="1"/>
    <col min="3080" max="3081" width="0" style="10" hidden="1" customWidth="1"/>
    <col min="3082" max="3082" width="12.5703125" style="10" customWidth="1"/>
    <col min="3083" max="3327" width="9.140625" style="10"/>
    <col min="3328" max="3328" width="63.7109375" style="10" customWidth="1"/>
    <col min="3329" max="3329" width="12.28515625" style="10" customWidth="1"/>
    <col min="3330" max="3330" width="13.42578125" style="10" customWidth="1"/>
    <col min="3331" max="3331" width="7.42578125" style="10" customWidth="1"/>
    <col min="3332" max="3332" width="20.42578125" style="10" customWidth="1"/>
    <col min="3333" max="3333" width="20.28515625" style="10" customWidth="1"/>
    <col min="3334" max="3334" width="19.85546875" style="10" customWidth="1"/>
    <col min="3335" max="3335" width="23.140625" style="10" customWidth="1"/>
    <col min="3336" max="3337" width="0" style="10" hidden="1" customWidth="1"/>
    <col min="3338" max="3338" width="12.5703125" style="10" customWidth="1"/>
    <col min="3339" max="3583" width="9.140625" style="10"/>
    <col min="3584" max="3584" width="63.7109375" style="10" customWidth="1"/>
    <col min="3585" max="3585" width="12.28515625" style="10" customWidth="1"/>
    <col min="3586" max="3586" width="13.42578125" style="10" customWidth="1"/>
    <col min="3587" max="3587" width="7.42578125" style="10" customWidth="1"/>
    <col min="3588" max="3588" width="20.42578125" style="10" customWidth="1"/>
    <col min="3589" max="3589" width="20.28515625" style="10" customWidth="1"/>
    <col min="3590" max="3590" width="19.85546875" style="10" customWidth="1"/>
    <col min="3591" max="3591" width="23.140625" style="10" customWidth="1"/>
    <col min="3592" max="3593" width="0" style="10" hidden="1" customWidth="1"/>
    <col min="3594" max="3594" width="12.5703125" style="10" customWidth="1"/>
    <col min="3595" max="3839" width="9.140625" style="10"/>
    <col min="3840" max="3840" width="63.7109375" style="10" customWidth="1"/>
    <col min="3841" max="3841" width="12.28515625" style="10" customWidth="1"/>
    <col min="3842" max="3842" width="13.42578125" style="10" customWidth="1"/>
    <col min="3843" max="3843" width="7.42578125" style="10" customWidth="1"/>
    <col min="3844" max="3844" width="20.42578125" style="10" customWidth="1"/>
    <col min="3845" max="3845" width="20.28515625" style="10" customWidth="1"/>
    <col min="3846" max="3846" width="19.85546875" style="10" customWidth="1"/>
    <col min="3847" max="3847" width="23.140625" style="10" customWidth="1"/>
    <col min="3848" max="3849" width="0" style="10" hidden="1" customWidth="1"/>
    <col min="3850" max="3850" width="12.5703125" style="10" customWidth="1"/>
    <col min="3851" max="4095" width="9.140625" style="10"/>
    <col min="4096" max="4096" width="63.7109375" style="10" customWidth="1"/>
    <col min="4097" max="4097" width="12.28515625" style="10" customWidth="1"/>
    <col min="4098" max="4098" width="13.42578125" style="10" customWidth="1"/>
    <col min="4099" max="4099" width="7.42578125" style="10" customWidth="1"/>
    <col min="4100" max="4100" width="20.42578125" style="10" customWidth="1"/>
    <col min="4101" max="4101" width="20.28515625" style="10" customWidth="1"/>
    <col min="4102" max="4102" width="19.85546875" style="10" customWidth="1"/>
    <col min="4103" max="4103" width="23.140625" style="10" customWidth="1"/>
    <col min="4104" max="4105" width="0" style="10" hidden="1" customWidth="1"/>
    <col min="4106" max="4106" width="12.5703125" style="10" customWidth="1"/>
    <col min="4107" max="4351" width="9.140625" style="10"/>
    <col min="4352" max="4352" width="63.7109375" style="10" customWidth="1"/>
    <col min="4353" max="4353" width="12.28515625" style="10" customWidth="1"/>
    <col min="4354" max="4354" width="13.42578125" style="10" customWidth="1"/>
    <col min="4355" max="4355" width="7.42578125" style="10" customWidth="1"/>
    <col min="4356" max="4356" width="20.42578125" style="10" customWidth="1"/>
    <col min="4357" max="4357" width="20.28515625" style="10" customWidth="1"/>
    <col min="4358" max="4358" width="19.85546875" style="10" customWidth="1"/>
    <col min="4359" max="4359" width="23.140625" style="10" customWidth="1"/>
    <col min="4360" max="4361" width="0" style="10" hidden="1" customWidth="1"/>
    <col min="4362" max="4362" width="12.5703125" style="10" customWidth="1"/>
    <col min="4363" max="4607" width="9.140625" style="10"/>
    <col min="4608" max="4608" width="63.7109375" style="10" customWidth="1"/>
    <col min="4609" max="4609" width="12.28515625" style="10" customWidth="1"/>
    <col min="4610" max="4610" width="13.42578125" style="10" customWidth="1"/>
    <col min="4611" max="4611" width="7.42578125" style="10" customWidth="1"/>
    <col min="4612" max="4612" width="20.42578125" style="10" customWidth="1"/>
    <col min="4613" max="4613" width="20.28515625" style="10" customWidth="1"/>
    <col min="4614" max="4614" width="19.85546875" style="10" customWidth="1"/>
    <col min="4615" max="4615" width="23.140625" style="10" customWidth="1"/>
    <col min="4616" max="4617" width="0" style="10" hidden="1" customWidth="1"/>
    <col min="4618" max="4618" width="12.5703125" style="10" customWidth="1"/>
    <col min="4619" max="4863" width="9.140625" style="10"/>
    <col min="4864" max="4864" width="63.7109375" style="10" customWidth="1"/>
    <col min="4865" max="4865" width="12.28515625" style="10" customWidth="1"/>
    <col min="4866" max="4866" width="13.42578125" style="10" customWidth="1"/>
    <col min="4867" max="4867" width="7.42578125" style="10" customWidth="1"/>
    <col min="4868" max="4868" width="20.42578125" style="10" customWidth="1"/>
    <col min="4869" max="4869" width="20.28515625" style="10" customWidth="1"/>
    <col min="4870" max="4870" width="19.85546875" style="10" customWidth="1"/>
    <col min="4871" max="4871" width="23.140625" style="10" customWidth="1"/>
    <col min="4872" max="4873" width="0" style="10" hidden="1" customWidth="1"/>
    <col min="4874" max="4874" width="12.5703125" style="10" customWidth="1"/>
    <col min="4875" max="5119" width="9.140625" style="10"/>
    <col min="5120" max="5120" width="63.7109375" style="10" customWidth="1"/>
    <col min="5121" max="5121" width="12.28515625" style="10" customWidth="1"/>
    <col min="5122" max="5122" width="13.42578125" style="10" customWidth="1"/>
    <col min="5123" max="5123" width="7.42578125" style="10" customWidth="1"/>
    <col min="5124" max="5124" width="20.42578125" style="10" customWidth="1"/>
    <col min="5125" max="5125" width="20.28515625" style="10" customWidth="1"/>
    <col min="5126" max="5126" width="19.85546875" style="10" customWidth="1"/>
    <col min="5127" max="5127" width="23.140625" style="10" customWidth="1"/>
    <col min="5128" max="5129" width="0" style="10" hidden="1" customWidth="1"/>
    <col min="5130" max="5130" width="12.5703125" style="10" customWidth="1"/>
    <col min="5131" max="5375" width="9.140625" style="10"/>
    <col min="5376" max="5376" width="63.7109375" style="10" customWidth="1"/>
    <col min="5377" max="5377" width="12.28515625" style="10" customWidth="1"/>
    <col min="5378" max="5378" width="13.42578125" style="10" customWidth="1"/>
    <col min="5379" max="5379" width="7.42578125" style="10" customWidth="1"/>
    <col min="5380" max="5380" width="20.42578125" style="10" customWidth="1"/>
    <col min="5381" max="5381" width="20.28515625" style="10" customWidth="1"/>
    <col min="5382" max="5382" width="19.85546875" style="10" customWidth="1"/>
    <col min="5383" max="5383" width="23.140625" style="10" customWidth="1"/>
    <col min="5384" max="5385" width="0" style="10" hidden="1" customWidth="1"/>
    <col min="5386" max="5386" width="12.5703125" style="10" customWidth="1"/>
    <col min="5387" max="5631" width="9.140625" style="10"/>
    <col min="5632" max="5632" width="63.7109375" style="10" customWidth="1"/>
    <col min="5633" max="5633" width="12.28515625" style="10" customWidth="1"/>
    <col min="5634" max="5634" width="13.42578125" style="10" customWidth="1"/>
    <col min="5635" max="5635" width="7.42578125" style="10" customWidth="1"/>
    <col min="5636" max="5636" width="20.42578125" style="10" customWidth="1"/>
    <col min="5637" max="5637" width="20.28515625" style="10" customWidth="1"/>
    <col min="5638" max="5638" width="19.85546875" style="10" customWidth="1"/>
    <col min="5639" max="5639" width="23.140625" style="10" customWidth="1"/>
    <col min="5640" max="5641" width="0" style="10" hidden="1" customWidth="1"/>
    <col min="5642" max="5642" width="12.5703125" style="10" customWidth="1"/>
    <col min="5643" max="5887" width="9.140625" style="10"/>
    <col min="5888" max="5888" width="63.7109375" style="10" customWidth="1"/>
    <col min="5889" max="5889" width="12.28515625" style="10" customWidth="1"/>
    <col min="5890" max="5890" width="13.42578125" style="10" customWidth="1"/>
    <col min="5891" max="5891" width="7.42578125" style="10" customWidth="1"/>
    <col min="5892" max="5892" width="20.42578125" style="10" customWidth="1"/>
    <col min="5893" max="5893" width="20.28515625" style="10" customWidth="1"/>
    <col min="5894" max="5894" width="19.85546875" style="10" customWidth="1"/>
    <col min="5895" max="5895" width="23.140625" style="10" customWidth="1"/>
    <col min="5896" max="5897" width="0" style="10" hidden="1" customWidth="1"/>
    <col min="5898" max="5898" width="12.5703125" style="10" customWidth="1"/>
    <col min="5899" max="6143" width="9.140625" style="10"/>
    <col min="6144" max="6144" width="63.7109375" style="10" customWidth="1"/>
    <col min="6145" max="6145" width="12.28515625" style="10" customWidth="1"/>
    <col min="6146" max="6146" width="13.42578125" style="10" customWidth="1"/>
    <col min="6147" max="6147" width="7.42578125" style="10" customWidth="1"/>
    <col min="6148" max="6148" width="20.42578125" style="10" customWidth="1"/>
    <col min="6149" max="6149" width="20.28515625" style="10" customWidth="1"/>
    <col min="6150" max="6150" width="19.85546875" style="10" customWidth="1"/>
    <col min="6151" max="6151" width="23.140625" style="10" customWidth="1"/>
    <col min="6152" max="6153" width="0" style="10" hidden="1" customWidth="1"/>
    <col min="6154" max="6154" width="12.5703125" style="10" customWidth="1"/>
    <col min="6155" max="6399" width="9.140625" style="10"/>
    <col min="6400" max="6400" width="63.7109375" style="10" customWidth="1"/>
    <col min="6401" max="6401" width="12.28515625" style="10" customWidth="1"/>
    <col min="6402" max="6402" width="13.42578125" style="10" customWidth="1"/>
    <col min="6403" max="6403" width="7.42578125" style="10" customWidth="1"/>
    <col min="6404" max="6404" width="20.42578125" style="10" customWidth="1"/>
    <col min="6405" max="6405" width="20.28515625" style="10" customWidth="1"/>
    <col min="6406" max="6406" width="19.85546875" style="10" customWidth="1"/>
    <col min="6407" max="6407" width="23.140625" style="10" customWidth="1"/>
    <col min="6408" max="6409" width="0" style="10" hidden="1" customWidth="1"/>
    <col min="6410" max="6410" width="12.5703125" style="10" customWidth="1"/>
    <col min="6411" max="6655" width="9.140625" style="10"/>
    <col min="6656" max="6656" width="63.7109375" style="10" customWidth="1"/>
    <col min="6657" max="6657" width="12.28515625" style="10" customWidth="1"/>
    <col min="6658" max="6658" width="13.42578125" style="10" customWidth="1"/>
    <col min="6659" max="6659" width="7.42578125" style="10" customWidth="1"/>
    <col min="6660" max="6660" width="20.42578125" style="10" customWidth="1"/>
    <col min="6661" max="6661" width="20.28515625" style="10" customWidth="1"/>
    <col min="6662" max="6662" width="19.85546875" style="10" customWidth="1"/>
    <col min="6663" max="6663" width="23.140625" style="10" customWidth="1"/>
    <col min="6664" max="6665" width="0" style="10" hidden="1" customWidth="1"/>
    <col min="6666" max="6666" width="12.5703125" style="10" customWidth="1"/>
    <col min="6667" max="6911" width="9.140625" style="10"/>
    <col min="6912" max="6912" width="63.7109375" style="10" customWidth="1"/>
    <col min="6913" max="6913" width="12.28515625" style="10" customWidth="1"/>
    <col min="6914" max="6914" width="13.42578125" style="10" customWidth="1"/>
    <col min="6915" max="6915" width="7.42578125" style="10" customWidth="1"/>
    <col min="6916" max="6916" width="20.42578125" style="10" customWidth="1"/>
    <col min="6917" max="6917" width="20.28515625" style="10" customWidth="1"/>
    <col min="6918" max="6918" width="19.85546875" style="10" customWidth="1"/>
    <col min="6919" max="6919" width="23.140625" style="10" customWidth="1"/>
    <col min="6920" max="6921" width="0" style="10" hidden="1" customWidth="1"/>
    <col min="6922" max="6922" width="12.5703125" style="10" customWidth="1"/>
    <col min="6923" max="7167" width="9.140625" style="10"/>
    <col min="7168" max="7168" width="63.7109375" style="10" customWidth="1"/>
    <col min="7169" max="7169" width="12.28515625" style="10" customWidth="1"/>
    <col min="7170" max="7170" width="13.42578125" style="10" customWidth="1"/>
    <col min="7171" max="7171" width="7.42578125" style="10" customWidth="1"/>
    <col min="7172" max="7172" width="20.42578125" style="10" customWidth="1"/>
    <col min="7173" max="7173" width="20.28515625" style="10" customWidth="1"/>
    <col min="7174" max="7174" width="19.85546875" style="10" customWidth="1"/>
    <col min="7175" max="7175" width="23.140625" style="10" customWidth="1"/>
    <col min="7176" max="7177" width="0" style="10" hidden="1" customWidth="1"/>
    <col min="7178" max="7178" width="12.5703125" style="10" customWidth="1"/>
    <col min="7179" max="7423" width="9.140625" style="10"/>
    <col min="7424" max="7424" width="63.7109375" style="10" customWidth="1"/>
    <col min="7425" max="7425" width="12.28515625" style="10" customWidth="1"/>
    <col min="7426" max="7426" width="13.42578125" style="10" customWidth="1"/>
    <col min="7427" max="7427" width="7.42578125" style="10" customWidth="1"/>
    <col min="7428" max="7428" width="20.42578125" style="10" customWidth="1"/>
    <col min="7429" max="7429" width="20.28515625" style="10" customWidth="1"/>
    <col min="7430" max="7430" width="19.85546875" style="10" customWidth="1"/>
    <col min="7431" max="7431" width="23.140625" style="10" customWidth="1"/>
    <col min="7432" max="7433" width="0" style="10" hidden="1" customWidth="1"/>
    <col min="7434" max="7434" width="12.5703125" style="10" customWidth="1"/>
    <col min="7435" max="7679" width="9.140625" style="10"/>
    <col min="7680" max="7680" width="63.7109375" style="10" customWidth="1"/>
    <col min="7681" max="7681" width="12.28515625" style="10" customWidth="1"/>
    <col min="7682" max="7682" width="13.42578125" style="10" customWidth="1"/>
    <col min="7683" max="7683" width="7.42578125" style="10" customWidth="1"/>
    <col min="7684" max="7684" width="20.42578125" style="10" customWidth="1"/>
    <col min="7685" max="7685" width="20.28515625" style="10" customWidth="1"/>
    <col min="7686" max="7686" width="19.85546875" style="10" customWidth="1"/>
    <col min="7687" max="7687" width="23.140625" style="10" customWidth="1"/>
    <col min="7688" max="7689" width="0" style="10" hidden="1" customWidth="1"/>
    <col min="7690" max="7690" width="12.5703125" style="10" customWidth="1"/>
    <col min="7691" max="7935" width="9.140625" style="10"/>
    <col min="7936" max="7936" width="63.7109375" style="10" customWidth="1"/>
    <col min="7937" max="7937" width="12.28515625" style="10" customWidth="1"/>
    <col min="7938" max="7938" width="13.42578125" style="10" customWidth="1"/>
    <col min="7939" max="7939" width="7.42578125" style="10" customWidth="1"/>
    <col min="7940" max="7940" width="20.42578125" style="10" customWidth="1"/>
    <col min="7941" max="7941" width="20.28515625" style="10" customWidth="1"/>
    <col min="7942" max="7942" width="19.85546875" style="10" customWidth="1"/>
    <col min="7943" max="7943" width="23.140625" style="10" customWidth="1"/>
    <col min="7944" max="7945" width="0" style="10" hidden="1" customWidth="1"/>
    <col min="7946" max="7946" width="12.5703125" style="10" customWidth="1"/>
    <col min="7947" max="8191" width="9.140625" style="10"/>
    <col min="8192" max="8192" width="63.7109375" style="10" customWidth="1"/>
    <col min="8193" max="8193" width="12.28515625" style="10" customWidth="1"/>
    <col min="8194" max="8194" width="13.42578125" style="10" customWidth="1"/>
    <col min="8195" max="8195" width="7.42578125" style="10" customWidth="1"/>
    <col min="8196" max="8196" width="20.42578125" style="10" customWidth="1"/>
    <col min="8197" max="8197" width="20.28515625" style="10" customWidth="1"/>
    <col min="8198" max="8198" width="19.85546875" style="10" customWidth="1"/>
    <col min="8199" max="8199" width="23.140625" style="10" customWidth="1"/>
    <col min="8200" max="8201" width="0" style="10" hidden="1" customWidth="1"/>
    <col min="8202" max="8202" width="12.5703125" style="10" customWidth="1"/>
    <col min="8203" max="8447" width="9.140625" style="10"/>
    <col min="8448" max="8448" width="63.7109375" style="10" customWidth="1"/>
    <col min="8449" max="8449" width="12.28515625" style="10" customWidth="1"/>
    <col min="8450" max="8450" width="13.42578125" style="10" customWidth="1"/>
    <col min="8451" max="8451" width="7.42578125" style="10" customWidth="1"/>
    <col min="8452" max="8452" width="20.42578125" style="10" customWidth="1"/>
    <col min="8453" max="8453" width="20.28515625" style="10" customWidth="1"/>
    <col min="8454" max="8454" width="19.85546875" style="10" customWidth="1"/>
    <col min="8455" max="8455" width="23.140625" style="10" customWidth="1"/>
    <col min="8456" max="8457" width="0" style="10" hidden="1" customWidth="1"/>
    <col min="8458" max="8458" width="12.5703125" style="10" customWidth="1"/>
    <col min="8459" max="8703" width="9.140625" style="10"/>
    <col min="8704" max="8704" width="63.7109375" style="10" customWidth="1"/>
    <col min="8705" max="8705" width="12.28515625" style="10" customWidth="1"/>
    <col min="8706" max="8706" width="13.42578125" style="10" customWidth="1"/>
    <col min="8707" max="8707" width="7.42578125" style="10" customWidth="1"/>
    <col min="8708" max="8708" width="20.42578125" style="10" customWidth="1"/>
    <col min="8709" max="8709" width="20.28515625" style="10" customWidth="1"/>
    <col min="8710" max="8710" width="19.85546875" style="10" customWidth="1"/>
    <col min="8711" max="8711" width="23.140625" style="10" customWidth="1"/>
    <col min="8712" max="8713" width="0" style="10" hidden="1" customWidth="1"/>
    <col min="8714" max="8714" width="12.5703125" style="10" customWidth="1"/>
    <col min="8715" max="8959" width="9.140625" style="10"/>
    <col min="8960" max="8960" width="63.7109375" style="10" customWidth="1"/>
    <col min="8961" max="8961" width="12.28515625" style="10" customWidth="1"/>
    <col min="8962" max="8962" width="13.42578125" style="10" customWidth="1"/>
    <col min="8963" max="8963" width="7.42578125" style="10" customWidth="1"/>
    <col min="8964" max="8964" width="20.42578125" style="10" customWidth="1"/>
    <col min="8965" max="8965" width="20.28515625" style="10" customWidth="1"/>
    <col min="8966" max="8966" width="19.85546875" style="10" customWidth="1"/>
    <col min="8967" max="8967" width="23.140625" style="10" customWidth="1"/>
    <col min="8968" max="8969" width="0" style="10" hidden="1" customWidth="1"/>
    <col min="8970" max="8970" width="12.5703125" style="10" customWidth="1"/>
    <col min="8971" max="9215" width="9.140625" style="10"/>
    <col min="9216" max="9216" width="63.7109375" style="10" customWidth="1"/>
    <col min="9217" max="9217" width="12.28515625" style="10" customWidth="1"/>
    <col min="9218" max="9218" width="13.42578125" style="10" customWidth="1"/>
    <col min="9219" max="9219" width="7.42578125" style="10" customWidth="1"/>
    <col min="9220" max="9220" width="20.42578125" style="10" customWidth="1"/>
    <col min="9221" max="9221" width="20.28515625" style="10" customWidth="1"/>
    <col min="9222" max="9222" width="19.85546875" style="10" customWidth="1"/>
    <col min="9223" max="9223" width="23.140625" style="10" customWidth="1"/>
    <col min="9224" max="9225" width="0" style="10" hidden="1" customWidth="1"/>
    <col min="9226" max="9226" width="12.5703125" style="10" customWidth="1"/>
    <col min="9227" max="9471" width="9.140625" style="10"/>
    <col min="9472" max="9472" width="63.7109375" style="10" customWidth="1"/>
    <col min="9473" max="9473" width="12.28515625" style="10" customWidth="1"/>
    <col min="9474" max="9474" width="13.42578125" style="10" customWidth="1"/>
    <col min="9475" max="9475" width="7.42578125" style="10" customWidth="1"/>
    <col min="9476" max="9476" width="20.42578125" style="10" customWidth="1"/>
    <col min="9477" max="9477" width="20.28515625" style="10" customWidth="1"/>
    <col min="9478" max="9478" width="19.85546875" style="10" customWidth="1"/>
    <col min="9479" max="9479" width="23.140625" style="10" customWidth="1"/>
    <col min="9480" max="9481" width="0" style="10" hidden="1" customWidth="1"/>
    <col min="9482" max="9482" width="12.5703125" style="10" customWidth="1"/>
    <col min="9483" max="9727" width="9.140625" style="10"/>
    <col min="9728" max="9728" width="63.7109375" style="10" customWidth="1"/>
    <col min="9729" max="9729" width="12.28515625" style="10" customWidth="1"/>
    <col min="9730" max="9730" width="13.42578125" style="10" customWidth="1"/>
    <col min="9731" max="9731" width="7.42578125" style="10" customWidth="1"/>
    <col min="9732" max="9732" width="20.42578125" style="10" customWidth="1"/>
    <col min="9733" max="9733" width="20.28515625" style="10" customWidth="1"/>
    <col min="9734" max="9734" width="19.85546875" style="10" customWidth="1"/>
    <col min="9735" max="9735" width="23.140625" style="10" customWidth="1"/>
    <col min="9736" max="9737" width="0" style="10" hidden="1" customWidth="1"/>
    <col min="9738" max="9738" width="12.5703125" style="10" customWidth="1"/>
    <col min="9739" max="9983" width="9.140625" style="10"/>
    <col min="9984" max="9984" width="63.7109375" style="10" customWidth="1"/>
    <col min="9985" max="9985" width="12.28515625" style="10" customWidth="1"/>
    <col min="9986" max="9986" width="13.42578125" style="10" customWidth="1"/>
    <col min="9987" max="9987" width="7.42578125" style="10" customWidth="1"/>
    <col min="9988" max="9988" width="20.42578125" style="10" customWidth="1"/>
    <col min="9989" max="9989" width="20.28515625" style="10" customWidth="1"/>
    <col min="9990" max="9990" width="19.85546875" style="10" customWidth="1"/>
    <col min="9991" max="9991" width="23.140625" style="10" customWidth="1"/>
    <col min="9992" max="9993" width="0" style="10" hidden="1" customWidth="1"/>
    <col min="9994" max="9994" width="12.5703125" style="10" customWidth="1"/>
    <col min="9995" max="10239" width="9.140625" style="10"/>
    <col min="10240" max="10240" width="63.7109375" style="10" customWidth="1"/>
    <col min="10241" max="10241" width="12.28515625" style="10" customWidth="1"/>
    <col min="10242" max="10242" width="13.42578125" style="10" customWidth="1"/>
    <col min="10243" max="10243" width="7.42578125" style="10" customWidth="1"/>
    <col min="10244" max="10244" width="20.42578125" style="10" customWidth="1"/>
    <col min="10245" max="10245" width="20.28515625" style="10" customWidth="1"/>
    <col min="10246" max="10246" width="19.85546875" style="10" customWidth="1"/>
    <col min="10247" max="10247" width="23.140625" style="10" customWidth="1"/>
    <col min="10248" max="10249" width="0" style="10" hidden="1" customWidth="1"/>
    <col min="10250" max="10250" width="12.5703125" style="10" customWidth="1"/>
    <col min="10251" max="10495" width="9.140625" style="10"/>
    <col min="10496" max="10496" width="63.7109375" style="10" customWidth="1"/>
    <col min="10497" max="10497" width="12.28515625" style="10" customWidth="1"/>
    <col min="10498" max="10498" width="13.42578125" style="10" customWidth="1"/>
    <col min="10499" max="10499" width="7.42578125" style="10" customWidth="1"/>
    <col min="10500" max="10500" width="20.42578125" style="10" customWidth="1"/>
    <col min="10501" max="10501" width="20.28515625" style="10" customWidth="1"/>
    <col min="10502" max="10502" width="19.85546875" style="10" customWidth="1"/>
    <col min="10503" max="10503" width="23.140625" style="10" customWidth="1"/>
    <col min="10504" max="10505" width="0" style="10" hidden="1" customWidth="1"/>
    <col min="10506" max="10506" width="12.5703125" style="10" customWidth="1"/>
    <col min="10507" max="10751" width="9.140625" style="10"/>
    <col min="10752" max="10752" width="63.7109375" style="10" customWidth="1"/>
    <col min="10753" max="10753" width="12.28515625" style="10" customWidth="1"/>
    <col min="10754" max="10754" width="13.42578125" style="10" customWidth="1"/>
    <col min="10755" max="10755" width="7.42578125" style="10" customWidth="1"/>
    <col min="10756" max="10756" width="20.42578125" style="10" customWidth="1"/>
    <col min="10757" max="10757" width="20.28515625" style="10" customWidth="1"/>
    <col min="10758" max="10758" width="19.85546875" style="10" customWidth="1"/>
    <col min="10759" max="10759" width="23.140625" style="10" customWidth="1"/>
    <col min="10760" max="10761" width="0" style="10" hidden="1" customWidth="1"/>
    <col min="10762" max="10762" width="12.5703125" style="10" customWidth="1"/>
    <col min="10763" max="11007" width="9.140625" style="10"/>
    <col min="11008" max="11008" width="63.7109375" style="10" customWidth="1"/>
    <col min="11009" max="11009" width="12.28515625" style="10" customWidth="1"/>
    <col min="11010" max="11010" width="13.42578125" style="10" customWidth="1"/>
    <col min="11011" max="11011" width="7.42578125" style="10" customWidth="1"/>
    <col min="11012" max="11012" width="20.42578125" style="10" customWidth="1"/>
    <col min="11013" max="11013" width="20.28515625" style="10" customWidth="1"/>
    <col min="11014" max="11014" width="19.85546875" style="10" customWidth="1"/>
    <col min="11015" max="11015" width="23.140625" style="10" customWidth="1"/>
    <col min="11016" max="11017" width="0" style="10" hidden="1" customWidth="1"/>
    <col min="11018" max="11018" width="12.5703125" style="10" customWidth="1"/>
    <col min="11019" max="11263" width="9.140625" style="10"/>
    <col min="11264" max="11264" width="63.7109375" style="10" customWidth="1"/>
    <col min="11265" max="11265" width="12.28515625" style="10" customWidth="1"/>
    <col min="11266" max="11266" width="13.42578125" style="10" customWidth="1"/>
    <col min="11267" max="11267" width="7.42578125" style="10" customWidth="1"/>
    <col min="11268" max="11268" width="20.42578125" style="10" customWidth="1"/>
    <col min="11269" max="11269" width="20.28515625" style="10" customWidth="1"/>
    <col min="11270" max="11270" width="19.85546875" style="10" customWidth="1"/>
    <col min="11271" max="11271" width="23.140625" style="10" customWidth="1"/>
    <col min="11272" max="11273" width="0" style="10" hidden="1" customWidth="1"/>
    <col min="11274" max="11274" width="12.5703125" style="10" customWidth="1"/>
    <col min="11275" max="11519" width="9.140625" style="10"/>
    <col min="11520" max="11520" width="63.7109375" style="10" customWidth="1"/>
    <col min="11521" max="11521" width="12.28515625" style="10" customWidth="1"/>
    <col min="11522" max="11522" width="13.42578125" style="10" customWidth="1"/>
    <col min="11523" max="11523" width="7.42578125" style="10" customWidth="1"/>
    <col min="11524" max="11524" width="20.42578125" style="10" customWidth="1"/>
    <col min="11525" max="11525" width="20.28515625" style="10" customWidth="1"/>
    <col min="11526" max="11526" width="19.85546875" style="10" customWidth="1"/>
    <col min="11527" max="11527" width="23.140625" style="10" customWidth="1"/>
    <col min="11528" max="11529" width="0" style="10" hidden="1" customWidth="1"/>
    <col min="11530" max="11530" width="12.5703125" style="10" customWidth="1"/>
    <col min="11531" max="11775" width="9.140625" style="10"/>
    <col min="11776" max="11776" width="63.7109375" style="10" customWidth="1"/>
    <col min="11777" max="11777" width="12.28515625" style="10" customWidth="1"/>
    <col min="11778" max="11778" width="13.42578125" style="10" customWidth="1"/>
    <col min="11779" max="11779" width="7.42578125" style="10" customWidth="1"/>
    <col min="11780" max="11780" width="20.42578125" style="10" customWidth="1"/>
    <col min="11781" max="11781" width="20.28515625" style="10" customWidth="1"/>
    <col min="11782" max="11782" width="19.85546875" style="10" customWidth="1"/>
    <col min="11783" max="11783" width="23.140625" style="10" customWidth="1"/>
    <col min="11784" max="11785" width="0" style="10" hidden="1" customWidth="1"/>
    <col min="11786" max="11786" width="12.5703125" style="10" customWidth="1"/>
    <col min="11787" max="12031" width="9.140625" style="10"/>
    <col min="12032" max="12032" width="63.7109375" style="10" customWidth="1"/>
    <col min="12033" max="12033" width="12.28515625" style="10" customWidth="1"/>
    <col min="12034" max="12034" width="13.42578125" style="10" customWidth="1"/>
    <col min="12035" max="12035" width="7.42578125" style="10" customWidth="1"/>
    <col min="12036" max="12036" width="20.42578125" style="10" customWidth="1"/>
    <col min="12037" max="12037" width="20.28515625" style="10" customWidth="1"/>
    <col min="12038" max="12038" width="19.85546875" style="10" customWidth="1"/>
    <col min="12039" max="12039" width="23.140625" style="10" customWidth="1"/>
    <col min="12040" max="12041" width="0" style="10" hidden="1" customWidth="1"/>
    <col min="12042" max="12042" width="12.5703125" style="10" customWidth="1"/>
    <col min="12043" max="12287" width="9.140625" style="10"/>
    <col min="12288" max="12288" width="63.7109375" style="10" customWidth="1"/>
    <col min="12289" max="12289" width="12.28515625" style="10" customWidth="1"/>
    <col min="12290" max="12290" width="13.42578125" style="10" customWidth="1"/>
    <col min="12291" max="12291" width="7.42578125" style="10" customWidth="1"/>
    <col min="12292" max="12292" width="20.42578125" style="10" customWidth="1"/>
    <col min="12293" max="12293" width="20.28515625" style="10" customWidth="1"/>
    <col min="12294" max="12294" width="19.85546875" style="10" customWidth="1"/>
    <col min="12295" max="12295" width="23.140625" style="10" customWidth="1"/>
    <col min="12296" max="12297" width="0" style="10" hidden="1" customWidth="1"/>
    <col min="12298" max="12298" width="12.5703125" style="10" customWidth="1"/>
    <col min="12299" max="12543" width="9.140625" style="10"/>
    <col min="12544" max="12544" width="63.7109375" style="10" customWidth="1"/>
    <col min="12545" max="12545" width="12.28515625" style="10" customWidth="1"/>
    <col min="12546" max="12546" width="13.42578125" style="10" customWidth="1"/>
    <col min="12547" max="12547" width="7.42578125" style="10" customWidth="1"/>
    <col min="12548" max="12548" width="20.42578125" style="10" customWidth="1"/>
    <col min="12549" max="12549" width="20.28515625" style="10" customWidth="1"/>
    <col min="12550" max="12550" width="19.85546875" style="10" customWidth="1"/>
    <col min="12551" max="12551" width="23.140625" style="10" customWidth="1"/>
    <col min="12552" max="12553" width="0" style="10" hidden="1" customWidth="1"/>
    <col min="12554" max="12554" width="12.5703125" style="10" customWidth="1"/>
    <col min="12555" max="12799" width="9.140625" style="10"/>
    <col min="12800" max="12800" width="63.7109375" style="10" customWidth="1"/>
    <col min="12801" max="12801" width="12.28515625" style="10" customWidth="1"/>
    <col min="12802" max="12802" width="13.42578125" style="10" customWidth="1"/>
    <col min="12803" max="12803" width="7.42578125" style="10" customWidth="1"/>
    <col min="12804" max="12804" width="20.42578125" style="10" customWidth="1"/>
    <col min="12805" max="12805" width="20.28515625" style="10" customWidth="1"/>
    <col min="12806" max="12806" width="19.85546875" style="10" customWidth="1"/>
    <col min="12807" max="12807" width="23.140625" style="10" customWidth="1"/>
    <col min="12808" max="12809" width="0" style="10" hidden="1" customWidth="1"/>
    <col min="12810" max="12810" width="12.5703125" style="10" customWidth="1"/>
    <col min="12811" max="13055" width="9.140625" style="10"/>
    <col min="13056" max="13056" width="63.7109375" style="10" customWidth="1"/>
    <col min="13057" max="13057" width="12.28515625" style="10" customWidth="1"/>
    <col min="13058" max="13058" width="13.42578125" style="10" customWidth="1"/>
    <col min="13059" max="13059" width="7.42578125" style="10" customWidth="1"/>
    <col min="13060" max="13060" width="20.42578125" style="10" customWidth="1"/>
    <col min="13061" max="13061" width="20.28515625" style="10" customWidth="1"/>
    <col min="13062" max="13062" width="19.85546875" style="10" customWidth="1"/>
    <col min="13063" max="13063" width="23.140625" style="10" customWidth="1"/>
    <col min="13064" max="13065" width="0" style="10" hidden="1" customWidth="1"/>
    <col min="13066" max="13066" width="12.5703125" style="10" customWidth="1"/>
    <col min="13067" max="13311" width="9.140625" style="10"/>
    <col min="13312" max="13312" width="63.7109375" style="10" customWidth="1"/>
    <col min="13313" max="13313" width="12.28515625" style="10" customWidth="1"/>
    <col min="13314" max="13314" width="13.42578125" style="10" customWidth="1"/>
    <col min="13315" max="13315" width="7.42578125" style="10" customWidth="1"/>
    <col min="13316" max="13316" width="20.42578125" style="10" customWidth="1"/>
    <col min="13317" max="13317" width="20.28515625" style="10" customWidth="1"/>
    <col min="13318" max="13318" width="19.85546875" style="10" customWidth="1"/>
    <col min="13319" max="13319" width="23.140625" style="10" customWidth="1"/>
    <col min="13320" max="13321" width="0" style="10" hidden="1" customWidth="1"/>
    <col min="13322" max="13322" width="12.5703125" style="10" customWidth="1"/>
    <col min="13323" max="13567" width="9.140625" style="10"/>
    <col min="13568" max="13568" width="63.7109375" style="10" customWidth="1"/>
    <col min="13569" max="13569" width="12.28515625" style="10" customWidth="1"/>
    <col min="13570" max="13570" width="13.42578125" style="10" customWidth="1"/>
    <col min="13571" max="13571" width="7.42578125" style="10" customWidth="1"/>
    <col min="13572" max="13572" width="20.42578125" style="10" customWidth="1"/>
    <col min="13573" max="13573" width="20.28515625" style="10" customWidth="1"/>
    <col min="13574" max="13574" width="19.85546875" style="10" customWidth="1"/>
    <col min="13575" max="13575" width="23.140625" style="10" customWidth="1"/>
    <col min="13576" max="13577" width="0" style="10" hidden="1" customWidth="1"/>
    <col min="13578" max="13578" width="12.5703125" style="10" customWidth="1"/>
    <col min="13579" max="13823" width="9.140625" style="10"/>
    <col min="13824" max="13824" width="63.7109375" style="10" customWidth="1"/>
    <col min="13825" max="13825" width="12.28515625" style="10" customWidth="1"/>
    <col min="13826" max="13826" width="13.42578125" style="10" customWidth="1"/>
    <col min="13827" max="13827" width="7.42578125" style="10" customWidth="1"/>
    <col min="13828" max="13828" width="20.42578125" style="10" customWidth="1"/>
    <col min="13829" max="13829" width="20.28515625" style="10" customWidth="1"/>
    <col min="13830" max="13830" width="19.85546875" style="10" customWidth="1"/>
    <col min="13831" max="13831" width="23.140625" style="10" customWidth="1"/>
    <col min="13832" max="13833" width="0" style="10" hidden="1" customWidth="1"/>
    <col min="13834" max="13834" width="12.5703125" style="10" customWidth="1"/>
    <col min="13835" max="14079" width="9.140625" style="10"/>
    <col min="14080" max="14080" width="63.7109375" style="10" customWidth="1"/>
    <col min="14081" max="14081" width="12.28515625" style="10" customWidth="1"/>
    <col min="14082" max="14082" width="13.42578125" style="10" customWidth="1"/>
    <col min="14083" max="14083" width="7.42578125" style="10" customWidth="1"/>
    <col min="14084" max="14084" width="20.42578125" style="10" customWidth="1"/>
    <col min="14085" max="14085" width="20.28515625" style="10" customWidth="1"/>
    <col min="14086" max="14086" width="19.85546875" style="10" customWidth="1"/>
    <col min="14087" max="14087" width="23.140625" style="10" customWidth="1"/>
    <col min="14088" max="14089" width="0" style="10" hidden="1" customWidth="1"/>
    <col min="14090" max="14090" width="12.5703125" style="10" customWidth="1"/>
    <col min="14091" max="14335" width="9.140625" style="10"/>
    <col min="14336" max="14336" width="63.7109375" style="10" customWidth="1"/>
    <col min="14337" max="14337" width="12.28515625" style="10" customWidth="1"/>
    <col min="14338" max="14338" width="13.42578125" style="10" customWidth="1"/>
    <col min="14339" max="14339" width="7.42578125" style="10" customWidth="1"/>
    <col min="14340" max="14340" width="20.42578125" style="10" customWidth="1"/>
    <col min="14341" max="14341" width="20.28515625" style="10" customWidth="1"/>
    <col min="14342" max="14342" width="19.85546875" style="10" customWidth="1"/>
    <col min="14343" max="14343" width="23.140625" style="10" customWidth="1"/>
    <col min="14344" max="14345" width="0" style="10" hidden="1" customWidth="1"/>
    <col min="14346" max="14346" width="12.5703125" style="10" customWidth="1"/>
    <col min="14347" max="14591" width="9.140625" style="10"/>
    <col min="14592" max="14592" width="63.7109375" style="10" customWidth="1"/>
    <col min="14593" max="14593" width="12.28515625" style="10" customWidth="1"/>
    <col min="14594" max="14594" width="13.42578125" style="10" customWidth="1"/>
    <col min="14595" max="14595" width="7.42578125" style="10" customWidth="1"/>
    <col min="14596" max="14596" width="20.42578125" style="10" customWidth="1"/>
    <col min="14597" max="14597" width="20.28515625" style="10" customWidth="1"/>
    <col min="14598" max="14598" width="19.85546875" style="10" customWidth="1"/>
    <col min="14599" max="14599" width="23.140625" style="10" customWidth="1"/>
    <col min="14600" max="14601" width="0" style="10" hidden="1" customWidth="1"/>
    <col min="14602" max="14602" width="12.5703125" style="10" customWidth="1"/>
    <col min="14603" max="14847" width="9.140625" style="10"/>
    <col min="14848" max="14848" width="63.7109375" style="10" customWidth="1"/>
    <col min="14849" max="14849" width="12.28515625" style="10" customWidth="1"/>
    <col min="14850" max="14850" width="13.42578125" style="10" customWidth="1"/>
    <col min="14851" max="14851" width="7.42578125" style="10" customWidth="1"/>
    <col min="14852" max="14852" width="20.42578125" style="10" customWidth="1"/>
    <col min="14853" max="14853" width="20.28515625" style="10" customWidth="1"/>
    <col min="14854" max="14854" width="19.85546875" style="10" customWidth="1"/>
    <col min="14855" max="14855" width="23.140625" style="10" customWidth="1"/>
    <col min="14856" max="14857" width="0" style="10" hidden="1" customWidth="1"/>
    <col min="14858" max="14858" width="12.5703125" style="10" customWidth="1"/>
    <col min="14859" max="15103" width="9.140625" style="10"/>
    <col min="15104" max="15104" width="63.7109375" style="10" customWidth="1"/>
    <col min="15105" max="15105" width="12.28515625" style="10" customWidth="1"/>
    <col min="15106" max="15106" width="13.42578125" style="10" customWidth="1"/>
    <col min="15107" max="15107" width="7.42578125" style="10" customWidth="1"/>
    <col min="15108" max="15108" width="20.42578125" style="10" customWidth="1"/>
    <col min="15109" max="15109" width="20.28515625" style="10" customWidth="1"/>
    <col min="15110" max="15110" width="19.85546875" style="10" customWidth="1"/>
    <col min="15111" max="15111" width="23.140625" style="10" customWidth="1"/>
    <col min="15112" max="15113" width="0" style="10" hidden="1" customWidth="1"/>
    <col min="15114" max="15114" width="12.5703125" style="10" customWidth="1"/>
    <col min="15115" max="15359" width="9.140625" style="10"/>
    <col min="15360" max="15360" width="63.7109375" style="10" customWidth="1"/>
    <col min="15361" max="15361" width="12.28515625" style="10" customWidth="1"/>
    <col min="15362" max="15362" width="13.42578125" style="10" customWidth="1"/>
    <col min="15363" max="15363" width="7.42578125" style="10" customWidth="1"/>
    <col min="15364" max="15364" width="20.42578125" style="10" customWidth="1"/>
    <col min="15365" max="15365" width="20.28515625" style="10" customWidth="1"/>
    <col min="15366" max="15366" width="19.85546875" style="10" customWidth="1"/>
    <col min="15367" max="15367" width="23.140625" style="10" customWidth="1"/>
    <col min="15368" max="15369" width="0" style="10" hidden="1" customWidth="1"/>
    <col min="15370" max="15370" width="12.5703125" style="10" customWidth="1"/>
    <col min="15371" max="15615" width="9.140625" style="10"/>
    <col min="15616" max="15616" width="63.7109375" style="10" customWidth="1"/>
    <col min="15617" max="15617" width="12.28515625" style="10" customWidth="1"/>
    <col min="15618" max="15618" width="13.42578125" style="10" customWidth="1"/>
    <col min="15619" max="15619" width="7.42578125" style="10" customWidth="1"/>
    <col min="15620" max="15620" width="20.42578125" style="10" customWidth="1"/>
    <col min="15621" max="15621" width="20.28515625" style="10" customWidth="1"/>
    <col min="15622" max="15622" width="19.85546875" style="10" customWidth="1"/>
    <col min="15623" max="15623" width="23.140625" style="10" customWidth="1"/>
    <col min="15624" max="15625" width="0" style="10" hidden="1" customWidth="1"/>
    <col min="15626" max="15626" width="12.5703125" style="10" customWidth="1"/>
    <col min="15627" max="15871" width="9.140625" style="10"/>
    <col min="15872" max="15872" width="63.7109375" style="10" customWidth="1"/>
    <col min="15873" max="15873" width="12.28515625" style="10" customWidth="1"/>
    <col min="15874" max="15874" width="13.42578125" style="10" customWidth="1"/>
    <col min="15875" max="15875" width="7.42578125" style="10" customWidth="1"/>
    <col min="15876" max="15876" width="20.42578125" style="10" customWidth="1"/>
    <col min="15877" max="15877" width="20.28515625" style="10" customWidth="1"/>
    <col min="15878" max="15878" width="19.85546875" style="10" customWidth="1"/>
    <col min="15879" max="15879" width="23.140625" style="10" customWidth="1"/>
    <col min="15880" max="15881" width="0" style="10" hidden="1" customWidth="1"/>
    <col min="15882" max="15882" width="12.5703125" style="10" customWidth="1"/>
    <col min="15883" max="16127" width="9.140625" style="10"/>
    <col min="16128" max="16128" width="63.7109375" style="10" customWidth="1"/>
    <col min="16129" max="16129" width="12.28515625" style="10" customWidth="1"/>
    <col min="16130" max="16130" width="13.42578125" style="10" customWidth="1"/>
    <col min="16131" max="16131" width="7.42578125" style="10" customWidth="1"/>
    <col min="16132" max="16132" width="20.42578125" style="10" customWidth="1"/>
    <col min="16133" max="16133" width="20.28515625" style="10" customWidth="1"/>
    <col min="16134" max="16134" width="19.85546875" style="10" customWidth="1"/>
    <col min="16135" max="16135" width="23.140625" style="10" customWidth="1"/>
    <col min="16136" max="16137" width="0" style="10" hidden="1" customWidth="1"/>
    <col min="16138" max="16138" width="12.5703125" style="10" customWidth="1"/>
    <col min="16139" max="16384" width="9.140625" style="10"/>
  </cols>
  <sheetData>
    <row r="1" spans="1:12" ht="18.75" customHeight="1" x14ac:dyDescent="0.25">
      <c r="A1" s="9"/>
      <c r="B1" s="8"/>
      <c r="C1" s="8"/>
      <c r="D1" s="8"/>
      <c r="E1" s="73" t="s">
        <v>1056</v>
      </c>
      <c r="F1" s="249" t="s">
        <v>1102</v>
      </c>
      <c r="G1" s="249"/>
      <c r="H1" s="249"/>
      <c r="I1" s="249"/>
      <c r="J1" s="249"/>
    </row>
    <row r="2" spans="1:12" ht="15.75" customHeight="1" x14ac:dyDescent="0.25">
      <c r="A2" s="5"/>
      <c r="B2" s="4"/>
      <c r="C2" s="4"/>
      <c r="D2" s="4"/>
      <c r="E2" s="73"/>
      <c r="F2" s="249"/>
      <c r="G2" s="249"/>
      <c r="H2" s="249"/>
      <c r="I2" s="249"/>
      <c r="J2" s="249"/>
    </row>
    <row r="3" spans="1:12" ht="15.75" customHeight="1" x14ac:dyDescent="0.25">
      <c r="A3" s="5"/>
      <c r="B3" s="4"/>
      <c r="C3" s="4"/>
      <c r="D3" s="4"/>
      <c r="E3" s="73"/>
      <c r="F3" s="249"/>
      <c r="G3" s="249"/>
      <c r="H3" s="249"/>
      <c r="I3" s="249"/>
      <c r="J3" s="249"/>
    </row>
    <row r="4" spans="1:12" ht="15.75" customHeight="1" x14ac:dyDescent="0.25">
      <c r="A4" s="9"/>
      <c r="B4" s="8"/>
      <c r="C4" s="8"/>
      <c r="D4" s="8"/>
      <c r="E4" s="73"/>
      <c r="F4" s="249"/>
      <c r="G4" s="249"/>
      <c r="H4" s="249"/>
      <c r="I4" s="249"/>
      <c r="J4" s="249"/>
    </row>
    <row r="5" spans="1:12" x14ac:dyDescent="0.25">
      <c r="A5" s="9"/>
      <c r="B5" s="8"/>
      <c r="C5" s="8"/>
      <c r="D5" s="8"/>
      <c r="E5" s="7"/>
      <c r="F5" s="249"/>
      <c r="G5" s="249"/>
      <c r="H5" s="249"/>
      <c r="I5" s="249"/>
      <c r="J5" s="249"/>
    </row>
    <row r="6" spans="1:12" ht="16.5" customHeight="1" x14ac:dyDescent="0.25">
      <c r="A6" s="247" t="s">
        <v>269</v>
      </c>
      <c r="B6" s="248"/>
      <c r="C6" s="248"/>
      <c r="D6" s="248"/>
      <c r="E6" s="248"/>
      <c r="F6" s="248"/>
      <c r="G6" s="248"/>
      <c r="H6" s="248"/>
      <c r="I6" s="3"/>
      <c r="J6" s="6"/>
    </row>
    <row r="7" spans="1:12" ht="16.5" customHeight="1" x14ac:dyDescent="0.25">
      <c r="A7" s="247" t="s">
        <v>347</v>
      </c>
      <c r="B7" s="248"/>
      <c r="C7" s="248"/>
      <c r="D7" s="248"/>
      <c r="E7" s="248"/>
      <c r="F7" s="248"/>
      <c r="G7" s="248"/>
      <c r="H7" s="248"/>
      <c r="I7" s="2"/>
      <c r="J7" s="6"/>
    </row>
    <row r="8" spans="1:12" ht="16.5" customHeight="1" x14ac:dyDescent="0.25">
      <c r="A8" s="247" t="s">
        <v>1099</v>
      </c>
      <c r="B8" s="247"/>
      <c r="C8" s="247"/>
      <c r="D8" s="247"/>
      <c r="E8" s="247"/>
      <c r="F8" s="247"/>
      <c r="G8" s="247"/>
      <c r="H8" s="16"/>
      <c r="I8" s="2"/>
      <c r="J8" s="6"/>
    </row>
    <row r="9" spans="1:12" ht="16.5" customHeight="1" x14ac:dyDescent="0.25">
      <c r="A9" s="67"/>
      <c r="B9" s="67"/>
      <c r="C9" s="67"/>
      <c r="D9" s="67"/>
      <c r="E9" s="67"/>
      <c r="F9" s="67"/>
      <c r="G9" s="67"/>
      <c r="H9" s="68"/>
      <c r="I9" s="2"/>
      <c r="J9" s="6"/>
    </row>
    <row r="10" spans="1:12" ht="16.5" customHeight="1" x14ac:dyDescent="0.25">
      <c r="A10" s="67"/>
      <c r="B10" s="67"/>
      <c r="C10" s="67"/>
      <c r="D10" s="67"/>
      <c r="E10" s="67"/>
      <c r="F10" s="67"/>
      <c r="G10" s="72" t="s">
        <v>270</v>
      </c>
      <c r="H10" s="68"/>
      <c r="I10" s="2"/>
      <c r="J10" s="6"/>
    </row>
    <row r="11" spans="1:12" ht="43.5" customHeight="1" x14ac:dyDescent="0.25">
      <c r="A11" s="254" t="s">
        <v>271</v>
      </c>
      <c r="B11" s="256" t="s">
        <v>272</v>
      </c>
      <c r="C11" s="256" t="s">
        <v>273</v>
      </c>
      <c r="D11" s="256" t="s">
        <v>10</v>
      </c>
      <c r="E11" s="257" t="s">
        <v>1100</v>
      </c>
      <c r="F11" s="258" t="s">
        <v>1101</v>
      </c>
      <c r="G11" s="258" t="s">
        <v>782</v>
      </c>
      <c r="H11" s="250" t="s">
        <v>3</v>
      </c>
      <c r="I11" s="252" t="s">
        <v>3</v>
      </c>
      <c r="J11" s="6"/>
    </row>
    <row r="12" spans="1:12" ht="57.75" customHeight="1" x14ac:dyDescent="0.25">
      <c r="A12" s="255"/>
      <c r="B12" s="256"/>
      <c r="C12" s="256"/>
      <c r="D12" s="256"/>
      <c r="E12" s="257"/>
      <c r="F12" s="258"/>
      <c r="G12" s="258"/>
      <c r="H12" s="251"/>
      <c r="I12" s="253"/>
      <c r="J12" s="6"/>
    </row>
    <row r="13" spans="1:12" ht="25.5" x14ac:dyDescent="0.3">
      <c r="A13" s="74" t="s">
        <v>348</v>
      </c>
      <c r="B13" s="75" t="s">
        <v>275</v>
      </c>
      <c r="C13" s="75" t="s">
        <v>337</v>
      </c>
      <c r="D13" s="75" t="s">
        <v>296</v>
      </c>
      <c r="E13" s="76">
        <v>191777734.78999999</v>
      </c>
      <c r="F13" s="77">
        <v>177712077.91999999</v>
      </c>
      <c r="G13" s="78">
        <f>F13/E13*100</f>
        <v>92.665646569763609</v>
      </c>
      <c r="H13" s="1"/>
      <c r="I13" s="1"/>
      <c r="L13" s="32"/>
    </row>
    <row r="14" spans="1:12" ht="56.25" x14ac:dyDescent="0.3">
      <c r="A14" s="79" t="s">
        <v>871</v>
      </c>
      <c r="B14" s="80" t="s">
        <v>307</v>
      </c>
      <c r="C14" s="80" t="s">
        <v>337</v>
      </c>
      <c r="D14" s="80" t="s">
        <v>296</v>
      </c>
      <c r="E14" s="81">
        <v>3083275</v>
      </c>
      <c r="F14" s="81">
        <v>3047237.88</v>
      </c>
      <c r="G14" s="82">
        <f t="shared" ref="G14:G77" si="0">F14/E14*100</f>
        <v>98.83120642822972</v>
      </c>
      <c r="H14" s="1"/>
      <c r="I14" s="1"/>
    </row>
    <row r="15" spans="1:12" ht="37.5" x14ac:dyDescent="0.3">
      <c r="A15" s="79" t="s">
        <v>872</v>
      </c>
      <c r="B15" s="80" t="s">
        <v>307</v>
      </c>
      <c r="C15" s="80" t="s">
        <v>344</v>
      </c>
      <c r="D15" s="80" t="s">
        <v>296</v>
      </c>
      <c r="E15" s="81">
        <v>3083275</v>
      </c>
      <c r="F15" s="81">
        <v>3047237.88</v>
      </c>
      <c r="G15" s="82">
        <f t="shared" si="0"/>
        <v>98.83120642822972</v>
      </c>
      <c r="H15" s="1"/>
      <c r="I15" s="1"/>
    </row>
    <row r="16" spans="1:12" ht="93.75" x14ac:dyDescent="0.3">
      <c r="A16" s="79" t="s">
        <v>349</v>
      </c>
      <c r="B16" s="80" t="s">
        <v>307</v>
      </c>
      <c r="C16" s="80" t="s">
        <v>344</v>
      </c>
      <c r="D16" s="80" t="s">
        <v>23</v>
      </c>
      <c r="E16" s="81">
        <v>3083275</v>
      </c>
      <c r="F16" s="81">
        <v>3047237.88</v>
      </c>
      <c r="G16" s="82">
        <f t="shared" si="0"/>
        <v>98.83120642822972</v>
      </c>
      <c r="H16" s="1"/>
      <c r="I16" s="1"/>
    </row>
    <row r="17" spans="1:9" ht="37.5" x14ac:dyDescent="0.3">
      <c r="A17" s="79" t="s">
        <v>350</v>
      </c>
      <c r="B17" s="80" t="s">
        <v>307</v>
      </c>
      <c r="C17" s="80" t="s">
        <v>344</v>
      </c>
      <c r="D17" s="80" t="s">
        <v>25</v>
      </c>
      <c r="E17" s="81">
        <v>3083275</v>
      </c>
      <c r="F17" s="81">
        <v>3047237.88</v>
      </c>
      <c r="G17" s="82">
        <f t="shared" si="0"/>
        <v>98.83120642822972</v>
      </c>
      <c r="H17" s="1"/>
      <c r="I17" s="1"/>
    </row>
    <row r="18" spans="1:9" ht="75" x14ac:dyDescent="0.3">
      <c r="A18" s="74" t="s">
        <v>873</v>
      </c>
      <c r="B18" s="75" t="s">
        <v>309</v>
      </c>
      <c r="C18" s="75" t="s">
        <v>337</v>
      </c>
      <c r="D18" s="75" t="s">
        <v>296</v>
      </c>
      <c r="E18" s="76">
        <v>3979201</v>
      </c>
      <c r="F18" s="76">
        <v>3385409.1</v>
      </c>
      <c r="G18" s="78">
        <f t="shared" si="0"/>
        <v>85.077609801565686</v>
      </c>
      <c r="H18" s="1"/>
      <c r="I18" s="1"/>
    </row>
    <row r="19" spans="1:9" ht="37.5" x14ac:dyDescent="0.3">
      <c r="A19" s="79" t="s">
        <v>874</v>
      </c>
      <c r="B19" s="80" t="s">
        <v>309</v>
      </c>
      <c r="C19" s="80" t="s">
        <v>345</v>
      </c>
      <c r="D19" s="80" t="s">
        <v>296</v>
      </c>
      <c r="E19" s="81">
        <v>1844897</v>
      </c>
      <c r="F19" s="81">
        <v>1659055.64</v>
      </c>
      <c r="G19" s="82">
        <f t="shared" si="0"/>
        <v>89.926735205271612</v>
      </c>
      <c r="H19" s="1"/>
      <c r="I19" s="1"/>
    </row>
    <row r="20" spans="1:9" ht="93.75" x14ac:dyDescent="0.3">
      <c r="A20" s="79" t="s">
        <v>349</v>
      </c>
      <c r="B20" s="80" t="s">
        <v>309</v>
      </c>
      <c r="C20" s="80" t="s">
        <v>345</v>
      </c>
      <c r="D20" s="80" t="s">
        <v>23</v>
      </c>
      <c r="E20" s="81">
        <v>1844897</v>
      </c>
      <c r="F20" s="81">
        <v>1659055.64</v>
      </c>
      <c r="G20" s="82">
        <f t="shared" si="0"/>
        <v>89.926735205271612</v>
      </c>
      <c r="H20" s="1"/>
      <c r="I20" s="1"/>
    </row>
    <row r="21" spans="1:9" ht="37.5" x14ac:dyDescent="0.3">
      <c r="A21" s="79" t="s">
        <v>350</v>
      </c>
      <c r="B21" s="80" t="s">
        <v>309</v>
      </c>
      <c r="C21" s="80" t="s">
        <v>345</v>
      </c>
      <c r="D21" s="80" t="s">
        <v>25</v>
      </c>
      <c r="E21" s="81">
        <v>1844897</v>
      </c>
      <c r="F21" s="81">
        <v>1659055.64</v>
      </c>
      <c r="G21" s="82">
        <f t="shared" si="0"/>
        <v>89.926735205271612</v>
      </c>
      <c r="H21" s="1"/>
      <c r="I21" s="1"/>
    </row>
    <row r="22" spans="1:9" ht="37.5" x14ac:dyDescent="0.3">
      <c r="A22" s="79" t="s">
        <v>351</v>
      </c>
      <c r="B22" s="80" t="s">
        <v>309</v>
      </c>
      <c r="C22" s="80" t="s">
        <v>342</v>
      </c>
      <c r="D22" s="80" t="s">
        <v>296</v>
      </c>
      <c r="E22" s="81">
        <v>2134304</v>
      </c>
      <c r="F22" s="81">
        <v>1726353.46</v>
      </c>
      <c r="G22" s="82">
        <f t="shared" si="0"/>
        <v>80.886015300538247</v>
      </c>
      <c r="H22" s="1"/>
      <c r="I22" s="1"/>
    </row>
    <row r="23" spans="1:9" ht="93.75" x14ac:dyDescent="0.3">
      <c r="A23" s="79" t="s">
        <v>349</v>
      </c>
      <c r="B23" s="80" t="s">
        <v>309</v>
      </c>
      <c r="C23" s="80" t="s">
        <v>342</v>
      </c>
      <c r="D23" s="80" t="s">
        <v>23</v>
      </c>
      <c r="E23" s="81">
        <v>1963540</v>
      </c>
      <c r="F23" s="81">
        <v>1565237.48</v>
      </c>
      <c r="G23" s="82">
        <f t="shared" si="0"/>
        <v>79.715079906699131</v>
      </c>
      <c r="H23" s="1"/>
      <c r="I23" s="1"/>
    </row>
    <row r="24" spans="1:9" ht="37.5" x14ac:dyDescent="0.3">
      <c r="A24" s="79" t="s">
        <v>350</v>
      </c>
      <c r="B24" s="80" t="s">
        <v>309</v>
      </c>
      <c r="C24" s="80" t="s">
        <v>342</v>
      </c>
      <c r="D24" s="80" t="s">
        <v>25</v>
      </c>
      <c r="E24" s="81">
        <v>1963540</v>
      </c>
      <c r="F24" s="81">
        <v>1565237.48</v>
      </c>
      <c r="G24" s="82">
        <f t="shared" si="0"/>
        <v>79.715079906699131</v>
      </c>
      <c r="H24" s="1"/>
      <c r="I24" s="1"/>
    </row>
    <row r="25" spans="1:9" ht="37.5" x14ac:dyDescent="0.3">
      <c r="A25" s="79" t="s">
        <v>352</v>
      </c>
      <c r="B25" s="80" t="s">
        <v>309</v>
      </c>
      <c r="C25" s="80" t="s">
        <v>342</v>
      </c>
      <c r="D25" s="80" t="s">
        <v>29</v>
      </c>
      <c r="E25" s="81">
        <v>170764</v>
      </c>
      <c r="F25" s="81">
        <v>161115.98000000001</v>
      </c>
      <c r="G25" s="82">
        <f t="shared" si="0"/>
        <v>94.350085498114368</v>
      </c>
      <c r="H25" s="1"/>
      <c r="I25" s="1"/>
    </row>
    <row r="26" spans="1:9" ht="37.5" x14ac:dyDescent="0.3">
      <c r="A26" s="79" t="s">
        <v>353</v>
      </c>
      <c r="B26" s="80" t="s">
        <v>309</v>
      </c>
      <c r="C26" s="80" t="s">
        <v>342</v>
      </c>
      <c r="D26" s="80" t="s">
        <v>31</v>
      </c>
      <c r="E26" s="81">
        <v>170764</v>
      </c>
      <c r="F26" s="81">
        <v>161115.98000000001</v>
      </c>
      <c r="G26" s="82">
        <f t="shared" si="0"/>
        <v>94.350085498114368</v>
      </c>
      <c r="H26" s="1"/>
      <c r="I26" s="1"/>
    </row>
    <row r="27" spans="1:9" ht="75" x14ac:dyDescent="0.3">
      <c r="A27" s="74" t="s">
        <v>357</v>
      </c>
      <c r="B27" s="75" t="s">
        <v>311</v>
      </c>
      <c r="C27" s="75" t="s">
        <v>337</v>
      </c>
      <c r="D27" s="75" t="s">
        <v>296</v>
      </c>
      <c r="E27" s="76">
        <v>65806132.460000001</v>
      </c>
      <c r="F27" s="76">
        <v>63977432.539999999</v>
      </c>
      <c r="G27" s="78">
        <f t="shared" si="0"/>
        <v>97.221079781414645</v>
      </c>
      <c r="H27" s="1"/>
      <c r="I27" s="1"/>
    </row>
    <row r="28" spans="1:9" ht="56.25" x14ac:dyDescent="0.3">
      <c r="A28" s="79" t="s">
        <v>358</v>
      </c>
      <c r="B28" s="80" t="s">
        <v>311</v>
      </c>
      <c r="C28" s="80" t="s">
        <v>783</v>
      </c>
      <c r="D28" s="80" t="s">
        <v>296</v>
      </c>
      <c r="E28" s="81">
        <v>2779733.03</v>
      </c>
      <c r="F28" s="81">
        <v>2654753.75</v>
      </c>
      <c r="G28" s="82">
        <f t="shared" si="0"/>
        <v>95.503910675911214</v>
      </c>
      <c r="H28" s="1"/>
      <c r="I28" s="1"/>
    </row>
    <row r="29" spans="1:9" ht="93.75" x14ac:dyDescent="0.3">
      <c r="A29" s="79" t="s">
        <v>349</v>
      </c>
      <c r="B29" s="80" t="s">
        <v>311</v>
      </c>
      <c r="C29" s="80" t="s">
        <v>783</v>
      </c>
      <c r="D29" s="80" t="s">
        <v>23</v>
      </c>
      <c r="E29" s="81">
        <v>2779733.03</v>
      </c>
      <c r="F29" s="81">
        <v>2654753.75</v>
      </c>
      <c r="G29" s="82">
        <f t="shared" si="0"/>
        <v>95.503910675911214</v>
      </c>
      <c r="H29" s="1"/>
      <c r="I29" s="1"/>
    </row>
    <row r="30" spans="1:9" ht="37.5" x14ac:dyDescent="0.3">
      <c r="A30" s="79" t="s">
        <v>350</v>
      </c>
      <c r="B30" s="80" t="s">
        <v>311</v>
      </c>
      <c r="C30" s="80" t="s">
        <v>783</v>
      </c>
      <c r="D30" s="80" t="s">
        <v>25</v>
      </c>
      <c r="E30" s="81">
        <v>2779733.03</v>
      </c>
      <c r="F30" s="81">
        <v>2654753.75</v>
      </c>
      <c r="G30" s="82">
        <f t="shared" si="0"/>
        <v>95.503910675911214</v>
      </c>
      <c r="H30" s="1"/>
      <c r="I30" s="1"/>
    </row>
    <row r="31" spans="1:9" ht="37.5" x14ac:dyDescent="0.3">
      <c r="A31" s="79" t="s">
        <v>351</v>
      </c>
      <c r="B31" s="80" t="s">
        <v>311</v>
      </c>
      <c r="C31" s="80" t="s">
        <v>784</v>
      </c>
      <c r="D31" s="80" t="s">
        <v>296</v>
      </c>
      <c r="E31" s="81">
        <v>53636788.969999999</v>
      </c>
      <c r="F31" s="81">
        <v>52283597.560000002</v>
      </c>
      <c r="G31" s="82">
        <f t="shared" si="0"/>
        <v>97.477120767320997</v>
      </c>
      <c r="H31" s="1"/>
      <c r="I31" s="1"/>
    </row>
    <row r="32" spans="1:9" ht="93.75" x14ac:dyDescent="0.3">
      <c r="A32" s="79" t="s">
        <v>349</v>
      </c>
      <c r="B32" s="80" t="s">
        <v>311</v>
      </c>
      <c r="C32" s="80" t="s">
        <v>784</v>
      </c>
      <c r="D32" s="80" t="s">
        <v>23</v>
      </c>
      <c r="E32" s="81">
        <v>53350768.969999999</v>
      </c>
      <c r="F32" s="81">
        <v>52026841.450000003</v>
      </c>
      <c r="G32" s="82">
        <f t="shared" si="0"/>
        <v>97.518447164755102</v>
      </c>
      <c r="H32" s="1"/>
      <c r="I32" s="1"/>
    </row>
    <row r="33" spans="1:9" ht="37.5" x14ac:dyDescent="0.3">
      <c r="A33" s="79" t="s">
        <v>350</v>
      </c>
      <c r="B33" s="80" t="s">
        <v>311</v>
      </c>
      <c r="C33" s="80" t="s">
        <v>784</v>
      </c>
      <c r="D33" s="80" t="s">
        <v>25</v>
      </c>
      <c r="E33" s="81">
        <v>53350768.969999999</v>
      </c>
      <c r="F33" s="81">
        <v>52026841.450000003</v>
      </c>
      <c r="G33" s="82">
        <f t="shared" si="0"/>
        <v>97.518447164755102</v>
      </c>
      <c r="H33" s="1"/>
      <c r="I33" s="1"/>
    </row>
    <row r="34" spans="1:9" ht="37.5" x14ac:dyDescent="0.3">
      <c r="A34" s="79" t="s">
        <v>352</v>
      </c>
      <c r="B34" s="80" t="s">
        <v>311</v>
      </c>
      <c r="C34" s="80" t="s">
        <v>784</v>
      </c>
      <c r="D34" s="80" t="s">
        <v>29</v>
      </c>
      <c r="E34" s="81">
        <v>116500</v>
      </c>
      <c r="F34" s="81">
        <v>90796.67</v>
      </c>
      <c r="G34" s="82">
        <f t="shared" si="0"/>
        <v>77.937055793991419</v>
      </c>
      <c r="H34" s="1"/>
      <c r="I34" s="1"/>
    </row>
    <row r="35" spans="1:9" ht="37.5" x14ac:dyDescent="0.3">
      <c r="A35" s="79" t="s">
        <v>353</v>
      </c>
      <c r="B35" s="80" t="s">
        <v>311</v>
      </c>
      <c r="C35" s="80" t="s">
        <v>784</v>
      </c>
      <c r="D35" s="80" t="s">
        <v>31</v>
      </c>
      <c r="E35" s="81">
        <v>116500</v>
      </c>
      <c r="F35" s="81">
        <v>90796.67</v>
      </c>
      <c r="G35" s="82">
        <f t="shared" si="0"/>
        <v>77.937055793991419</v>
      </c>
      <c r="H35" s="1"/>
      <c r="I35" s="1"/>
    </row>
    <row r="36" spans="1:9" ht="18.75" x14ac:dyDescent="0.3">
      <c r="A36" s="79" t="s">
        <v>355</v>
      </c>
      <c r="B36" s="80" t="s">
        <v>311</v>
      </c>
      <c r="C36" s="80" t="s">
        <v>784</v>
      </c>
      <c r="D36" s="80" t="s">
        <v>33</v>
      </c>
      <c r="E36" s="81">
        <v>169520</v>
      </c>
      <c r="F36" s="81">
        <v>165959.44</v>
      </c>
      <c r="G36" s="82">
        <f t="shared" si="0"/>
        <v>97.899622463426155</v>
      </c>
      <c r="H36" s="1"/>
      <c r="I36" s="1"/>
    </row>
    <row r="37" spans="1:9" ht="18.75" x14ac:dyDescent="0.3">
      <c r="A37" s="79" t="s">
        <v>359</v>
      </c>
      <c r="B37" s="80" t="s">
        <v>311</v>
      </c>
      <c r="C37" s="80" t="s">
        <v>784</v>
      </c>
      <c r="D37" s="80" t="s">
        <v>35</v>
      </c>
      <c r="E37" s="81">
        <v>169520</v>
      </c>
      <c r="F37" s="81">
        <v>165959.44</v>
      </c>
      <c r="G37" s="82">
        <f t="shared" si="0"/>
        <v>97.899622463426155</v>
      </c>
      <c r="H37" s="1"/>
      <c r="I37" s="1"/>
    </row>
    <row r="38" spans="1:9" ht="225" x14ac:dyDescent="0.3">
      <c r="A38" s="79" t="s">
        <v>851</v>
      </c>
      <c r="B38" s="80" t="s">
        <v>311</v>
      </c>
      <c r="C38" s="80" t="s">
        <v>785</v>
      </c>
      <c r="D38" s="80" t="s">
        <v>296</v>
      </c>
      <c r="E38" s="81">
        <v>1791708</v>
      </c>
      <c r="F38" s="81">
        <v>1791708</v>
      </c>
      <c r="G38" s="82">
        <f t="shared" si="0"/>
        <v>100</v>
      </c>
      <c r="H38" s="1"/>
      <c r="I38" s="1"/>
    </row>
    <row r="39" spans="1:9" ht="93.75" x14ac:dyDescent="0.3">
      <c r="A39" s="79" t="s">
        <v>349</v>
      </c>
      <c r="B39" s="80" t="s">
        <v>311</v>
      </c>
      <c r="C39" s="80" t="s">
        <v>785</v>
      </c>
      <c r="D39" s="80" t="s">
        <v>23</v>
      </c>
      <c r="E39" s="81">
        <v>1741708</v>
      </c>
      <c r="F39" s="81">
        <v>1741708</v>
      </c>
      <c r="G39" s="82">
        <f t="shared" si="0"/>
        <v>100</v>
      </c>
      <c r="H39" s="1"/>
      <c r="I39" s="1"/>
    </row>
    <row r="40" spans="1:9" ht="37.5" x14ac:dyDescent="0.3">
      <c r="A40" s="79" t="s">
        <v>350</v>
      </c>
      <c r="B40" s="80" t="s">
        <v>311</v>
      </c>
      <c r="C40" s="80" t="s">
        <v>785</v>
      </c>
      <c r="D40" s="80" t="s">
        <v>25</v>
      </c>
      <c r="E40" s="81">
        <v>1741708</v>
      </c>
      <c r="F40" s="81">
        <v>1741708</v>
      </c>
      <c r="G40" s="82">
        <f t="shared" si="0"/>
        <v>100</v>
      </c>
      <c r="H40" s="1"/>
      <c r="I40" s="1"/>
    </row>
    <row r="41" spans="1:9" ht="37.5" x14ac:dyDescent="0.3">
      <c r="A41" s="79" t="s">
        <v>352</v>
      </c>
      <c r="B41" s="80" t="s">
        <v>311</v>
      </c>
      <c r="C41" s="80" t="s">
        <v>785</v>
      </c>
      <c r="D41" s="80" t="s">
        <v>29</v>
      </c>
      <c r="E41" s="81">
        <v>50000</v>
      </c>
      <c r="F41" s="81">
        <v>50000</v>
      </c>
      <c r="G41" s="82">
        <f t="shared" si="0"/>
        <v>100</v>
      </c>
      <c r="H41" s="1"/>
      <c r="I41" s="1"/>
    </row>
    <row r="42" spans="1:9" ht="37.5" x14ac:dyDescent="0.3">
      <c r="A42" s="79" t="s">
        <v>353</v>
      </c>
      <c r="B42" s="80" t="s">
        <v>311</v>
      </c>
      <c r="C42" s="80" t="s">
        <v>785</v>
      </c>
      <c r="D42" s="80" t="s">
        <v>31</v>
      </c>
      <c r="E42" s="81">
        <v>50000</v>
      </c>
      <c r="F42" s="81">
        <v>50000</v>
      </c>
      <c r="G42" s="82">
        <f t="shared" si="0"/>
        <v>100</v>
      </c>
      <c r="H42" s="1"/>
      <c r="I42" s="1"/>
    </row>
    <row r="43" spans="1:9" ht="206.25" x14ac:dyDescent="0.3">
      <c r="A43" s="79" t="s">
        <v>852</v>
      </c>
      <c r="B43" s="80" t="s">
        <v>311</v>
      </c>
      <c r="C43" s="80" t="s">
        <v>786</v>
      </c>
      <c r="D43" s="80" t="s">
        <v>296</v>
      </c>
      <c r="E43" s="81">
        <v>597236</v>
      </c>
      <c r="F43" s="81">
        <v>578087.86</v>
      </c>
      <c r="G43" s="82">
        <f t="shared" si="0"/>
        <v>96.793873778539805</v>
      </c>
      <c r="H43" s="1"/>
      <c r="I43" s="1"/>
    </row>
    <row r="44" spans="1:9" ht="93.75" x14ac:dyDescent="0.3">
      <c r="A44" s="79" t="s">
        <v>349</v>
      </c>
      <c r="B44" s="80" t="s">
        <v>311</v>
      </c>
      <c r="C44" s="80" t="s">
        <v>786</v>
      </c>
      <c r="D44" s="80" t="s">
        <v>23</v>
      </c>
      <c r="E44" s="81">
        <v>568031.14</v>
      </c>
      <c r="F44" s="81">
        <v>548883</v>
      </c>
      <c r="G44" s="82">
        <f t="shared" si="0"/>
        <v>96.629033401232192</v>
      </c>
      <c r="H44" s="1"/>
      <c r="I44" s="1"/>
    </row>
    <row r="45" spans="1:9" ht="37.5" x14ac:dyDescent="0.3">
      <c r="A45" s="79" t="s">
        <v>350</v>
      </c>
      <c r="B45" s="80" t="s">
        <v>311</v>
      </c>
      <c r="C45" s="80" t="s">
        <v>786</v>
      </c>
      <c r="D45" s="80" t="s">
        <v>25</v>
      </c>
      <c r="E45" s="81">
        <v>568031.14</v>
      </c>
      <c r="F45" s="81">
        <v>548883</v>
      </c>
      <c r="G45" s="82">
        <f t="shared" si="0"/>
        <v>96.629033401232192</v>
      </c>
      <c r="H45" s="1"/>
      <c r="I45" s="1"/>
    </row>
    <row r="46" spans="1:9" ht="37.5" x14ac:dyDescent="0.3">
      <c r="A46" s="79" t="s">
        <v>352</v>
      </c>
      <c r="B46" s="80" t="s">
        <v>311</v>
      </c>
      <c r="C46" s="80" t="s">
        <v>786</v>
      </c>
      <c r="D46" s="80" t="s">
        <v>29</v>
      </c>
      <c r="E46" s="81">
        <v>29204.86</v>
      </c>
      <c r="F46" s="81">
        <v>29204.86</v>
      </c>
      <c r="G46" s="82">
        <f t="shared" si="0"/>
        <v>100</v>
      </c>
      <c r="H46" s="1"/>
      <c r="I46" s="1"/>
    </row>
    <row r="47" spans="1:9" ht="37.5" x14ac:dyDescent="0.3">
      <c r="A47" s="79" t="s">
        <v>353</v>
      </c>
      <c r="B47" s="80" t="s">
        <v>311</v>
      </c>
      <c r="C47" s="80" t="s">
        <v>786</v>
      </c>
      <c r="D47" s="80" t="s">
        <v>31</v>
      </c>
      <c r="E47" s="81">
        <v>29204.86</v>
      </c>
      <c r="F47" s="81">
        <v>29204.86</v>
      </c>
      <c r="G47" s="82">
        <f t="shared" si="0"/>
        <v>100</v>
      </c>
      <c r="H47" s="1"/>
      <c r="I47" s="1"/>
    </row>
    <row r="48" spans="1:9" ht="243.75" x14ac:dyDescent="0.3">
      <c r="A48" s="79" t="s">
        <v>853</v>
      </c>
      <c r="B48" s="80" t="s">
        <v>311</v>
      </c>
      <c r="C48" s="80" t="s">
        <v>787</v>
      </c>
      <c r="D48" s="80" t="s">
        <v>296</v>
      </c>
      <c r="E48" s="81">
        <v>200</v>
      </c>
      <c r="F48" s="81">
        <v>0</v>
      </c>
      <c r="G48" s="82">
        <f t="shared" si="0"/>
        <v>0</v>
      </c>
      <c r="H48" s="1"/>
      <c r="I48" s="1"/>
    </row>
    <row r="49" spans="1:9" ht="37.5" x14ac:dyDescent="0.3">
      <c r="A49" s="79" t="s">
        <v>352</v>
      </c>
      <c r="B49" s="80" t="s">
        <v>311</v>
      </c>
      <c r="C49" s="80" t="s">
        <v>787</v>
      </c>
      <c r="D49" s="80" t="s">
        <v>29</v>
      </c>
      <c r="E49" s="81">
        <v>200</v>
      </c>
      <c r="F49" s="81">
        <v>0</v>
      </c>
      <c r="G49" s="82">
        <f t="shared" si="0"/>
        <v>0</v>
      </c>
      <c r="H49" s="1"/>
      <c r="I49" s="1"/>
    </row>
    <row r="50" spans="1:9" ht="37.5" x14ac:dyDescent="0.3">
      <c r="A50" s="79" t="s">
        <v>353</v>
      </c>
      <c r="B50" s="80" t="s">
        <v>311</v>
      </c>
      <c r="C50" s="80" t="s">
        <v>787</v>
      </c>
      <c r="D50" s="80" t="s">
        <v>31</v>
      </c>
      <c r="E50" s="81">
        <v>200</v>
      </c>
      <c r="F50" s="81">
        <v>0</v>
      </c>
      <c r="G50" s="82">
        <f t="shared" si="0"/>
        <v>0</v>
      </c>
      <c r="H50" s="1"/>
      <c r="I50" s="1"/>
    </row>
    <row r="51" spans="1:9" ht="37.5" x14ac:dyDescent="0.3">
      <c r="A51" s="79" t="s">
        <v>452</v>
      </c>
      <c r="B51" s="80" t="s">
        <v>311</v>
      </c>
      <c r="C51" s="80" t="s">
        <v>788</v>
      </c>
      <c r="D51" s="80" t="s">
        <v>296</v>
      </c>
      <c r="E51" s="81">
        <v>2986180</v>
      </c>
      <c r="F51" s="81">
        <v>2654998.91</v>
      </c>
      <c r="G51" s="82">
        <f t="shared" si="0"/>
        <v>88.909540282233493</v>
      </c>
      <c r="H51" s="1"/>
      <c r="I51" s="1"/>
    </row>
    <row r="52" spans="1:9" ht="93.75" x14ac:dyDescent="0.3">
      <c r="A52" s="79" t="s">
        <v>349</v>
      </c>
      <c r="B52" s="80" t="s">
        <v>311</v>
      </c>
      <c r="C52" s="80" t="s">
        <v>788</v>
      </c>
      <c r="D52" s="80" t="s">
        <v>23</v>
      </c>
      <c r="E52" s="81">
        <v>2756070.39</v>
      </c>
      <c r="F52" s="81">
        <v>2491781.39</v>
      </c>
      <c r="G52" s="82">
        <f t="shared" si="0"/>
        <v>90.410658560864988</v>
      </c>
      <c r="H52" s="1"/>
      <c r="I52" s="1"/>
    </row>
    <row r="53" spans="1:9" ht="37.5" x14ac:dyDescent="0.3">
      <c r="A53" s="79" t="s">
        <v>350</v>
      </c>
      <c r="B53" s="80" t="s">
        <v>311</v>
      </c>
      <c r="C53" s="80" t="s">
        <v>788</v>
      </c>
      <c r="D53" s="80" t="s">
        <v>25</v>
      </c>
      <c r="E53" s="81">
        <v>2756070.39</v>
      </c>
      <c r="F53" s="81">
        <v>2491781.39</v>
      </c>
      <c r="G53" s="82">
        <f t="shared" si="0"/>
        <v>90.410658560864988</v>
      </c>
      <c r="H53" s="1"/>
      <c r="I53" s="1"/>
    </row>
    <row r="54" spans="1:9" ht="37.5" x14ac:dyDescent="0.3">
      <c r="A54" s="79" t="s">
        <v>352</v>
      </c>
      <c r="B54" s="80" t="s">
        <v>311</v>
      </c>
      <c r="C54" s="80" t="s">
        <v>788</v>
      </c>
      <c r="D54" s="80" t="s">
        <v>29</v>
      </c>
      <c r="E54" s="81">
        <v>230109.61</v>
      </c>
      <c r="F54" s="81">
        <v>163217.51999999999</v>
      </c>
      <c r="G54" s="82">
        <f t="shared" si="0"/>
        <v>70.930336199344296</v>
      </c>
      <c r="H54" s="1"/>
      <c r="I54" s="1"/>
    </row>
    <row r="55" spans="1:9" ht="37.5" x14ac:dyDescent="0.3">
      <c r="A55" s="79" t="s">
        <v>353</v>
      </c>
      <c r="B55" s="80" t="s">
        <v>311</v>
      </c>
      <c r="C55" s="80" t="s">
        <v>788</v>
      </c>
      <c r="D55" s="80" t="s">
        <v>31</v>
      </c>
      <c r="E55" s="81">
        <v>230109.61</v>
      </c>
      <c r="F55" s="81">
        <v>163217.51999999999</v>
      </c>
      <c r="G55" s="82">
        <f t="shared" si="0"/>
        <v>70.930336199344296</v>
      </c>
      <c r="H55" s="1"/>
      <c r="I55" s="1"/>
    </row>
    <row r="56" spans="1:9" ht="75" x14ac:dyDescent="0.3">
      <c r="A56" s="79" t="s">
        <v>875</v>
      </c>
      <c r="B56" s="80" t="s">
        <v>311</v>
      </c>
      <c r="C56" s="80" t="s">
        <v>789</v>
      </c>
      <c r="D56" s="80" t="s">
        <v>296</v>
      </c>
      <c r="E56" s="81">
        <v>597236</v>
      </c>
      <c r="F56" s="81">
        <v>597236</v>
      </c>
      <c r="G56" s="82">
        <f t="shared" si="0"/>
        <v>100</v>
      </c>
      <c r="H56" s="1"/>
      <c r="I56" s="1"/>
    </row>
    <row r="57" spans="1:9" ht="93.75" x14ac:dyDescent="0.3">
      <c r="A57" s="79" t="s">
        <v>349</v>
      </c>
      <c r="B57" s="80" t="s">
        <v>311</v>
      </c>
      <c r="C57" s="80" t="s">
        <v>789</v>
      </c>
      <c r="D57" s="80" t="s">
        <v>23</v>
      </c>
      <c r="E57" s="81">
        <v>570661.01</v>
      </c>
      <c r="F57" s="81">
        <v>570661.01</v>
      </c>
      <c r="G57" s="82">
        <f t="shared" si="0"/>
        <v>100</v>
      </c>
      <c r="H57" s="1"/>
      <c r="I57" s="1"/>
    </row>
    <row r="58" spans="1:9" ht="37.5" x14ac:dyDescent="0.3">
      <c r="A58" s="79" t="s">
        <v>350</v>
      </c>
      <c r="B58" s="80" t="s">
        <v>311</v>
      </c>
      <c r="C58" s="80" t="s">
        <v>789</v>
      </c>
      <c r="D58" s="80" t="s">
        <v>25</v>
      </c>
      <c r="E58" s="81">
        <v>570661.01</v>
      </c>
      <c r="F58" s="81">
        <v>570661.01</v>
      </c>
      <c r="G58" s="82">
        <f t="shared" si="0"/>
        <v>100</v>
      </c>
      <c r="H58" s="1"/>
      <c r="I58" s="1"/>
    </row>
    <row r="59" spans="1:9" ht="37.5" x14ac:dyDescent="0.3">
      <c r="A59" s="79" t="s">
        <v>352</v>
      </c>
      <c r="B59" s="80" t="s">
        <v>311</v>
      </c>
      <c r="C59" s="80" t="s">
        <v>789</v>
      </c>
      <c r="D59" s="80" t="s">
        <v>29</v>
      </c>
      <c r="E59" s="81">
        <v>26574.99</v>
      </c>
      <c r="F59" s="81">
        <v>26574.99</v>
      </c>
      <c r="G59" s="82">
        <f t="shared" si="0"/>
        <v>100</v>
      </c>
      <c r="H59" s="1"/>
      <c r="I59" s="1"/>
    </row>
    <row r="60" spans="1:9" ht="37.5" x14ac:dyDescent="0.3">
      <c r="A60" s="79" t="s">
        <v>353</v>
      </c>
      <c r="B60" s="80" t="s">
        <v>311</v>
      </c>
      <c r="C60" s="80" t="s">
        <v>789</v>
      </c>
      <c r="D60" s="80" t="s">
        <v>31</v>
      </c>
      <c r="E60" s="81">
        <v>26574.99</v>
      </c>
      <c r="F60" s="81">
        <v>26574.99</v>
      </c>
      <c r="G60" s="82">
        <f t="shared" si="0"/>
        <v>100</v>
      </c>
      <c r="H60" s="1"/>
      <c r="I60" s="1"/>
    </row>
    <row r="61" spans="1:9" ht="112.5" x14ac:dyDescent="0.3">
      <c r="A61" s="79" t="s">
        <v>876</v>
      </c>
      <c r="B61" s="80" t="s">
        <v>311</v>
      </c>
      <c r="C61" s="80" t="s">
        <v>877</v>
      </c>
      <c r="D61" s="80" t="s">
        <v>296</v>
      </c>
      <c r="E61" s="81">
        <v>2316087.52</v>
      </c>
      <c r="F61" s="81">
        <v>2316087.52</v>
      </c>
      <c r="G61" s="82">
        <f t="shared" si="0"/>
        <v>100</v>
      </c>
      <c r="H61" s="1"/>
      <c r="I61" s="1"/>
    </row>
    <row r="62" spans="1:9" ht="93.75" x14ac:dyDescent="0.3">
      <c r="A62" s="79" t="s">
        <v>349</v>
      </c>
      <c r="B62" s="80" t="s">
        <v>311</v>
      </c>
      <c r="C62" s="80" t="s">
        <v>877</v>
      </c>
      <c r="D62" s="80" t="s">
        <v>23</v>
      </c>
      <c r="E62" s="81">
        <v>2316087.52</v>
      </c>
      <c r="F62" s="81">
        <v>2316087.52</v>
      </c>
      <c r="G62" s="82">
        <f t="shared" si="0"/>
        <v>100</v>
      </c>
      <c r="H62" s="1"/>
      <c r="I62" s="1"/>
    </row>
    <row r="63" spans="1:9" ht="37.5" x14ac:dyDescent="0.3">
      <c r="A63" s="79" t="s">
        <v>350</v>
      </c>
      <c r="B63" s="80" t="s">
        <v>311</v>
      </c>
      <c r="C63" s="80" t="s">
        <v>877</v>
      </c>
      <c r="D63" s="80" t="s">
        <v>25</v>
      </c>
      <c r="E63" s="81">
        <v>2316087.52</v>
      </c>
      <c r="F63" s="81">
        <v>2316087.52</v>
      </c>
      <c r="G63" s="82">
        <f t="shared" si="0"/>
        <v>100</v>
      </c>
      <c r="H63" s="1"/>
      <c r="I63" s="1"/>
    </row>
    <row r="64" spans="1:9" ht="56.25" x14ac:dyDescent="0.3">
      <c r="A64" s="79" t="s">
        <v>878</v>
      </c>
      <c r="B64" s="80" t="s">
        <v>311</v>
      </c>
      <c r="C64" s="80" t="s">
        <v>341</v>
      </c>
      <c r="D64" s="80" t="s">
        <v>296</v>
      </c>
      <c r="E64" s="81">
        <v>1100962.94</v>
      </c>
      <c r="F64" s="81">
        <v>1100962.94</v>
      </c>
      <c r="G64" s="82">
        <f t="shared" si="0"/>
        <v>100</v>
      </c>
      <c r="H64" s="1"/>
      <c r="I64" s="1"/>
    </row>
    <row r="65" spans="1:9" ht="93.75" x14ac:dyDescent="0.3">
      <c r="A65" s="79" t="s">
        <v>349</v>
      </c>
      <c r="B65" s="80" t="s">
        <v>311</v>
      </c>
      <c r="C65" s="80" t="s">
        <v>341</v>
      </c>
      <c r="D65" s="80" t="s">
        <v>23</v>
      </c>
      <c r="E65" s="81">
        <v>1100962.94</v>
      </c>
      <c r="F65" s="81">
        <v>1100962.94</v>
      </c>
      <c r="G65" s="82">
        <f t="shared" si="0"/>
        <v>100</v>
      </c>
      <c r="H65" s="1"/>
      <c r="I65" s="1"/>
    </row>
    <row r="66" spans="1:9" ht="37.5" x14ac:dyDescent="0.3">
      <c r="A66" s="79" t="s">
        <v>350</v>
      </c>
      <c r="B66" s="80" t="s">
        <v>311</v>
      </c>
      <c r="C66" s="80" t="s">
        <v>341</v>
      </c>
      <c r="D66" s="80" t="s">
        <v>25</v>
      </c>
      <c r="E66" s="81">
        <v>1100962.94</v>
      </c>
      <c r="F66" s="81">
        <v>1100962.94</v>
      </c>
      <c r="G66" s="82">
        <f t="shared" si="0"/>
        <v>100</v>
      </c>
      <c r="H66" s="1"/>
      <c r="I66" s="1"/>
    </row>
    <row r="67" spans="1:9" ht="18.75" x14ac:dyDescent="0.3">
      <c r="A67" s="74" t="s">
        <v>879</v>
      </c>
      <c r="B67" s="75" t="s">
        <v>313</v>
      </c>
      <c r="C67" s="75" t="s">
        <v>337</v>
      </c>
      <c r="D67" s="75" t="s">
        <v>296</v>
      </c>
      <c r="E67" s="76">
        <v>26064</v>
      </c>
      <c r="F67" s="76">
        <v>26064</v>
      </c>
      <c r="G67" s="78">
        <f t="shared" si="0"/>
        <v>100</v>
      </c>
      <c r="H67" s="1"/>
      <c r="I67" s="1"/>
    </row>
    <row r="68" spans="1:9" ht="75" x14ac:dyDescent="0.3">
      <c r="A68" s="79" t="s">
        <v>880</v>
      </c>
      <c r="B68" s="80" t="s">
        <v>313</v>
      </c>
      <c r="C68" s="80" t="s">
        <v>952</v>
      </c>
      <c r="D68" s="80" t="s">
        <v>296</v>
      </c>
      <c r="E68" s="81">
        <v>26064</v>
      </c>
      <c r="F68" s="81">
        <v>26064</v>
      </c>
      <c r="G68" s="82">
        <f t="shared" si="0"/>
        <v>100</v>
      </c>
      <c r="H68" s="1"/>
      <c r="I68" s="1"/>
    </row>
    <row r="69" spans="1:9" ht="37.5" x14ac:dyDescent="0.3">
      <c r="A69" s="79" t="s">
        <v>352</v>
      </c>
      <c r="B69" s="80" t="s">
        <v>313</v>
      </c>
      <c r="C69" s="80" t="s">
        <v>952</v>
      </c>
      <c r="D69" s="80" t="s">
        <v>29</v>
      </c>
      <c r="E69" s="81">
        <v>26064</v>
      </c>
      <c r="F69" s="81">
        <v>26064</v>
      </c>
      <c r="G69" s="82">
        <f t="shared" si="0"/>
        <v>100</v>
      </c>
      <c r="H69" s="1"/>
      <c r="I69" s="1"/>
    </row>
    <row r="70" spans="1:9" ht="37.5" x14ac:dyDescent="0.3">
      <c r="A70" s="79" t="s">
        <v>353</v>
      </c>
      <c r="B70" s="80" t="s">
        <v>313</v>
      </c>
      <c r="C70" s="80" t="s">
        <v>952</v>
      </c>
      <c r="D70" s="80" t="s">
        <v>31</v>
      </c>
      <c r="E70" s="81">
        <v>26064</v>
      </c>
      <c r="F70" s="81">
        <v>26064</v>
      </c>
      <c r="G70" s="82">
        <f t="shared" si="0"/>
        <v>100</v>
      </c>
      <c r="H70" s="1"/>
      <c r="I70" s="1"/>
    </row>
    <row r="71" spans="1:9" ht="56.25" x14ac:dyDescent="0.3">
      <c r="A71" s="74" t="s">
        <v>360</v>
      </c>
      <c r="B71" s="75" t="s">
        <v>277</v>
      </c>
      <c r="C71" s="75" t="s">
        <v>337</v>
      </c>
      <c r="D71" s="75" t="s">
        <v>296</v>
      </c>
      <c r="E71" s="76">
        <v>27744995.850000001</v>
      </c>
      <c r="F71" s="76">
        <v>27052971.420000002</v>
      </c>
      <c r="G71" s="78">
        <f t="shared" si="0"/>
        <v>97.505768486175498</v>
      </c>
      <c r="H71" s="1"/>
      <c r="I71" s="1"/>
    </row>
    <row r="72" spans="1:9" ht="37.5" x14ac:dyDescent="0.3">
      <c r="A72" s="79" t="s">
        <v>351</v>
      </c>
      <c r="B72" s="80" t="s">
        <v>277</v>
      </c>
      <c r="C72" s="80" t="s">
        <v>790</v>
      </c>
      <c r="D72" s="80" t="s">
        <v>296</v>
      </c>
      <c r="E72" s="81">
        <v>22269030</v>
      </c>
      <c r="F72" s="81">
        <v>21722468.07</v>
      </c>
      <c r="G72" s="82">
        <f t="shared" si="0"/>
        <v>97.54564105396598</v>
      </c>
      <c r="H72" s="1"/>
      <c r="I72" s="1"/>
    </row>
    <row r="73" spans="1:9" ht="93.75" x14ac:dyDescent="0.3">
      <c r="A73" s="79" t="s">
        <v>349</v>
      </c>
      <c r="B73" s="80" t="s">
        <v>277</v>
      </c>
      <c r="C73" s="80" t="s">
        <v>790</v>
      </c>
      <c r="D73" s="80" t="s">
        <v>23</v>
      </c>
      <c r="E73" s="81">
        <v>21821147</v>
      </c>
      <c r="F73" s="81">
        <v>21394208.399999999</v>
      </c>
      <c r="G73" s="82">
        <f t="shared" si="0"/>
        <v>98.043463984730039</v>
      </c>
      <c r="H73" s="1"/>
      <c r="I73" s="1"/>
    </row>
    <row r="74" spans="1:9" ht="37.5" x14ac:dyDescent="0.3">
      <c r="A74" s="79" t="s">
        <v>350</v>
      </c>
      <c r="B74" s="80" t="s">
        <v>277</v>
      </c>
      <c r="C74" s="80" t="s">
        <v>790</v>
      </c>
      <c r="D74" s="80" t="s">
        <v>25</v>
      </c>
      <c r="E74" s="81">
        <v>21821147</v>
      </c>
      <c r="F74" s="81">
        <v>21394208.399999999</v>
      </c>
      <c r="G74" s="82">
        <f t="shared" si="0"/>
        <v>98.043463984730039</v>
      </c>
      <c r="H74" s="1"/>
      <c r="I74" s="1"/>
    </row>
    <row r="75" spans="1:9" ht="37.5" x14ac:dyDescent="0.3">
      <c r="A75" s="79" t="s">
        <v>352</v>
      </c>
      <c r="B75" s="80" t="s">
        <v>277</v>
      </c>
      <c r="C75" s="80" t="s">
        <v>790</v>
      </c>
      <c r="D75" s="80" t="s">
        <v>29</v>
      </c>
      <c r="E75" s="81">
        <v>416883</v>
      </c>
      <c r="F75" s="81">
        <v>298259.67</v>
      </c>
      <c r="G75" s="82">
        <f t="shared" si="0"/>
        <v>71.545174545376028</v>
      </c>
      <c r="H75" s="1"/>
      <c r="I75" s="1"/>
    </row>
    <row r="76" spans="1:9" ht="37.5" x14ac:dyDescent="0.3">
      <c r="A76" s="79" t="s">
        <v>353</v>
      </c>
      <c r="B76" s="80" t="s">
        <v>277</v>
      </c>
      <c r="C76" s="80" t="s">
        <v>790</v>
      </c>
      <c r="D76" s="80" t="s">
        <v>31</v>
      </c>
      <c r="E76" s="81">
        <v>416883</v>
      </c>
      <c r="F76" s="81">
        <v>298259.67</v>
      </c>
      <c r="G76" s="82">
        <f t="shared" si="0"/>
        <v>71.545174545376028</v>
      </c>
      <c r="H76" s="1"/>
      <c r="I76" s="1"/>
    </row>
    <row r="77" spans="1:9" ht="18.75" x14ac:dyDescent="0.3">
      <c r="A77" s="79" t="s">
        <v>355</v>
      </c>
      <c r="B77" s="80" t="s">
        <v>277</v>
      </c>
      <c r="C77" s="80" t="s">
        <v>790</v>
      </c>
      <c r="D77" s="80" t="s">
        <v>33</v>
      </c>
      <c r="E77" s="81">
        <v>31000</v>
      </c>
      <c r="F77" s="81">
        <v>30000</v>
      </c>
      <c r="G77" s="82">
        <f t="shared" si="0"/>
        <v>96.774193548387103</v>
      </c>
      <c r="H77" s="1"/>
      <c r="I77" s="1"/>
    </row>
    <row r="78" spans="1:9" ht="18.75" x14ac:dyDescent="0.3">
      <c r="A78" s="79" t="s">
        <v>359</v>
      </c>
      <c r="B78" s="80" t="s">
        <v>277</v>
      </c>
      <c r="C78" s="80" t="s">
        <v>790</v>
      </c>
      <c r="D78" s="80" t="s">
        <v>35</v>
      </c>
      <c r="E78" s="81">
        <v>31000</v>
      </c>
      <c r="F78" s="81">
        <v>30000</v>
      </c>
      <c r="G78" s="82">
        <f t="shared" ref="G78:G139" si="1">F78/E78*100</f>
        <v>96.774193548387103</v>
      </c>
      <c r="H78" s="1"/>
      <c r="I78" s="1"/>
    </row>
    <row r="79" spans="1:9" ht="37.5" x14ac:dyDescent="0.3">
      <c r="A79" s="79" t="s">
        <v>361</v>
      </c>
      <c r="B79" s="80" t="s">
        <v>277</v>
      </c>
      <c r="C79" s="80" t="s">
        <v>791</v>
      </c>
      <c r="D79" s="80" t="s">
        <v>296</v>
      </c>
      <c r="E79" s="81">
        <v>842434</v>
      </c>
      <c r="F79" s="81">
        <v>786227</v>
      </c>
      <c r="G79" s="82">
        <f t="shared" si="1"/>
        <v>93.328023322895319</v>
      </c>
      <c r="H79" s="1"/>
      <c r="I79" s="1"/>
    </row>
    <row r="80" spans="1:9" ht="37.5" x14ac:dyDescent="0.3">
      <c r="A80" s="79" t="s">
        <v>352</v>
      </c>
      <c r="B80" s="80" t="s">
        <v>277</v>
      </c>
      <c r="C80" s="80" t="s">
        <v>791</v>
      </c>
      <c r="D80" s="80" t="s">
        <v>29</v>
      </c>
      <c r="E80" s="81">
        <v>842434</v>
      </c>
      <c r="F80" s="81">
        <v>786227</v>
      </c>
      <c r="G80" s="82">
        <f t="shared" si="1"/>
        <v>93.328023322895319</v>
      </c>
      <c r="H80" s="1"/>
      <c r="I80" s="1"/>
    </row>
    <row r="81" spans="1:9" ht="37.5" x14ac:dyDescent="0.3">
      <c r="A81" s="79" t="s">
        <v>353</v>
      </c>
      <c r="B81" s="80" t="s">
        <v>277</v>
      </c>
      <c r="C81" s="80" t="s">
        <v>791</v>
      </c>
      <c r="D81" s="80" t="s">
        <v>31</v>
      </c>
      <c r="E81" s="81">
        <v>842434</v>
      </c>
      <c r="F81" s="81">
        <v>786227</v>
      </c>
      <c r="G81" s="82">
        <f t="shared" si="1"/>
        <v>93.328023322895319</v>
      </c>
      <c r="H81" s="1"/>
      <c r="I81" s="1"/>
    </row>
    <row r="82" spans="1:9" ht="112.5" x14ac:dyDescent="0.3">
      <c r="A82" s="79" t="s">
        <v>876</v>
      </c>
      <c r="B82" s="80" t="s">
        <v>277</v>
      </c>
      <c r="C82" s="80" t="s">
        <v>877</v>
      </c>
      <c r="D82" s="80" t="s">
        <v>296</v>
      </c>
      <c r="E82" s="81">
        <v>936984.35</v>
      </c>
      <c r="F82" s="81">
        <v>936984.35</v>
      </c>
      <c r="G82" s="82">
        <f t="shared" si="1"/>
        <v>100</v>
      </c>
      <c r="H82" s="1"/>
      <c r="I82" s="1"/>
    </row>
    <row r="83" spans="1:9" ht="93.75" x14ac:dyDescent="0.3">
      <c r="A83" s="79" t="s">
        <v>349</v>
      </c>
      <c r="B83" s="80" t="s">
        <v>277</v>
      </c>
      <c r="C83" s="80" t="s">
        <v>877</v>
      </c>
      <c r="D83" s="80" t="s">
        <v>23</v>
      </c>
      <c r="E83" s="81">
        <v>936984.35</v>
      </c>
      <c r="F83" s="81">
        <v>936984.35</v>
      </c>
      <c r="G83" s="82">
        <f t="shared" si="1"/>
        <v>100</v>
      </c>
      <c r="H83" s="1"/>
      <c r="I83" s="1"/>
    </row>
    <row r="84" spans="1:9" ht="37.5" x14ac:dyDescent="0.3">
      <c r="A84" s="79" t="s">
        <v>350</v>
      </c>
      <c r="B84" s="80" t="s">
        <v>277</v>
      </c>
      <c r="C84" s="80" t="s">
        <v>877</v>
      </c>
      <c r="D84" s="80" t="s">
        <v>25</v>
      </c>
      <c r="E84" s="81">
        <v>936984.35</v>
      </c>
      <c r="F84" s="81">
        <v>936984.35</v>
      </c>
      <c r="G84" s="82">
        <f t="shared" si="1"/>
        <v>100</v>
      </c>
      <c r="H84" s="1"/>
      <c r="I84" s="1"/>
    </row>
    <row r="85" spans="1:9" ht="56.25" x14ac:dyDescent="0.3">
      <c r="A85" s="79" t="s">
        <v>878</v>
      </c>
      <c r="B85" s="80" t="s">
        <v>277</v>
      </c>
      <c r="C85" s="80" t="s">
        <v>341</v>
      </c>
      <c r="D85" s="80" t="s">
        <v>296</v>
      </c>
      <c r="E85" s="81">
        <v>704193.5</v>
      </c>
      <c r="F85" s="81">
        <v>704193.5</v>
      </c>
      <c r="G85" s="82">
        <f t="shared" si="1"/>
        <v>100</v>
      </c>
      <c r="H85" s="1"/>
      <c r="I85" s="1"/>
    </row>
    <row r="86" spans="1:9" ht="93.75" x14ac:dyDescent="0.3">
      <c r="A86" s="79" t="s">
        <v>349</v>
      </c>
      <c r="B86" s="80" t="s">
        <v>277</v>
      </c>
      <c r="C86" s="80" t="s">
        <v>341</v>
      </c>
      <c r="D86" s="80" t="s">
        <v>23</v>
      </c>
      <c r="E86" s="81">
        <v>704193.5</v>
      </c>
      <c r="F86" s="81">
        <v>704193.5</v>
      </c>
      <c r="G86" s="82">
        <f t="shared" si="1"/>
        <v>100</v>
      </c>
      <c r="H86" s="1"/>
      <c r="I86" s="1"/>
    </row>
    <row r="87" spans="1:9" ht="37.5" x14ac:dyDescent="0.3">
      <c r="A87" s="79" t="s">
        <v>350</v>
      </c>
      <c r="B87" s="80" t="s">
        <v>277</v>
      </c>
      <c r="C87" s="80" t="s">
        <v>341</v>
      </c>
      <c r="D87" s="80" t="s">
        <v>25</v>
      </c>
      <c r="E87" s="81">
        <v>704193.5</v>
      </c>
      <c r="F87" s="81">
        <v>704193.5</v>
      </c>
      <c r="G87" s="82">
        <f t="shared" si="1"/>
        <v>100</v>
      </c>
      <c r="H87" s="1"/>
      <c r="I87" s="1"/>
    </row>
    <row r="88" spans="1:9" ht="37.5" x14ac:dyDescent="0.3">
      <c r="A88" s="79" t="s">
        <v>351</v>
      </c>
      <c r="B88" s="80" t="s">
        <v>277</v>
      </c>
      <c r="C88" s="80" t="s">
        <v>342</v>
      </c>
      <c r="D88" s="80" t="s">
        <v>296</v>
      </c>
      <c r="E88" s="81">
        <v>1202990</v>
      </c>
      <c r="F88" s="81">
        <v>1156582.52</v>
      </c>
      <c r="G88" s="82">
        <f t="shared" si="1"/>
        <v>96.142322047564818</v>
      </c>
      <c r="H88" s="1"/>
      <c r="I88" s="1"/>
    </row>
    <row r="89" spans="1:9" ht="93.75" x14ac:dyDescent="0.3">
      <c r="A89" s="79" t="s">
        <v>349</v>
      </c>
      <c r="B89" s="80" t="s">
        <v>277</v>
      </c>
      <c r="C89" s="80" t="s">
        <v>342</v>
      </c>
      <c r="D89" s="80" t="s">
        <v>23</v>
      </c>
      <c r="E89" s="81">
        <v>1113140</v>
      </c>
      <c r="F89" s="81">
        <v>1084782.52</v>
      </c>
      <c r="G89" s="82">
        <f t="shared" si="1"/>
        <v>97.452478574123646</v>
      </c>
      <c r="H89" s="1"/>
      <c r="I89" s="1"/>
    </row>
    <row r="90" spans="1:9" ht="37.5" x14ac:dyDescent="0.3">
      <c r="A90" s="79" t="s">
        <v>350</v>
      </c>
      <c r="B90" s="80" t="s">
        <v>277</v>
      </c>
      <c r="C90" s="80" t="s">
        <v>342</v>
      </c>
      <c r="D90" s="80" t="s">
        <v>25</v>
      </c>
      <c r="E90" s="81">
        <v>1113140</v>
      </c>
      <c r="F90" s="81">
        <v>1084782.52</v>
      </c>
      <c r="G90" s="82">
        <f t="shared" si="1"/>
        <v>97.452478574123646</v>
      </c>
      <c r="H90" s="1"/>
      <c r="I90" s="1"/>
    </row>
    <row r="91" spans="1:9" ht="37.5" x14ac:dyDescent="0.3">
      <c r="A91" s="79" t="s">
        <v>352</v>
      </c>
      <c r="B91" s="80" t="s">
        <v>277</v>
      </c>
      <c r="C91" s="80" t="s">
        <v>342</v>
      </c>
      <c r="D91" s="80" t="s">
        <v>29</v>
      </c>
      <c r="E91" s="81">
        <v>89850</v>
      </c>
      <c r="F91" s="81">
        <v>71800</v>
      </c>
      <c r="G91" s="82">
        <f t="shared" si="1"/>
        <v>79.910962715637169</v>
      </c>
      <c r="H91" s="1"/>
      <c r="I91" s="1"/>
    </row>
    <row r="92" spans="1:9" ht="37.5" x14ac:dyDescent="0.3">
      <c r="A92" s="79" t="s">
        <v>353</v>
      </c>
      <c r="B92" s="80" t="s">
        <v>277</v>
      </c>
      <c r="C92" s="80" t="s">
        <v>342</v>
      </c>
      <c r="D92" s="80" t="s">
        <v>31</v>
      </c>
      <c r="E92" s="81">
        <v>89850</v>
      </c>
      <c r="F92" s="81">
        <v>71800</v>
      </c>
      <c r="G92" s="82">
        <f t="shared" si="1"/>
        <v>79.910962715637169</v>
      </c>
      <c r="H92" s="1"/>
      <c r="I92" s="1"/>
    </row>
    <row r="93" spans="1:9" ht="56.25" x14ac:dyDescent="0.3">
      <c r="A93" s="79" t="s">
        <v>881</v>
      </c>
      <c r="B93" s="80" t="s">
        <v>277</v>
      </c>
      <c r="C93" s="80" t="s">
        <v>343</v>
      </c>
      <c r="D93" s="80" t="s">
        <v>296</v>
      </c>
      <c r="E93" s="81">
        <v>1789364</v>
      </c>
      <c r="F93" s="81">
        <v>1746515.98</v>
      </c>
      <c r="G93" s="82">
        <f t="shared" si="1"/>
        <v>97.60540504894476</v>
      </c>
      <c r="H93" s="1"/>
      <c r="I93" s="1"/>
    </row>
    <row r="94" spans="1:9" ht="93.75" x14ac:dyDescent="0.3">
      <c r="A94" s="79" t="s">
        <v>349</v>
      </c>
      <c r="B94" s="80" t="s">
        <v>277</v>
      </c>
      <c r="C94" s="80" t="s">
        <v>343</v>
      </c>
      <c r="D94" s="80" t="s">
        <v>23</v>
      </c>
      <c r="E94" s="81">
        <v>1789364</v>
      </c>
      <c r="F94" s="81">
        <v>1746515.98</v>
      </c>
      <c r="G94" s="82">
        <f t="shared" si="1"/>
        <v>97.60540504894476</v>
      </c>
      <c r="H94" s="1"/>
      <c r="I94" s="1"/>
    </row>
    <row r="95" spans="1:9" ht="37.5" x14ac:dyDescent="0.3">
      <c r="A95" s="79" t="s">
        <v>350</v>
      </c>
      <c r="B95" s="80" t="s">
        <v>277</v>
      </c>
      <c r="C95" s="80" t="s">
        <v>343</v>
      </c>
      <c r="D95" s="80" t="s">
        <v>25</v>
      </c>
      <c r="E95" s="81">
        <v>1789364</v>
      </c>
      <c r="F95" s="81">
        <v>1746515.98</v>
      </c>
      <c r="G95" s="82">
        <f t="shared" si="1"/>
        <v>97.60540504894476</v>
      </c>
      <c r="H95" s="1"/>
      <c r="I95" s="1"/>
    </row>
    <row r="96" spans="1:9" ht="18.75" x14ac:dyDescent="0.3">
      <c r="A96" s="74" t="s">
        <v>364</v>
      </c>
      <c r="B96" s="75" t="s">
        <v>314</v>
      </c>
      <c r="C96" s="75" t="s">
        <v>337</v>
      </c>
      <c r="D96" s="75" t="s">
        <v>296</v>
      </c>
      <c r="E96" s="76">
        <v>7055582.75</v>
      </c>
      <c r="F96" s="76">
        <v>0</v>
      </c>
      <c r="G96" s="78">
        <f t="shared" si="1"/>
        <v>0</v>
      </c>
      <c r="H96" s="1"/>
      <c r="I96" s="1"/>
    </row>
    <row r="97" spans="1:9" ht="18.75" x14ac:dyDescent="0.3">
      <c r="A97" s="79" t="s">
        <v>365</v>
      </c>
      <c r="B97" s="80" t="s">
        <v>314</v>
      </c>
      <c r="C97" s="80" t="s">
        <v>346</v>
      </c>
      <c r="D97" s="80" t="s">
        <v>296</v>
      </c>
      <c r="E97" s="81">
        <v>7055582.75</v>
      </c>
      <c r="F97" s="81">
        <v>0</v>
      </c>
      <c r="G97" s="82">
        <f t="shared" si="1"/>
        <v>0</v>
      </c>
      <c r="H97" s="1"/>
      <c r="I97" s="1"/>
    </row>
    <row r="98" spans="1:9" ht="18.75" x14ac:dyDescent="0.3">
      <c r="A98" s="79" t="s">
        <v>355</v>
      </c>
      <c r="B98" s="80" t="s">
        <v>314</v>
      </c>
      <c r="C98" s="80" t="s">
        <v>346</v>
      </c>
      <c r="D98" s="80" t="s">
        <v>33</v>
      </c>
      <c r="E98" s="81">
        <v>7055582.75</v>
      </c>
      <c r="F98" s="81">
        <v>0</v>
      </c>
      <c r="G98" s="82">
        <f t="shared" si="1"/>
        <v>0</v>
      </c>
      <c r="H98" s="1"/>
      <c r="I98" s="1"/>
    </row>
    <row r="99" spans="1:9" ht="18.75" x14ac:dyDescent="0.3">
      <c r="A99" s="79" t="s">
        <v>366</v>
      </c>
      <c r="B99" s="80" t="s">
        <v>314</v>
      </c>
      <c r="C99" s="80" t="s">
        <v>346</v>
      </c>
      <c r="D99" s="80" t="s">
        <v>244</v>
      </c>
      <c r="E99" s="81">
        <v>7055582.75</v>
      </c>
      <c r="F99" s="81">
        <v>0</v>
      </c>
      <c r="G99" s="82">
        <f t="shared" si="1"/>
        <v>0</v>
      </c>
      <c r="H99" s="1"/>
      <c r="I99" s="1"/>
    </row>
    <row r="100" spans="1:9" ht="18.75" x14ac:dyDescent="0.3">
      <c r="A100" s="74" t="s">
        <v>367</v>
      </c>
      <c r="B100" s="75" t="s">
        <v>281</v>
      </c>
      <c r="C100" s="75" t="s">
        <v>337</v>
      </c>
      <c r="D100" s="75" t="s">
        <v>296</v>
      </c>
      <c r="E100" s="76">
        <v>84082483.730000004</v>
      </c>
      <c r="F100" s="76">
        <v>80222962.980000004</v>
      </c>
      <c r="G100" s="78">
        <f t="shared" si="1"/>
        <v>95.409839744513931</v>
      </c>
      <c r="H100" s="1"/>
      <c r="I100" s="1"/>
    </row>
    <row r="101" spans="1:9" ht="56.25" x14ac:dyDescent="0.3">
      <c r="A101" s="79" t="s">
        <v>472</v>
      </c>
      <c r="B101" s="80" t="s">
        <v>281</v>
      </c>
      <c r="C101" s="80" t="s">
        <v>792</v>
      </c>
      <c r="D101" s="80" t="s">
        <v>296</v>
      </c>
      <c r="E101" s="81">
        <v>762294</v>
      </c>
      <c r="F101" s="81">
        <v>635462.57999999996</v>
      </c>
      <c r="G101" s="82">
        <f t="shared" si="1"/>
        <v>83.361876126533858</v>
      </c>
      <c r="H101" s="1"/>
      <c r="I101" s="1"/>
    </row>
    <row r="102" spans="1:9" ht="37.5" x14ac:dyDescent="0.3">
      <c r="A102" s="79" t="s">
        <v>352</v>
      </c>
      <c r="B102" s="80" t="s">
        <v>281</v>
      </c>
      <c r="C102" s="80" t="s">
        <v>792</v>
      </c>
      <c r="D102" s="80" t="s">
        <v>29</v>
      </c>
      <c r="E102" s="81">
        <v>762294</v>
      </c>
      <c r="F102" s="81">
        <v>635462.57999999996</v>
      </c>
      <c r="G102" s="82">
        <f t="shared" si="1"/>
        <v>83.361876126533858</v>
      </c>
      <c r="H102" s="1"/>
      <c r="I102" s="1"/>
    </row>
    <row r="103" spans="1:9" ht="37.5" x14ac:dyDescent="0.3">
      <c r="A103" s="79" t="s">
        <v>353</v>
      </c>
      <c r="B103" s="80" t="s">
        <v>281</v>
      </c>
      <c r="C103" s="80" t="s">
        <v>792</v>
      </c>
      <c r="D103" s="80" t="s">
        <v>31</v>
      </c>
      <c r="E103" s="81">
        <v>762294</v>
      </c>
      <c r="F103" s="81">
        <v>635462.57999999996</v>
      </c>
      <c r="G103" s="82">
        <f t="shared" si="1"/>
        <v>83.361876126533858</v>
      </c>
      <c r="H103" s="1"/>
      <c r="I103" s="1"/>
    </row>
    <row r="104" spans="1:9" ht="56.25" x14ac:dyDescent="0.3">
      <c r="A104" s="79" t="s">
        <v>368</v>
      </c>
      <c r="B104" s="80" t="s">
        <v>281</v>
      </c>
      <c r="C104" s="80" t="s">
        <v>793</v>
      </c>
      <c r="D104" s="80" t="s">
        <v>296</v>
      </c>
      <c r="E104" s="81">
        <v>430479.89</v>
      </c>
      <c r="F104" s="81">
        <v>222361.91</v>
      </c>
      <c r="G104" s="82">
        <f t="shared" si="1"/>
        <v>51.654424553955359</v>
      </c>
      <c r="H104" s="1"/>
      <c r="I104" s="1"/>
    </row>
    <row r="105" spans="1:9" ht="37.5" x14ac:dyDescent="0.3">
      <c r="A105" s="79" t="s">
        <v>352</v>
      </c>
      <c r="B105" s="80" t="s">
        <v>281</v>
      </c>
      <c r="C105" s="80" t="s">
        <v>793</v>
      </c>
      <c r="D105" s="80" t="s">
        <v>29</v>
      </c>
      <c r="E105" s="81">
        <v>430479.89</v>
      </c>
      <c r="F105" s="81">
        <v>222361.91</v>
      </c>
      <c r="G105" s="82">
        <f t="shared" si="1"/>
        <v>51.654424553955359</v>
      </c>
      <c r="H105" s="1"/>
      <c r="I105" s="1"/>
    </row>
    <row r="106" spans="1:9" ht="37.5" x14ac:dyDescent="0.3">
      <c r="A106" s="79" t="s">
        <v>353</v>
      </c>
      <c r="B106" s="80" t="s">
        <v>281</v>
      </c>
      <c r="C106" s="80" t="s">
        <v>793</v>
      </c>
      <c r="D106" s="80" t="s">
        <v>31</v>
      </c>
      <c r="E106" s="81">
        <v>430479.89</v>
      </c>
      <c r="F106" s="81">
        <v>222361.91</v>
      </c>
      <c r="G106" s="82">
        <f t="shared" si="1"/>
        <v>51.654424553955359</v>
      </c>
      <c r="H106" s="1"/>
      <c r="I106" s="1"/>
    </row>
    <row r="107" spans="1:9" ht="37.5" x14ac:dyDescent="0.3">
      <c r="A107" s="79" t="s">
        <v>369</v>
      </c>
      <c r="B107" s="80" t="s">
        <v>281</v>
      </c>
      <c r="C107" s="80" t="s">
        <v>794</v>
      </c>
      <c r="D107" s="80" t="s">
        <v>296</v>
      </c>
      <c r="E107" s="81">
        <v>16162567</v>
      </c>
      <c r="F107" s="81">
        <v>15996718.539999999</v>
      </c>
      <c r="G107" s="82">
        <f t="shared" si="1"/>
        <v>98.973873024006636</v>
      </c>
      <c r="H107" s="1"/>
      <c r="I107" s="1"/>
    </row>
    <row r="108" spans="1:9" ht="56.25" x14ac:dyDescent="0.3">
      <c r="A108" s="79" t="s">
        <v>370</v>
      </c>
      <c r="B108" s="80" t="s">
        <v>281</v>
      </c>
      <c r="C108" s="80" t="s">
        <v>794</v>
      </c>
      <c r="D108" s="80" t="s">
        <v>57</v>
      </c>
      <c r="E108" s="81">
        <v>16162567</v>
      </c>
      <c r="F108" s="81">
        <v>15996718.539999999</v>
      </c>
      <c r="G108" s="82">
        <f t="shared" si="1"/>
        <v>98.973873024006636</v>
      </c>
      <c r="H108" s="1"/>
      <c r="I108" s="1"/>
    </row>
    <row r="109" spans="1:9" ht="18.75" x14ac:dyDescent="0.3">
      <c r="A109" s="79" t="s">
        <v>371</v>
      </c>
      <c r="B109" s="80" t="s">
        <v>281</v>
      </c>
      <c r="C109" s="80" t="s">
        <v>794</v>
      </c>
      <c r="D109" s="80" t="s">
        <v>59</v>
      </c>
      <c r="E109" s="81">
        <v>16162567</v>
      </c>
      <c r="F109" s="81">
        <v>15996718.539999999</v>
      </c>
      <c r="G109" s="82">
        <f t="shared" si="1"/>
        <v>98.973873024006636</v>
      </c>
      <c r="H109" s="1"/>
      <c r="I109" s="1"/>
    </row>
    <row r="110" spans="1:9" ht="56.25" x14ac:dyDescent="0.3">
      <c r="A110" s="79" t="s">
        <v>372</v>
      </c>
      <c r="B110" s="80" t="s">
        <v>281</v>
      </c>
      <c r="C110" s="80" t="s">
        <v>795</v>
      </c>
      <c r="D110" s="80" t="s">
        <v>296</v>
      </c>
      <c r="E110" s="81">
        <v>39662204.460000001</v>
      </c>
      <c r="F110" s="81">
        <v>38207315.909999996</v>
      </c>
      <c r="G110" s="82">
        <f t="shared" si="1"/>
        <v>96.331801094245066</v>
      </c>
      <c r="H110" s="1"/>
      <c r="I110" s="1"/>
    </row>
    <row r="111" spans="1:9" ht="56.25" x14ac:dyDescent="0.3">
      <c r="A111" s="79" t="s">
        <v>370</v>
      </c>
      <c r="B111" s="80" t="s">
        <v>281</v>
      </c>
      <c r="C111" s="80" t="s">
        <v>795</v>
      </c>
      <c r="D111" s="80" t="s">
        <v>57</v>
      </c>
      <c r="E111" s="81">
        <v>39662204.460000001</v>
      </c>
      <c r="F111" s="81">
        <v>38207315.909999996</v>
      </c>
      <c r="G111" s="82">
        <f t="shared" si="1"/>
        <v>96.331801094245066</v>
      </c>
      <c r="H111" s="1"/>
      <c r="I111" s="1"/>
    </row>
    <row r="112" spans="1:9" ht="18.75" x14ac:dyDescent="0.3">
      <c r="A112" s="79" t="s">
        <v>371</v>
      </c>
      <c r="B112" s="80" t="s">
        <v>281</v>
      </c>
      <c r="C112" s="80" t="s">
        <v>795</v>
      </c>
      <c r="D112" s="80" t="s">
        <v>59</v>
      </c>
      <c r="E112" s="81">
        <v>39662204.460000001</v>
      </c>
      <c r="F112" s="81">
        <v>38207315.909999996</v>
      </c>
      <c r="G112" s="82">
        <f t="shared" si="1"/>
        <v>96.331801094245066</v>
      </c>
      <c r="H112" s="1"/>
      <c r="I112" s="1"/>
    </row>
    <row r="113" spans="1:10" ht="37.5" x14ac:dyDescent="0.3">
      <c r="A113" s="79" t="s">
        <v>361</v>
      </c>
      <c r="B113" s="80" t="s">
        <v>281</v>
      </c>
      <c r="C113" s="80" t="s">
        <v>791</v>
      </c>
      <c r="D113" s="80" t="s">
        <v>296</v>
      </c>
      <c r="E113" s="83">
        <v>8583518.6699999999</v>
      </c>
      <c r="F113" s="83">
        <v>7479774.4000000004</v>
      </c>
      <c r="G113" s="82">
        <f t="shared" si="1"/>
        <v>87.141121113213586</v>
      </c>
      <c r="H113" s="1"/>
      <c r="I113" s="1"/>
      <c r="J113" s="22"/>
    </row>
    <row r="114" spans="1:10" ht="37.5" x14ac:dyDescent="0.3">
      <c r="A114" s="79" t="s">
        <v>352</v>
      </c>
      <c r="B114" s="80" t="s">
        <v>281</v>
      </c>
      <c r="C114" s="80" t="s">
        <v>791</v>
      </c>
      <c r="D114" s="80" t="s">
        <v>29</v>
      </c>
      <c r="E114" s="83">
        <v>8583518.6699999999</v>
      </c>
      <c r="F114" s="83">
        <v>7479774.4000000004</v>
      </c>
      <c r="G114" s="82">
        <f t="shared" si="1"/>
        <v>87.141121113213586</v>
      </c>
      <c r="H114" s="1"/>
      <c r="I114" s="1"/>
    </row>
    <row r="115" spans="1:10" ht="37.5" x14ac:dyDescent="0.3">
      <c r="A115" s="79" t="s">
        <v>353</v>
      </c>
      <c r="B115" s="80" t="s">
        <v>281</v>
      </c>
      <c r="C115" s="80" t="s">
        <v>791</v>
      </c>
      <c r="D115" s="80" t="s">
        <v>31</v>
      </c>
      <c r="E115" s="83">
        <v>8583518.6699999999</v>
      </c>
      <c r="F115" s="83">
        <v>7479774.4000000004</v>
      </c>
      <c r="G115" s="82">
        <f t="shared" si="1"/>
        <v>87.141121113213586</v>
      </c>
      <c r="H115" s="1"/>
      <c r="I115" s="1"/>
    </row>
    <row r="116" spans="1:10" ht="56.25" x14ac:dyDescent="0.3">
      <c r="A116" s="79" t="s">
        <v>472</v>
      </c>
      <c r="B116" s="80" t="s">
        <v>281</v>
      </c>
      <c r="C116" s="80" t="s">
        <v>796</v>
      </c>
      <c r="D116" s="80" t="s">
        <v>296</v>
      </c>
      <c r="E116" s="81">
        <v>417000</v>
      </c>
      <c r="F116" s="81">
        <v>393161.08</v>
      </c>
      <c r="G116" s="82">
        <f t="shared" si="1"/>
        <v>94.283232613908879</v>
      </c>
      <c r="H116" s="1"/>
      <c r="I116" s="1"/>
    </row>
    <row r="117" spans="1:10" ht="37.5" x14ac:dyDescent="0.3">
      <c r="A117" s="79" t="s">
        <v>352</v>
      </c>
      <c r="B117" s="80" t="s">
        <v>281</v>
      </c>
      <c r="C117" s="80" t="s">
        <v>796</v>
      </c>
      <c r="D117" s="80" t="s">
        <v>29</v>
      </c>
      <c r="E117" s="81">
        <v>417000</v>
      </c>
      <c r="F117" s="81">
        <v>393161.08</v>
      </c>
      <c r="G117" s="82">
        <f t="shared" si="1"/>
        <v>94.283232613908879</v>
      </c>
      <c r="H117" s="1"/>
      <c r="I117" s="1"/>
    </row>
    <row r="118" spans="1:10" ht="37.5" x14ac:dyDescent="0.3">
      <c r="A118" s="79" t="s">
        <v>353</v>
      </c>
      <c r="B118" s="80" t="s">
        <v>281</v>
      </c>
      <c r="C118" s="80" t="s">
        <v>796</v>
      </c>
      <c r="D118" s="80" t="s">
        <v>31</v>
      </c>
      <c r="E118" s="81">
        <v>417000</v>
      </c>
      <c r="F118" s="81">
        <v>393161.08</v>
      </c>
      <c r="G118" s="82">
        <f t="shared" si="1"/>
        <v>94.283232613908879</v>
      </c>
      <c r="H118" s="1"/>
      <c r="I118" s="1"/>
    </row>
    <row r="119" spans="1:10" ht="56.25" x14ac:dyDescent="0.3">
      <c r="A119" s="79" t="s">
        <v>373</v>
      </c>
      <c r="B119" s="80" t="s">
        <v>281</v>
      </c>
      <c r="C119" s="80" t="s">
        <v>797</v>
      </c>
      <c r="D119" s="80" t="s">
        <v>296</v>
      </c>
      <c r="E119" s="81">
        <v>100000</v>
      </c>
      <c r="F119" s="81">
        <v>35000</v>
      </c>
      <c r="G119" s="82">
        <f t="shared" si="1"/>
        <v>35</v>
      </c>
      <c r="H119" s="1"/>
      <c r="I119" s="1"/>
    </row>
    <row r="120" spans="1:10" ht="37.5" x14ac:dyDescent="0.3">
      <c r="A120" s="79" t="s">
        <v>352</v>
      </c>
      <c r="B120" s="80" t="s">
        <v>281</v>
      </c>
      <c r="C120" s="80" t="s">
        <v>797</v>
      </c>
      <c r="D120" s="80" t="s">
        <v>29</v>
      </c>
      <c r="E120" s="81">
        <v>100000</v>
      </c>
      <c r="F120" s="81">
        <v>35000</v>
      </c>
      <c r="G120" s="82">
        <f t="shared" si="1"/>
        <v>35</v>
      </c>
      <c r="H120" s="1"/>
      <c r="I120" s="1"/>
    </row>
    <row r="121" spans="1:10" ht="37.5" x14ac:dyDescent="0.3">
      <c r="A121" s="79" t="s">
        <v>353</v>
      </c>
      <c r="B121" s="80" t="s">
        <v>281</v>
      </c>
      <c r="C121" s="80" t="s">
        <v>797</v>
      </c>
      <c r="D121" s="80" t="s">
        <v>31</v>
      </c>
      <c r="E121" s="81">
        <v>100000</v>
      </c>
      <c r="F121" s="81">
        <v>35000</v>
      </c>
      <c r="G121" s="82">
        <f t="shared" si="1"/>
        <v>35</v>
      </c>
      <c r="H121" s="1"/>
      <c r="I121" s="1"/>
    </row>
    <row r="122" spans="1:10" ht="37.5" x14ac:dyDescent="0.3">
      <c r="A122" s="79" t="s">
        <v>374</v>
      </c>
      <c r="B122" s="80" t="s">
        <v>281</v>
      </c>
      <c r="C122" s="80" t="s">
        <v>798</v>
      </c>
      <c r="D122" s="80" t="s">
        <v>296</v>
      </c>
      <c r="E122" s="81">
        <v>1217253.27</v>
      </c>
      <c r="F122" s="81">
        <v>840407.7</v>
      </c>
      <c r="G122" s="82">
        <f t="shared" si="1"/>
        <v>69.041317917346817</v>
      </c>
      <c r="H122" s="1"/>
      <c r="I122" s="1"/>
    </row>
    <row r="123" spans="1:10" ht="37.5" x14ac:dyDescent="0.3">
      <c r="A123" s="79" t="s">
        <v>352</v>
      </c>
      <c r="B123" s="80" t="s">
        <v>281</v>
      </c>
      <c r="C123" s="80" t="s">
        <v>798</v>
      </c>
      <c r="D123" s="80" t="s">
        <v>29</v>
      </c>
      <c r="E123" s="81">
        <v>1217253.27</v>
      </c>
      <c r="F123" s="81">
        <v>840407.7</v>
      </c>
      <c r="G123" s="82">
        <f t="shared" si="1"/>
        <v>69.041317917346817</v>
      </c>
      <c r="H123" s="1"/>
      <c r="I123" s="1"/>
    </row>
    <row r="124" spans="1:10" ht="37.5" x14ac:dyDescent="0.3">
      <c r="A124" s="79" t="s">
        <v>353</v>
      </c>
      <c r="B124" s="80" t="s">
        <v>281</v>
      </c>
      <c r="C124" s="80" t="s">
        <v>798</v>
      </c>
      <c r="D124" s="80" t="s">
        <v>31</v>
      </c>
      <c r="E124" s="81">
        <v>1217253.27</v>
      </c>
      <c r="F124" s="81">
        <v>840407.7</v>
      </c>
      <c r="G124" s="82">
        <f t="shared" si="1"/>
        <v>69.041317917346817</v>
      </c>
      <c r="H124" s="1"/>
      <c r="I124" s="1"/>
    </row>
    <row r="125" spans="1:10" ht="37.5" x14ac:dyDescent="0.3">
      <c r="A125" s="79" t="s">
        <v>351</v>
      </c>
      <c r="B125" s="80" t="s">
        <v>281</v>
      </c>
      <c r="C125" s="80" t="s">
        <v>799</v>
      </c>
      <c r="D125" s="80" t="s">
        <v>296</v>
      </c>
      <c r="E125" s="81">
        <v>15364953.060000001</v>
      </c>
      <c r="F125" s="81">
        <v>15129214.189999999</v>
      </c>
      <c r="G125" s="82">
        <f t="shared" si="1"/>
        <v>98.465736477817785</v>
      </c>
      <c r="H125" s="1"/>
      <c r="I125" s="1"/>
    </row>
    <row r="126" spans="1:10" ht="93.75" x14ac:dyDescent="0.3">
      <c r="A126" s="79" t="s">
        <v>349</v>
      </c>
      <c r="B126" s="80" t="s">
        <v>281</v>
      </c>
      <c r="C126" s="80" t="s">
        <v>799</v>
      </c>
      <c r="D126" s="80" t="s">
        <v>23</v>
      </c>
      <c r="E126" s="81">
        <v>15010099</v>
      </c>
      <c r="F126" s="81">
        <v>14818241.48</v>
      </c>
      <c r="G126" s="82">
        <f t="shared" si="1"/>
        <v>98.72181042909844</v>
      </c>
      <c r="H126" s="1"/>
      <c r="I126" s="1"/>
    </row>
    <row r="127" spans="1:10" ht="37.5" x14ac:dyDescent="0.3">
      <c r="A127" s="79" t="s">
        <v>350</v>
      </c>
      <c r="B127" s="80" t="s">
        <v>281</v>
      </c>
      <c r="C127" s="80" t="s">
        <v>799</v>
      </c>
      <c r="D127" s="80" t="s">
        <v>25</v>
      </c>
      <c r="E127" s="81">
        <v>15010099</v>
      </c>
      <c r="F127" s="81">
        <v>14818241.48</v>
      </c>
      <c r="G127" s="82">
        <f t="shared" si="1"/>
        <v>98.72181042909844</v>
      </c>
      <c r="H127" s="1"/>
      <c r="I127" s="1"/>
    </row>
    <row r="128" spans="1:10" ht="37.5" x14ac:dyDescent="0.3">
      <c r="A128" s="79" t="s">
        <v>352</v>
      </c>
      <c r="B128" s="80" t="s">
        <v>281</v>
      </c>
      <c r="C128" s="80" t="s">
        <v>799</v>
      </c>
      <c r="D128" s="80" t="s">
        <v>29</v>
      </c>
      <c r="E128" s="81">
        <v>354854.06</v>
      </c>
      <c r="F128" s="81">
        <v>310972.71000000002</v>
      </c>
      <c r="G128" s="82">
        <f t="shared" si="1"/>
        <v>87.633972681614523</v>
      </c>
      <c r="H128" s="1"/>
      <c r="I128" s="1"/>
    </row>
    <row r="129" spans="1:9" ht="37.5" x14ac:dyDescent="0.3">
      <c r="A129" s="79" t="s">
        <v>353</v>
      </c>
      <c r="B129" s="80" t="s">
        <v>281</v>
      </c>
      <c r="C129" s="80" t="s">
        <v>799</v>
      </c>
      <c r="D129" s="80" t="s">
        <v>31</v>
      </c>
      <c r="E129" s="81">
        <v>354854.06</v>
      </c>
      <c r="F129" s="81">
        <v>310972.71000000002</v>
      </c>
      <c r="G129" s="82">
        <f t="shared" si="1"/>
        <v>87.633972681614523</v>
      </c>
      <c r="H129" s="1"/>
      <c r="I129" s="1"/>
    </row>
    <row r="130" spans="1:9" ht="56.25" x14ac:dyDescent="0.3">
      <c r="A130" s="79" t="s">
        <v>373</v>
      </c>
      <c r="B130" s="80" t="s">
        <v>281</v>
      </c>
      <c r="C130" s="80" t="s">
        <v>800</v>
      </c>
      <c r="D130" s="80" t="s">
        <v>296</v>
      </c>
      <c r="E130" s="81">
        <v>140299.78</v>
      </c>
      <c r="F130" s="81">
        <v>140241.32999999999</v>
      </c>
      <c r="G130" s="82">
        <f t="shared" si="1"/>
        <v>99.958339207659478</v>
      </c>
      <c r="H130" s="1"/>
      <c r="I130" s="1"/>
    </row>
    <row r="131" spans="1:9" ht="37.5" x14ac:dyDescent="0.3">
      <c r="A131" s="79" t="s">
        <v>352</v>
      </c>
      <c r="B131" s="80" t="s">
        <v>281</v>
      </c>
      <c r="C131" s="80" t="s">
        <v>800</v>
      </c>
      <c r="D131" s="80" t="s">
        <v>29</v>
      </c>
      <c r="E131" s="81">
        <v>140299.78</v>
      </c>
      <c r="F131" s="81">
        <v>140241.32999999999</v>
      </c>
      <c r="G131" s="82">
        <f t="shared" si="1"/>
        <v>99.958339207659478</v>
      </c>
      <c r="H131" s="1"/>
      <c r="I131" s="1"/>
    </row>
    <row r="132" spans="1:9" ht="37.5" x14ac:dyDescent="0.3">
      <c r="A132" s="79" t="s">
        <v>353</v>
      </c>
      <c r="B132" s="80" t="s">
        <v>281</v>
      </c>
      <c r="C132" s="80" t="s">
        <v>800</v>
      </c>
      <c r="D132" s="80" t="s">
        <v>31</v>
      </c>
      <c r="E132" s="81">
        <v>140299.78</v>
      </c>
      <c r="F132" s="81">
        <v>140241.32999999999</v>
      </c>
      <c r="G132" s="82">
        <f t="shared" si="1"/>
        <v>99.958339207659478</v>
      </c>
      <c r="H132" s="1"/>
      <c r="I132" s="1"/>
    </row>
    <row r="133" spans="1:9" ht="75" x14ac:dyDescent="0.3">
      <c r="A133" s="79" t="s">
        <v>953</v>
      </c>
      <c r="B133" s="80" t="s">
        <v>281</v>
      </c>
      <c r="C133" s="80" t="s">
        <v>954</v>
      </c>
      <c r="D133" s="80" t="s">
        <v>296</v>
      </c>
      <c r="E133" s="81">
        <v>420125</v>
      </c>
      <c r="F133" s="81">
        <v>321516.74</v>
      </c>
      <c r="G133" s="82">
        <f t="shared" si="1"/>
        <v>76.528828324903301</v>
      </c>
      <c r="H133" s="1"/>
      <c r="I133" s="1"/>
    </row>
    <row r="134" spans="1:9" ht="37.5" x14ac:dyDescent="0.3">
      <c r="A134" s="79" t="s">
        <v>352</v>
      </c>
      <c r="B134" s="80" t="s">
        <v>281</v>
      </c>
      <c r="C134" s="80" t="s">
        <v>954</v>
      </c>
      <c r="D134" s="80" t="s">
        <v>29</v>
      </c>
      <c r="E134" s="81">
        <v>420125</v>
      </c>
      <c r="F134" s="81">
        <v>321516.74</v>
      </c>
      <c r="G134" s="82">
        <f t="shared" si="1"/>
        <v>76.528828324903301</v>
      </c>
      <c r="H134" s="1"/>
      <c r="I134" s="1"/>
    </row>
    <row r="135" spans="1:9" ht="37.5" x14ac:dyDescent="0.3">
      <c r="A135" s="79" t="s">
        <v>353</v>
      </c>
      <c r="B135" s="80" t="s">
        <v>281</v>
      </c>
      <c r="C135" s="80" t="s">
        <v>954</v>
      </c>
      <c r="D135" s="80" t="s">
        <v>31</v>
      </c>
      <c r="E135" s="81">
        <v>420125</v>
      </c>
      <c r="F135" s="81">
        <v>321516.74</v>
      </c>
      <c r="G135" s="82">
        <f t="shared" si="1"/>
        <v>76.528828324903301</v>
      </c>
      <c r="H135" s="1"/>
      <c r="I135" s="1"/>
    </row>
    <row r="136" spans="1:9" ht="112.5" x14ac:dyDescent="0.3">
      <c r="A136" s="79" t="s">
        <v>876</v>
      </c>
      <c r="B136" s="80" t="s">
        <v>281</v>
      </c>
      <c r="C136" s="80" t="s">
        <v>877</v>
      </c>
      <c r="D136" s="80" t="s">
        <v>296</v>
      </c>
      <c r="E136" s="81">
        <v>67736.87</v>
      </c>
      <c r="F136" s="81">
        <v>67736.87</v>
      </c>
      <c r="G136" s="82">
        <f t="shared" si="1"/>
        <v>100</v>
      </c>
      <c r="H136" s="1"/>
      <c r="I136" s="1"/>
    </row>
    <row r="137" spans="1:9" ht="93.75" x14ac:dyDescent="0.3">
      <c r="A137" s="79" t="s">
        <v>349</v>
      </c>
      <c r="B137" s="80" t="s">
        <v>281</v>
      </c>
      <c r="C137" s="80" t="s">
        <v>877</v>
      </c>
      <c r="D137" s="80" t="s">
        <v>23</v>
      </c>
      <c r="E137" s="81">
        <v>67736.87</v>
      </c>
      <c r="F137" s="81">
        <v>67736.87</v>
      </c>
      <c r="G137" s="82">
        <f t="shared" si="1"/>
        <v>100</v>
      </c>
      <c r="H137" s="1"/>
      <c r="I137" s="1"/>
    </row>
    <row r="138" spans="1:9" ht="37.5" x14ac:dyDescent="0.3">
      <c r="A138" s="79" t="s">
        <v>350</v>
      </c>
      <c r="B138" s="80" t="s">
        <v>281</v>
      </c>
      <c r="C138" s="80" t="s">
        <v>877</v>
      </c>
      <c r="D138" s="80" t="s">
        <v>25</v>
      </c>
      <c r="E138" s="81">
        <v>67736.87</v>
      </c>
      <c r="F138" s="81">
        <v>67736.87</v>
      </c>
      <c r="G138" s="82">
        <f t="shared" si="1"/>
        <v>100</v>
      </c>
      <c r="H138" s="1"/>
      <c r="I138" s="1"/>
    </row>
    <row r="139" spans="1:9" ht="56.25" x14ac:dyDescent="0.3">
      <c r="A139" s="79" t="s">
        <v>878</v>
      </c>
      <c r="B139" s="80" t="s">
        <v>281</v>
      </c>
      <c r="C139" s="80" t="s">
        <v>341</v>
      </c>
      <c r="D139" s="80" t="s">
        <v>296</v>
      </c>
      <c r="E139" s="81">
        <v>105570.08</v>
      </c>
      <c r="F139" s="81">
        <v>105570.08</v>
      </c>
      <c r="G139" s="82">
        <f t="shared" si="1"/>
        <v>100</v>
      </c>
      <c r="H139" s="1"/>
      <c r="I139" s="1"/>
    </row>
    <row r="140" spans="1:9" ht="93.75" x14ac:dyDescent="0.3">
      <c r="A140" s="79" t="s">
        <v>349</v>
      </c>
      <c r="B140" s="80" t="s">
        <v>281</v>
      </c>
      <c r="C140" s="80" t="s">
        <v>341</v>
      </c>
      <c r="D140" s="80" t="s">
        <v>23</v>
      </c>
      <c r="E140" s="81">
        <v>105570.08</v>
      </c>
      <c r="F140" s="81">
        <v>105570.08</v>
      </c>
      <c r="G140" s="82">
        <f t="shared" ref="G140:G203" si="2">F140/E140*100</f>
        <v>100</v>
      </c>
      <c r="H140" s="1"/>
      <c r="I140" s="1"/>
    </row>
    <row r="141" spans="1:9" ht="37.5" x14ac:dyDescent="0.3">
      <c r="A141" s="79" t="s">
        <v>350</v>
      </c>
      <c r="B141" s="80" t="s">
        <v>281</v>
      </c>
      <c r="C141" s="80" t="s">
        <v>341</v>
      </c>
      <c r="D141" s="80" t="s">
        <v>25</v>
      </c>
      <c r="E141" s="81">
        <v>105570.08</v>
      </c>
      <c r="F141" s="81">
        <v>105570.08</v>
      </c>
      <c r="G141" s="82">
        <f t="shared" si="2"/>
        <v>100</v>
      </c>
      <c r="H141" s="1"/>
      <c r="I141" s="1"/>
    </row>
    <row r="142" spans="1:9" ht="37.5" x14ac:dyDescent="0.3">
      <c r="A142" s="79" t="s">
        <v>354</v>
      </c>
      <c r="B142" s="80" t="s">
        <v>281</v>
      </c>
      <c r="C142" s="80" t="s">
        <v>322</v>
      </c>
      <c r="D142" s="80" t="s">
        <v>296</v>
      </c>
      <c r="E142" s="81">
        <v>202098.72</v>
      </c>
      <c r="F142" s="81">
        <v>202098.72</v>
      </c>
      <c r="G142" s="82">
        <f t="shared" si="2"/>
        <v>100</v>
      </c>
      <c r="H142" s="1"/>
      <c r="I142" s="1"/>
    </row>
    <row r="143" spans="1:9" ht="18.75" x14ac:dyDescent="0.3">
      <c r="A143" s="79" t="s">
        <v>355</v>
      </c>
      <c r="B143" s="80" t="s">
        <v>281</v>
      </c>
      <c r="C143" s="80" t="s">
        <v>322</v>
      </c>
      <c r="D143" s="80" t="s">
        <v>33</v>
      </c>
      <c r="E143" s="81">
        <v>202098.72</v>
      </c>
      <c r="F143" s="81">
        <v>202098.72</v>
      </c>
      <c r="G143" s="82">
        <f t="shared" si="2"/>
        <v>100</v>
      </c>
      <c r="H143" s="1"/>
      <c r="I143" s="1"/>
    </row>
    <row r="144" spans="1:9" ht="18.75" x14ac:dyDescent="0.3">
      <c r="A144" s="79" t="s">
        <v>356</v>
      </c>
      <c r="B144" s="80" t="s">
        <v>281</v>
      </c>
      <c r="C144" s="80" t="s">
        <v>322</v>
      </c>
      <c r="D144" s="80" t="s">
        <v>258</v>
      </c>
      <c r="E144" s="81">
        <v>202098.72</v>
      </c>
      <c r="F144" s="81">
        <v>202098.72</v>
      </c>
      <c r="G144" s="82">
        <f t="shared" si="2"/>
        <v>100</v>
      </c>
      <c r="H144" s="1"/>
      <c r="I144" s="1"/>
    </row>
    <row r="145" spans="1:9" ht="93.75" x14ac:dyDescent="0.3">
      <c r="A145" s="79" t="s">
        <v>950</v>
      </c>
      <c r="B145" s="80" t="s">
        <v>281</v>
      </c>
      <c r="C145" s="80" t="s">
        <v>951</v>
      </c>
      <c r="D145" s="80" t="s">
        <v>296</v>
      </c>
      <c r="E145" s="81">
        <v>446382.93</v>
      </c>
      <c r="F145" s="81">
        <v>446382.93</v>
      </c>
      <c r="G145" s="82">
        <f t="shared" si="2"/>
        <v>100</v>
      </c>
      <c r="H145" s="1"/>
      <c r="I145" s="1"/>
    </row>
    <row r="146" spans="1:9" ht="93.75" x14ac:dyDescent="0.3">
      <c r="A146" s="79" t="s">
        <v>349</v>
      </c>
      <c r="B146" s="80" t="s">
        <v>281</v>
      </c>
      <c r="C146" s="80" t="s">
        <v>951</v>
      </c>
      <c r="D146" s="80" t="s">
        <v>23</v>
      </c>
      <c r="E146" s="81">
        <v>446382.93</v>
      </c>
      <c r="F146" s="81">
        <v>446382.93</v>
      </c>
      <c r="G146" s="82">
        <f t="shared" si="2"/>
        <v>100</v>
      </c>
      <c r="H146" s="1"/>
      <c r="I146" s="1"/>
    </row>
    <row r="147" spans="1:9" ht="37.5" x14ac:dyDescent="0.3">
      <c r="A147" s="79" t="s">
        <v>350</v>
      </c>
      <c r="B147" s="80" t="s">
        <v>281</v>
      </c>
      <c r="C147" s="80" t="s">
        <v>951</v>
      </c>
      <c r="D147" s="80" t="s">
        <v>25</v>
      </c>
      <c r="E147" s="81">
        <v>446382.93</v>
      </c>
      <c r="F147" s="81">
        <v>446382.93</v>
      </c>
      <c r="G147" s="82">
        <f t="shared" si="2"/>
        <v>100</v>
      </c>
      <c r="H147" s="1"/>
      <c r="I147" s="1"/>
    </row>
    <row r="148" spans="1:9" ht="37.5" x14ac:dyDescent="0.3">
      <c r="A148" s="74" t="s">
        <v>376</v>
      </c>
      <c r="B148" s="75" t="s">
        <v>315</v>
      </c>
      <c r="C148" s="75" t="s">
        <v>337</v>
      </c>
      <c r="D148" s="75" t="s">
        <v>296</v>
      </c>
      <c r="E148" s="76">
        <v>7919443.2599999998</v>
      </c>
      <c r="F148" s="76">
        <v>7544093.9800000004</v>
      </c>
      <c r="G148" s="78">
        <f t="shared" si="2"/>
        <v>95.260408242384472</v>
      </c>
      <c r="H148" s="1"/>
      <c r="I148" s="1"/>
    </row>
    <row r="149" spans="1:9" ht="18.75" x14ac:dyDescent="0.3">
      <c r="A149" s="74" t="s">
        <v>377</v>
      </c>
      <c r="B149" s="75" t="s">
        <v>316</v>
      </c>
      <c r="C149" s="75" t="s">
        <v>337</v>
      </c>
      <c r="D149" s="75" t="s">
        <v>296</v>
      </c>
      <c r="E149" s="76">
        <v>501158</v>
      </c>
      <c r="F149" s="76">
        <v>228010</v>
      </c>
      <c r="G149" s="78">
        <f t="shared" si="2"/>
        <v>45.496629805370766</v>
      </c>
      <c r="H149" s="1"/>
      <c r="I149" s="1"/>
    </row>
    <row r="150" spans="1:9" ht="56.25" x14ac:dyDescent="0.3">
      <c r="A150" s="79" t="s">
        <v>380</v>
      </c>
      <c r="B150" s="80" t="s">
        <v>316</v>
      </c>
      <c r="C150" s="80" t="s">
        <v>955</v>
      </c>
      <c r="D150" s="80" t="s">
        <v>296</v>
      </c>
      <c r="E150" s="81">
        <v>401158</v>
      </c>
      <c r="F150" s="81">
        <v>133250</v>
      </c>
      <c r="G150" s="82">
        <f t="shared" si="2"/>
        <v>33.216338699465048</v>
      </c>
      <c r="H150" s="1"/>
      <c r="I150" s="1"/>
    </row>
    <row r="151" spans="1:9" ht="37.5" x14ac:dyDescent="0.3">
      <c r="A151" s="79" t="s">
        <v>352</v>
      </c>
      <c r="B151" s="80" t="s">
        <v>316</v>
      </c>
      <c r="C151" s="80" t="s">
        <v>955</v>
      </c>
      <c r="D151" s="80" t="s">
        <v>29</v>
      </c>
      <c r="E151" s="81">
        <v>401158</v>
      </c>
      <c r="F151" s="81">
        <v>133250</v>
      </c>
      <c r="G151" s="82">
        <f t="shared" si="2"/>
        <v>33.216338699465048</v>
      </c>
      <c r="H151" s="1"/>
      <c r="I151" s="1"/>
    </row>
    <row r="152" spans="1:9" ht="37.5" x14ac:dyDescent="0.3">
      <c r="A152" s="79" t="s">
        <v>353</v>
      </c>
      <c r="B152" s="80" t="s">
        <v>316</v>
      </c>
      <c r="C152" s="80" t="s">
        <v>955</v>
      </c>
      <c r="D152" s="80" t="s">
        <v>31</v>
      </c>
      <c r="E152" s="81">
        <v>401158</v>
      </c>
      <c r="F152" s="81">
        <v>133250</v>
      </c>
      <c r="G152" s="82">
        <f t="shared" si="2"/>
        <v>33.216338699465048</v>
      </c>
      <c r="H152" s="1"/>
      <c r="I152" s="1"/>
    </row>
    <row r="153" spans="1:9" ht="75" x14ac:dyDescent="0.3">
      <c r="A153" s="79" t="s">
        <v>801</v>
      </c>
      <c r="B153" s="80" t="s">
        <v>316</v>
      </c>
      <c r="C153" s="80" t="s">
        <v>956</v>
      </c>
      <c r="D153" s="80" t="s">
        <v>296</v>
      </c>
      <c r="E153" s="81">
        <v>100000</v>
      </c>
      <c r="F153" s="81">
        <v>94760</v>
      </c>
      <c r="G153" s="82">
        <f t="shared" si="2"/>
        <v>94.76</v>
      </c>
      <c r="H153" s="1"/>
      <c r="I153" s="1"/>
    </row>
    <row r="154" spans="1:9" ht="37.5" x14ac:dyDescent="0.3">
      <c r="A154" s="79" t="s">
        <v>352</v>
      </c>
      <c r="B154" s="80" t="s">
        <v>316</v>
      </c>
      <c r="C154" s="80" t="s">
        <v>956</v>
      </c>
      <c r="D154" s="80" t="s">
        <v>29</v>
      </c>
      <c r="E154" s="81">
        <v>100000</v>
      </c>
      <c r="F154" s="81">
        <v>94760</v>
      </c>
      <c r="G154" s="82">
        <f t="shared" si="2"/>
        <v>94.76</v>
      </c>
      <c r="H154" s="1"/>
      <c r="I154" s="1"/>
    </row>
    <row r="155" spans="1:9" ht="37.5" x14ac:dyDescent="0.3">
      <c r="A155" s="79" t="s">
        <v>353</v>
      </c>
      <c r="B155" s="80" t="s">
        <v>316</v>
      </c>
      <c r="C155" s="80" t="s">
        <v>956</v>
      </c>
      <c r="D155" s="80" t="s">
        <v>31</v>
      </c>
      <c r="E155" s="81">
        <v>100000</v>
      </c>
      <c r="F155" s="81">
        <v>94760</v>
      </c>
      <c r="G155" s="82">
        <f t="shared" si="2"/>
        <v>94.76</v>
      </c>
      <c r="H155" s="1"/>
      <c r="I155" s="1"/>
    </row>
    <row r="156" spans="1:9" ht="56.25" x14ac:dyDescent="0.3">
      <c r="A156" s="74" t="s">
        <v>381</v>
      </c>
      <c r="B156" s="75" t="s">
        <v>317</v>
      </c>
      <c r="C156" s="75" t="s">
        <v>337</v>
      </c>
      <c r="D156" s="75" t="s">
        <v>296</v>
      </c>
      <c r="E156" s="76">
        <v>7418285.2599999998</v>
      </c>
      <c r="F156" s="76">
        <v>7316083.9800000004</v>
      </c>
      <c r="G156" s="78">
        <f t="shared" si="2"/>
        <v>98.622305877733268</v>
      </c>
      <c r="H156" s="1"/>
      <c r="I156" s="1"/>
    </row>
    <row r="157" spans="1:9" ht="18.75" x14ac:dyDescent="0.3">
      <c r="A157" s="79" t="s">
        <v>378</v>
      </c>
      <c r="B157" s="80" t="s">
        <v>317</v>
      </c>
      <c r="C157" s="80" t="s">
        <v>802</v>
      </c>
      <c r="D157" s="80" t="s">
        <v>296</v>
      </c>
      <c r="E157" s="81">
        <v>6756594</v>
      </c>
      <c r="F157" s="81">
        <v>6671892.5199999996</v>
      </c>
      <c r="G157" s="82">
        <f t="shared" si="2"/>
        <v>98.746387898991699</v>
      </c>
      <c r="H157" s="1"/>
      <c r="I157" s="1"/>
    </row>
    <row r="158" spans="1:9" ht="93.75" x14ac:dyDescent="0.3">
      <c r="A158" s="79" t="s">
        <v>349</v>
      </c>
      <c r="B158" s="80" t="s">
        <v>317</v>
      </c>
      <c r="C158" s="80" t="s">
        <v>802</v>
      </c>
      <c r="D158" s="80" t="s">
        <v>23</v>
      </c>
      <c r="E158" s="81">
        <v>5896570</v>
      </c>
      <c r="F158" s="81">
        <v>5832028.5899999999</v>
      </c>
      <c r="G158" s="82">
        <f t="shared" si="2"/>
        <v>98.905441468514738</v>
      </c>
      <c r="H158" s="1"/>
      <c r="I158" s="1"/>
    </row>
    <row r="159" spans="1:9" ht="37.5" x14ac:dyDescent="0.3">
      <c r="A159" s="79" t="s">
        <v>379</v>
      </c>
      <c r="B159" s="80" t="s">
        <v>317</v>
      </c>
      <c r="C159" s="80" t="s">
        <v>802</v>
      </c>
      <c r="D159" s="80" t="s">
        <v>41</v>
      </c>
      <c r="E159" s="81">
        <v>5896570</v>
      </c>
      <c r="F159" s="81">
        <v>5832028.5899999999</v>
      </c>
      <c r="G159" s="82">
        <f t="shared" si="2"/>
        <v>98.905441468514738</v>
      </c>
      <c r="H159" s="1"/>
      <c r="I159" s="1"/>
    </row>
    <row r="160" spans="1:9" ht="37.5" x14ac:dyDescent="0.3">
      <c r="A160" s="79" t="s">
        <v>352</v>
      </c>
      <c r="B160" s="80" t="s">
        <v>317</v>
      </c>
      <c r="C160" s="80" t="s">
        <v>802</v>
      </c>
      <c r="D160" s="80" t="s">
        <v>29</v>
      </c>
      <c r="E160" s="81">
        <v>860024</v>
      </c>
      <c r="F160" s="81">
        <v>839863.93</v>
      </c>
      <c r="G160" s="82">
        <f t="shared" si="2"/>
        <v>97.655871231500527</v>
      </c>
      <c r="H160" s="1"/>
      <c r="I160" s="1"/>
    </row>
    <row r="161" spans="1:9" ht="37.5" x14ac:dyDescent="0.3">
      <c r="A161" s="79" t="s">
        <v>353</v>
      </c>
      <c r="B161" s="80" t="s">
        <v>317</v>
      </c>
      <c r="C161" s="80" t="s">
        <v>802</v>
      </c>
      <c r="D161" s="80" t="s">
        <v>31</v>
      </c>
      <c r="E161" s="81">
        <v>860024</v>
      </c>
      <c r="F161" s="81">
        <v>839863.93</v>
      </c>
      <c r="G161" s="82">
        <f t="shared" si="2"/>
        <v>97.655871231500527</v>
      </c>
      <c r="H161" s="1"/>
      <c r="I161" s="1"/>
    </row>
    <row r="162" spans="1:9" ht="25.5" hidden="1" customHeight="1" x14ac:dyDescent="0.3">
      <c r="A162" s="79" t="s">
        <v>957</v>
      </c>
      <c r="B162" s="80" t="s">
        <v>317</v>
      </c>
      <c r="C162" s="80" t="s">
        <v>958</v>
      </c>
      <c r="D162" s="80" t="s">
        <v>296</v>
      </c>
      <c r="E162" s="81">
        <v>54490</v>
      </c>
      <c r="F162" s="81">
        <v>40590.199999999997</v>
      </c>
      <c r="G162" s="82">
        <f t="shared" si="2"/>
        <v>74.491099284272337</v>
      </c>
      <c r="H162" s="1"/>
      <c r="I162" s="1"/>
    </row>
    <row r="163" spans="1:9" ht="25.5" hidden="1" customHeight="1" x14ac:dyDescent="0.3">
      <c r="A163" s="79" t="s">
        <v>352</v>
      </c>
      <c r="B163" s="80" t="s">
        <v>317</v>
      </c>
      <c r="C163" s="80" t="s">
        <v>958</v>
      </c>
      <c r="D163" s="80" t="s">
        <v>29</v>
      </c>
      <c r="E163" s="81">
        <v>54490</v>
      </c>
      <c r="F163" s="81">
        <v>40590.199999999997</v>
      </c>
      <c r="G163" s="82">
        <f t="shared" si="2"/>
        <v>74.491099284272337</v>
      </c>
      <c r="H163" s="1"/>
      <c r="I163" s="1"/>
    </row>
    <row r="164" spans="1:9" ht="25.5" hidden="1" customHeight="1" x14ac:dyDescent="0.3">
      <c r="A164" s="79" t="s">
        <v>353</v>
      </c>
      <c r="B164" s="80" t="s">
        <v>317</v>
      </c>
      <c r="C164" s="80" t="s">
        <v>958</v>
      </c>
      <c r="D164" s="80" t="s">
        <v>31</v>
      </c>
      <c r="E164" s="81">
        <v>54490</v>
      </c>
      <c r="F164" s="81">
        <v>40590.199999999997</v>
      </c>
      <c r="G164" s="82">
        <f t="shared" si="2"/>
        <v>74.491099284272337</v>
      </c>
      <c r="H164" s="1"/>
      <c r="I164" s="1"/>
    </row>
    <row r="165" spans="1:9" ht="18.75" x14ac:dyDescent="0.3">
      <c r="A165" s="79" t="s">
        <v>382</v>
      </c>
      <c r="B165" s="80" t="s">
        <v>317</v>
      </c>
      <c r="C165" s="80" t="s">
        <v>959</v>
      </c>
      <c r="D165" s="80" t="s">
        <v>296</v>
      </c>
      <c r="E165" s="81">
        <v>439010</v>
      </c>
      <c r="F165" s="81">
        <v>439010</v>
      </c>
      <c r="G165" s="82">
        <f t="shared" si="2"/>
        <v>100</v>
      </c>
      <c r="H165" s="1"/>
      <c r="I165" s="1"/>
    </row>
    <row r="166" spans="1:9" ht="37.5" x14ac:dyDescent="0.3">
      <c r="A166" s="79" t="s">
        <v>352</v>
      </c>
      <c r="B166" s="80" t="s">
        <v>317</v>
      </c>
      <c r="C166" s="80" t="s">
        <v>959</v>
      </c>
      <c r="D166" s="80" t="s">
        <v>29</v>
      </c>
      <c r="E166" s="81">
        <v>96530</v>
      </c>
      <c r="F166" s="81">
        <v>96530</v>
      </c>
      <c r="G166" s="82">
        <f t="shared" si="2"/>
        <v>100</v>
      </c>
      <c r="H166" s="1"/>
      <c r="I166" s="1"/>
    </row>
    <row r="167" spans="1:9" ht="37.5" x14ac:dyDescent="0.3">
      <c r="A167" s="79" t="s">
        <v>353</v>
      </c>
      <c r="B167" s="80" t="s">
        <v>317</v>
      </c>
      <c r="C167" s="80" t="s">
        <v>959</v>
      </c>
      <c r="D167" s="80" t="s">
        <v>31</v>
      </c>
      <c r="E167" s="81">
        <v>96530</v>
      </c>
      <c r="F167" s="81">
        <v>96530</v>
      </c>
      <c r="G167" s="82">
        <f t="shared" si="2"/>
        <v>100</v>
      </c>
      <c r="H167" s="1"/>
      <c r="I167" s="1"/>
    </row>
    <row r="168" spans="1:9" ht="18.75" x14ac:dyDescent="0.3">
      <c r="A168" s="79" t="s">
        <v>355</v>
      </c>
      <c r="B168" s="80" t="s">
        <v>317</v>
      </c>
      <c r="C168" s="80" t="s">
        <v>959</v>
      </c>
      <c r="D168" s="80" t="s">
        <v>33</v>
      </c>
      <c r="E168" s="81">
        <v>342480</v>
      </c>
      <c r="F168" s="81">
        <v>342480</v>
      </c>
      <c r="G168" s="82">
        <f t="shared" si="2"/>
        <v>100</v>
      </c>
      <c r="H168" s="1"/>
      <c r="I168" s="1"/>
    </row>
    <row r="169" spans="1:9" ht="75" x14ac:dyDescent="0.3">
      <c r="A169" s="79" t="s">
        <v>383</v>
      </c>
      <c r="B169" s="80" t="s">
        <v>317</v>
      </c>
      <c r="C169" s="80" t="s">
        <v>959</v>
      </c>
      <c r="D169" s="80" t="s">
        <v>64</v>
      </c>
      <c r="E169" s="81">
        <v>342480</v>
      </c>
      <c r="F169" s="81">
        <v>342480</v>
      </c>
      <c r="G169" s="82">
        <f t="shared" si="2"/>
        <v>100</v>
      </c>
      <c r="H169" s="1"/>
      <c r="I169" s="1"/>
    </row>
    <row r="170" spans="1:9" ht="75" x14ac:dyDescent="0.3">
      <c r="A170" s="79" t="s">
        <v>801</v>
      </c>
      <c r="B170" s="80" t="s">
        <v>317</v>
      </c>
      <c r="C170" s="80" t="s">
        <v>960</v>
      </c>
      <c r="D170" s="80" t="s">
        <v>296</v>
      </c>
      <c r="E170" s="81">
        <v>100000</v>
      </c>
      <c r="F170" s="81">
        <v>96400</v>
      </c>
      <c r="G170" s="82">
        <f t="shared" si="2"/>
        <v>96.399999999999991</v>
      </c>
      <c r="H170" s="1"/>
      <c r="I170" s="1"/>
    </row>
    <row r="171" spans="1:9" ht="37.5" x14ac:dyDescent="0.3">
      <c r="A171" s="79" t="s">
        <v>352</v>
      </c>
      <c r="B171" s="80" t="s">
        <v>317</v>
      </c>
      <c r="C171" s="80" t="s">
        <v>960</v>
      </c>
      <c r="D171" s="80" t="s">
        <v>29</v>
      </c>
      <c r="E171" s="81">
        <v>100000</v>
      </c>
      <c r="F171" s="81">
        <v>96400</v>
      </c>
      <c r="G171" s="82">
        <f t="shared" si="2"/>
        <v>96.399999999999991</v>
      </c>
      <c r="H171" s="1"/>
      <c r="I171" s="1"/>
    </row>
    <row r="172" spans="1:9" ht="37.5" x14ac:dyDescent="0.3">
      <c r="A172" s="79" t="s">
        <v>353</v>
      </c>
      <c r="B172" s="80" t="s">
        <v>317</v>
      </c>
      <c r="C172" s="80" t="s">
        <v>960</v>
      </c>
      <c r="D172" s="80" t="s">
        <v>31</v>
      </c>
      <c r="E172" s="81">
        <v>100000</v>
      </c>
      <c r="F172" s="81">
        <v>96400</v>
      </c>
      <c r="G172" s="82">
        <f t="shared" si="2"/>
        <v>96.399999999999991</v>
      </c>
      <c r="H172" s="1"/>
      <c r="I172" s="1"/>
    </row>
    <row r="173" spans="1:9" ht="112.5" x14ac:dyDescent="0.3">
      <c r="A173" s="79" t="s">
        <v>876</v>
      </c>
      <c r="B173" s="80" t="s">
        <v>317</v>
      </c>
      <c r="C173" s="80" t="s">
        <v>877</v>
      </c>
      <c r="D173" s="80" t="s">
        <v>296</v>
      </c>
      <c r="E173" s="81">
        <v>68191.259999999995</v>
      </c>
      <c r="F173" s="81">
        <v>68191.259999999995</v>
      </c>
      <c r="G173" s="82">
        <f t="shared" si="2"/>
        <v>100</v>
      </c>
      <c r="H173" s="1"/>
      <c r="I173" s="1"/>
    </row>
    <row r="174" spans="1:9" ht="93.75" x14ac:dyDescent="0.3">
      <c r="A174" s="79" t="s">
        <v>349</v>
      </c>
      <c r="B174" s="80" t="s">
        <v>317</v>
      </c>
      <c r="C174" s="80" t="s">
        <v>877</v>
      </c>
      <c r="D174" s="80" t="s">
        <v>23</v>
      </c>
      <c r="E174" s="81">
        <v>68191.259999999995</v>
      </c>
      <c r="F174" s="81">
        <v>68191.259999999995</v>
      </c>
      <c r="G174" s="82">
        <f t="shared" si="2"/>
        <v>100</v>
      </c>
      <c r="H174" s="1"/>
      <c r="I174" s="1"/>
    </row>
    <row r="175" spans="1:9" ht="37.5" x14ac:dyDescent="0.3">
      <c r="A175" s="79" t="s">
        <v>379</v>
      </c>
      <c r="B175" s="80" t="s">
        <v>317</v>
      </c>
      <c r="C175" s="80" t="s">
        <v>877</v>
      </c>
      <c r="D175" s="80" t="s">
        <v>41</v>
      </c>
      <c r="E175" s="81">
        <v>68191.259999999995</v>
      </c>
      <c r="F175" s="81">
        <v>68191.259999999995</v>
      </c>
      <c r="G175" s="82">
        <f t="shared" si="2"/>
        <v>100</v>
      </c>
      <c r="H175" s="1"/>
      <c r="I175" s="1"/>
    </row>
    <row r="176" spans="1:9" ht="18.75" x14ac:dyDescent="0.3">
      <c r="A176" s="74" t="s">
        <v>385</v>
      </c>
      <c r="B176" s="75" t="s">
        <v>286</v>
      </c>
      <c r="C176" s="75" t="s">
        <v>337</v>
      </c>
      <c r="D176" s="75" t="s">
        <v>296</v>
      </c>
      <c r="E176" s="76">
        <v>454844623.73000002</v>
      </c>
      <c r="F176" s="76">
        <v>451596688.44999999</v>
      </c>
      <c r="G176" s="78">
        <f t="shared" si="2"/>
        <v>99.285924223229244</v>
      </c>
      <c r="H176" s="1"/>
      <c r="I176" s="1"/>
    </row>
    <row r="177" spans="1:9" ht="18.75" x14ac:dyDescent="0.3">
      <c r="A177" s="74" t="s">
        <v>386</v>
      </c>
      <c r="B177" s="75" t="s">
        <v>318</v>
      </c>
      <c r="C177" s="75" t="s">
        <v>337</v>
      </c>
      <c r="D177" s="75" t="s">
        <v>296</v>
      </c>
      <c r="E177" s="76">
        <v>356810758.10000002</v>
      </c>
      <c r="F177" s="76">
        <v>356810758.10000002</v>
      </c>
      <c r="G177" s="78">
        <f t="shared" si="2"/>
        <v>100</v>
      </c>
      <c r="H177" s="1"/>
      <c r="I177" s="1"/>
    </row>
    <row r="178" spans="1:9" ht="150" x14ac:dyDescent="0.3">
      <c r="A178" s="79" t="s">
        <v>961</v>
      </c>
      <c r="B178" s="80" t="s">
        <v>318</v>
      </c>
      <c r="C178" s="80" t="s">
        <v>803</v>
      </c>
      <c r="D178" s="80" t="s">
        <v>296</v>
      </c>
      <c r="E178" s="81">
        <v>1362674.97</v>
      </c>
      <c r="F178" s="81">
        <v>1362674.97</v>
      </c>
      <c r="G178" s="82">
        <f t="shared" si="2"/>
        <v>100</v>
      </c>
      <c r="H178" s="1"/>
      <c r="I178" s="1"/>
    </row>
    <row r="179" spans="1:9" ht="37.5" x14ac:dyDescent="0.3">
      <c r="A179" s="79" t="s">
        <v>352</v>
      </c>
      <c r="B179" s="80" t="s">
        <v>318</v>
      </c>
      <c r="C179" s="80" t="s">
        <v>803</v>
      </c>
      <c r="D179" s="80" t="s">
        <v>29</v>
      </c>
      <c r="E179" s="81">
        <v>1362674.97</v>
      </c>
      <c r="F179" s="81">
        <v>1362674.97</v>
      </c>
      <c r="G179" s="82">
        <f t="shared" si="2"/>
        <v>100</v>
      </c>
      <c r="H179" s="1"/>
      <c r="I179" s="1"/>
    </row>
    <row r="180" spans="1:9" ht="37.5" x14ac:dyDescent="0.3">
      <c r="A180" s="79" t="s">
        <v>353</v>
      </c>
      <c r="B180" s="80" t="s">
        <v>318</v>
      </c>
      <c r="C180" s="80" t="s">
        <v>803</v>
      </c>
      <c r="D180" s="80" t="s">
        <v>31</v>
      </c>
      <c r="E180" s="81">
        <v>1362674.97</v>
      </c>
      <c r="F180" s="81">
        <v>1362674.97</v>
      </c>
      <c r="G180" s="82">
        <f t="shared" si="2"/>
        <v>100</v>
      </c>
      <c r="H180" s="1"/>
      <c r="I180" s="1"/>
    </row>
    <row r="181" spans="1:9" ht="112.5" x14ac:dyDescent="0.3">
      <c r="A181" s="79" t="s">
        <v>1058</v>
      </c>
      <c r="B181" s="80" t="s">
        <v>318</v>
      </c>
      <c r="C181" s="80" t="s">
        <v>1059</v>
      </c>
      <c r="D181" s="80" t="s">
        <v>296</v>
      </c>
      <c r="E181" s="81">
        <v>353864956.86000001</v>
      </c>
      <c r="F181" s="81">
        <v>353864956.86000001</v>
      </c>
      <c r="G181" s="82">
        <f t="shared" si="2"/>
        <v>100</v>
      </c>
      <c r="H181" s="1"/>
      <c r="I181" s="1"/>
    </row>
    <row r="182" spans="1:9" ht="37.5" x14ac:dyDescent="0.3">
      <c r="A182" s="79" t="s">
        <v>391</v>
      </c>
      <c r="B182" s="80" t="s">
        <v>318</v>
      </c>
      <c r="C182" s="80" t="s">
        <v>1059</v>
      </c>
      <c r="D182" s="80" t="s">
        <v>86</v>
      </c>
      <c r="E182" s="81">
        <v>353864956.86000001</v>
      </c>
      <c r="F182" s="81">
        <v>353864956.86000001</v>
      </c>
      <c r="G182" s="82">
        <f t="shared" si="2"/>
        <v>100</v>
      </c>
      <c r="H182" s="1"/>
      <c r="I182" s="1"/>
    </row>
    <row r="183" spans="1:9" ht="18.75" x14ac:dyDescent="0.3">
      <c r="A183" s="79" t="s">
        <v>392</v>
      </c>
      <c r="B183" s="80" t="s">
        <v>318</v>
      </c>
      <c r="C183" s="80" t="s">
        <v>1059</v>
      </c>
      <c r="D183" s="80" t="s">
        <v>88</v>
      </c>
      <c r="E183" s="81">
        <v>353864956.86000001</v>
      </c>
      <c r="F183" s="81">
        <v>353864956.86000001</v>
      </c>
      <c r="G183" s="82">
        <f t="shared" si="2"/>
        <v>100</v>
      </c>
      <c r="H183" s="1"/>
      <c r="I183" s="1"/>
    </row>
    <row r="184" spans="1:9" ht="37.5" x14ac:dyDescent="0.3">
      <c r="A184" s="79" t="s">
        <v>409</v>
      </c>
      <c r="B184" s="80" t="s">
        <v>318</v>
      </c>
      <c r="C184" s="80" t="s">
        <v>964</v>
      </c>
      <c r="D184" s="80" t="s">
        <v>296</v>
      </c>
      <c r="E184" s="81">
        <v>1583126.27</v>
      </c>
      <c r="F184" s="81">
        <v>1583126.27</v>
      </c>
      <c r="G184" s="82">
        <f t="shared" si="2"/>
        <v>100</v>
      </c>
      <c r="H184" s="1"/>
      <c r="I184" s="1"/>
    </row>
    <row r="185" spans="1:9" ht="37.5" x14ac:dyDescent="0.3">
      <c r="A185" s="79" t="s">
        <v>391</v>
      </c>
      <c r="B185" s="80" t="s">
        <v>318</v>
      </c>
      <c r="C185" s="80" t="s">
        <v>964</v>
      </c>
      <c r="D185" s="80" t="s">
        <v>86</v>
      </c>
      <c r="E185" s="81">
        <v>1583126.27</v>
      </c>
      <c r="F185" s="81">
        <v>1583126.27</v>
      </c>
      <c r="G185" s="82">
        <f t="shared" si="2"/>
        <v>100</v>
      </c>
      <c r="H185" s="1"/>
      <c r="I185" s="1"/>
    </row>
    <row r="186" spans="1:9" ht="18.75" x14ac:dyDescent="0.3">
      <c r="A186" s="79" t="s">
        <v>392</v>
      </c>
      <c r="B186" s="80" t="s">
        <v>318</v>
      </c>
      <c r="C186" s="80" t="s">
        <v>964</v>
      </c>
      <c r="D186" s="80" t="s">
        <v>88</v>
      </c>
      <c r="E186" s="81">
        <v>1583126.27</v>
      </c>
      <c r="F186" s="81">
        <v>1583126.27</v>
      </c>
      <c r="G186" s="82">
        <f t="shared" si="2"/>
        <v>100</v>
      </c>
      <c r="H186" s="1"/>
      <c r="I186" s="1"/>
    </row>
    <row r="187" spans="1:9" ht="18.75" x14ac:dyDescent="0.3">
      <c r="A187" s="74" t="s">
        <v>1060</v>
      </c>
      <c r="B187" s="75" t="s">
        <v>1061</v>
      </c>
      <c r="C187" s="75" t="s">
        <v>337</v>
      </c>
      <c r="D187" s="75" t="s">
        <v>296</v>
      </c>
      <c r="E187" s="76">
        <v>404012.91</v>
      </c>
      <c r="F187" s="76">
        <v>401190.77</v>
      </c>
      <c r="G187" s="78">
        <f t="shared" si="2"/>
        <v>99.301472816796874</v>
      </c>
      <c r="H187" s="1"/>
      <c r="I187" s="1"/>
    </row>
    <row r="188" spans="1:9" ht="18.75" x14ac:dyDescent="0.3">
      <c r="A188" s="79" t="s">
        <v>1062</v>
      </c>
      <c r="B188" s="80" t="s">
        <v>1061</v>
      </c>
      <c r="C188" s="80" t="s">
        <v>1063</v>
      </c>
      <c r="D188" s="80" t="s">
        <v>296</v>
      </c>
      <c r="E188" s="81">
        <v>404012.91</v>
      </c>
      <c r="F188" s="81">
        <v>401190.77</v>
      </c>
      <c r="G188" s="82">
        <f t="shared" si="2"/>
        <v>99.301472816796874</v>
      </c>
      <c r="H188" s="1"/>
      <c r="I188" s="1"/>
    </row>
    <row r="189" spans="1:9" ht="37.5" x14ac:dyDescent="0.3">
      <c r="A189" s="79" t="s">
        <v>352</v>
      </c>
      <c r="B189" s="80" t="s">
        <v>1061</v>
      </c>
      <c r="C189" s="80" t="s">
        <v>1063</v>
      </c>
      <c r="D189" s="80" t="s">
        <v>29</v>
      </c>
      <c r="E189" s="81">
        <v>404012.91</v>
      </c>
      <c r="F189" s="81">
        <v>401190.77</v>
      </c>
      <c r="G189" s="82">
        <f t="shared" si="2"/>
        <v>99.301472816796874</v>
      </c>
      <c r="H189" s="1"/>
      <c r="I189" s="1"/>
    </row>
    <row r="190" spans="1:9" ht="37.5" x14ac:dyDescent="0.3">
      <c r="A190" s="79" t="s">
        <v>353</v>
      </c>
      <c r="B190" s="80" t="s">
        <v>1061</v>
      </c>
      <c r="C190" s="80" t="s">
        <v>1063</v>
      </c>
      <c r="D190" s="80" t="s">
        <v>31</v>
      </c>
      <c r="E190" s="81">
        <v>404012.91</v>
      </c>
      <c r="F190" s="81">
        <v>401190.77</v>
      </c>
      <c r="G190" s="82">
        <f t="shared" si="2"/>
        <v>99.301472816796874</v>
      </c>
      <c r="H190" s="1"/>
      <c r="I190" s="1"/>
    </row>
    <row r="191" spans="1:9" ht="18.75" x14ac:dyDescent="0.3">
      <c r="A191" s="87" t="s">
        <v>387</v>
      </c>
      <c r="B191" s="88" t="s">
        <v>319</v>
      </c>
      <c r="C191" s="88" t="s">
        <v>337</v>
      </c>
      <c r="D191" s="88" t="s">
        <v>296</v>
      </c>
      <c r="E191" s="77">
        <v>1264056</v>
      </c>
      <c r="F191" s="77">
        <v>1262958.96</v>
      </c>
      <c r="G191" s="78">
        <f t="shared" si="2"/>
        <v>99.913212705766199</v>
      </c>
      <c r="H191" s="1"/>
      <c r="I191" s="1"/>
    </row>
    <row r="192" spans="1:9" ht="56.25" x14ac:dyDescent="0.3">
      <c r="A192" s="79" t="s">
        <v>368</v>
      </c>
      <c r="B192" s="80" t="s">
        <v>319</v>
      </c>
      <c r="C192" s="80" t="s">
        <v>793</v>
      </c>
      <c r="D192" s="80" t="s">
        <v>296</v>
      </c>
      <c r="E192" s="81">
        <v>142860</v>
      </c>
      <c r="F192" s="81">
        <v>141762.96</v>
      </c>
      <c r="G192" s="82">
        <f t="shared" si="2"/>
        <v>99.232087358252826</v>
      </c>
      <c r="H192" s="1"/>
      <c r="I192" s="1"/>
    </row>
    <row r="193" spans="1:9" ht="37.5" x14ac:dyDescent="0.3">
      <c r="A193" s="79" t="s">
        <v>352</v>
      </c>
      <c r="B193" s="80" t="s">
        <v>319</v>
      </c>
      <c r="C193" s="80" t="s">
        <v>793</v>
      </c>
      <c r="D193" s="80" t="s">
        <v>29</v>
      </c>
      <c r="E193" s="81">
        <v>142860</v>
      </c>
      <c r="F193" s="81">
        <v>141762.96</v>
      </c>
      <c r="G193" s="82">
        <f t="shared" si="2"/>
        <v>99.232087358252826</v>
      </c>
      <c r="H193" s="1"/>
      <c r="I193" s="1"/>
    </row>
    <row r="194" spans="1:9" ht="37.5" x14ac:dyDescent="0.3">
      <c r="A194" s="79" t="s">
        <v>353</v>
      </c>
      <c r="B194" s="80" t="s">
        <v>319</v>
      </c>
      <c r="C194" s="86" t="s">
        <v>793</v>
      </c>
      <c r="D194" s="80" t="s">
        <v>31</v>
      </c>
      <c r="E194" s="81">
        <v>142860</v>
      </c>
      <c r="F194" s="81">
        <v>141762.96</v>
      </c>
      <c r="G194" s="82">
        <f t="shared" si="2"/>
        <v>99.232087358252826</v>
      </c>
      <c r="H194" s="1"/>
      <c r="I194" s="1"/>
    </row>
    <row r="195" spans="1:9" ht="93.75" x14ac:dyDescent="0.3">
      <c r="A195" s="79" t="s">
        <v>388</v>
      </c>
      <c r="B195" s="80" t="s">
        <v>319</v>
      </c>
      <c r="C195" s="86" t="s">
        <v>804</v>
      </c>
      <c r="D195" s="80" t="s">
        <v>296</v>
      </c>
      <c r="E195" s="81">
        <v>1121196</v>
      </c>
      <c r="F195" s="81">
        <v>1121196</v>
      </c>
      <c r="G195" s="82">
        <f t="shared" si="2"/>
        <v>100</v>
      </c>
      <c r="H195" s="1"/>
      <c r="I195" s="1"/>
    </row>
    <row r="196" spans="1:9" ht="18.75" x14ac:dyDescent="0.3">
      <c r="A196" s="79" t="s">
        <v>355</v>
      </c>
      <c r="B196" s="80" t="s">
        <v>319</v>
      </c>
      <c r="C196" s="86" t="s">
        <v>804</v>
      </c>
      <c r="D196" s="80" t="s">
        <v>33</v>
      </c>
      <c r="E196" s="81">
        <v>1121196</v>
      </c>
      <c r="F196" s="81">
        <v>1121196</v>
      </c>
      <c r="G196" s="82">
        <f t="shared" si="2"/>
        <v>100</v>
      </c>
      <c r="H196" s="1"/>
      <c r="I196" s="1"/>
    </row>
    <row r="197" spans="1:9" ht="75" x14ac:dyDescent="0.3">
      <c r="A197" s="79" t="s">
        <v>383</v>
      </c>
      <c r="B197" s="80" t="s">
        <v>319</v>
      </c>
      <c r="C197" s="86" t="s">
        <v>804</v>
      </c>
      <c r="D197" s="80" t="s">
        <v>64</v>
      </c>
      <c r="E197" s="81">
        <v>1121196</v>
      </c>
      <c r="F197" s="81">
        <v>1121196</v>
      </c>
      <c r="G197" s="82">
        <f t="shared" si="2"/>
        <v>100</v>
      </c>
      <c r="H197" s="1"/>
      <c r="I197" s="1"/>
    </row>
    <row r="198" spans="1:9" ht="18.75" x14ac:dyDescent="0.3">
      <c r="A198" s="74" t="s">
        <v>389</v>
      </c>
      <c r="B198" s="75" t="s">
        <v>320</v>
      </c>
      <c r="C198" s="141" t="s">
        <v>337</v>
      </c>
      <c r="D198" s="75" t="s">
        <v>296</v>
      </c>
      <c r="E198" s="76">
        <v>90481189.319999993</v>
      </c>
      <c r="F198" s="76">
        <v>87239573.219999999</v>
      </c>
      <c r="G198" s="78">
        <f t="shared" si="2"/>
        <v>96.417359094899226</v>
      </c>
      <c r="H198" s="1"/>
      <c r="I198" s="1"/>
    </row>
    <row r="199" spans="1:9" ht="37.5" x14ac:dyDescent="0.3">
      <c r="A199" s="79" t="s">
        <v>390</v>
      </c>
      <c r="B199" s="80" t="s">
        <v>320</v>
      </c>
      <c r="C199" s="86" t="s">
        <v>805</v>
      </c>
      <c r="D199" s="80" t="s">
        <v>296</v>
      </c>
      <c r="E199" s="81">
        <v>782334</v>
      </c>
      <c r="F199" s="81">
        <v>0</v>
      </c>
      <c r="G199" s="82">
        <f t="shared" si="2"/>
        <v>0</v>
      </c>
      <c r="H199" s="1"/>
      <c r="I199" s="1"/>
    </row>
    <row r="200" spans="1:9" ht="37.5" x14ac:dyDescent="0.3">
      <c r="A200" s="79" t="s">
        <v>391</v>
      </c>
      <c r="B200" s="80" t="s">
        <v>320</v>
      </c>
      <c r="C200" s="86" t="s">
        <v>805</v>
      </c>
      <c r="D200" s="80" t="s">
        <v>86</v>
      </c>
      <c r="E200" s="81">
        <v>782334</v>
      </c>
      <c r="F200" s="81">
        <v>0</v>
      </c>
      <c r="G200" s="82">
        <f t="shared" si="2"/>
        <v>0</v>
      </c>
      <c r="H200" s="1"/>
      <c r="I200" s="1"/>
    </row>
    <row r="201" spans="1:9" ht="18.75" x14ac:dyDescent="0.3">
      <c r="A201" s="79" t="s">
        <v>392</v>
      </c>
      <c r="B201" s="80" t="s">
        <v>320</v>
      </c>
      <c r="C201" s="86" t="s">
        <v>805</v>
      </c>
      <c r="D201" s="80" t="s">
        <v>88</v>
      </c>
      <c r="E201" s="81">
        <v>782334</v>
      </c>
      <c r="F201" s="81">
        <v>0</v>
      </c>
      <c r="G201" s="82">
        <f t="shared" si="2"/>
        <v>0</v>
      </c>
      <c r="H201" s="1"/>
      <c r="I201" s="1"/>
    </row>
    <row r="202" spans="1:9" ht="18.75" x14ac:dyDescent="0.3">
      <c r="A202" s="79" t="s">
        <v>393</v>
      </c>
      <c r="B202" s="80" t="s">
        <v>320</v>
      </c>
      <c r="C202" s="86" t="s">
        <v>806</v>
      </c>
      <c r="D202" s="80" t="s">
        <v>296</v>
      </c>
      <c r="E202" s="81">
        <v>515310</v>
      </c>
      <c r="F202" s="81">
        <v>198443.45</v>
      </c>
      <c r="G202" s="82">
        <f t="shared" si="2"/>
        <v>38.509528245134</v>
      </c>
      <c r="H202" s="1"/>
      <c r="I202" s="1"/>
    </row>
    <row r="203" spans="1:9" ht="37.5" x14ac:dyDescent="0.3">
      <c r="A203" s="79" t="s">
        <v>352</v>
      </c>
      <c r="B203" s="80" t="s">
        <v>320</v>
      </c>
      <c r="C203" s="80" t="s">
        <v>806</v>
      </c>
      <c r="D203" s="80" t="s">
        <v>29</v>
      </c>
      <c r="E203" s="81">
        <v>515310</v>
      </c>
      <c r="F203" s="81">
        <v>198443.45</v>
      </c>
      <c r="G203" s="82">
        <f t="shared" si="2"/>
        <v>38.509528245134</v>
      </c>
      <c r="H203" s="1"/>
      <c r="I203" s="1"/>
    </row>
    <row r="204" spans="1:9" ht="37.5" x14ac:dyDescent="0.3">
      <c r="A204" s="79" t="s">
        <v>353</v>
      </c>
      <c r="B204" s="80" t="s">
        <v>320</v>
      </c>
      <c r="C204" s="80" t="s">
        <v>806</v>
      </c>
      <c r="D204" s="80" t="s">
        <v>31</v>
      </c>
      <c r="E204" s="81">
        <v>515310</v>
      </c>
      <c r="F204" s="81">
        <v>198443.45</v>
      </c>
      <c r="G204" s="82">
        <f t="shared" ref="G204:G259" si="3">F204/E204*100</f>
        <v>38.509528245134</v>
      </c>
      <c r="H204" s="1"/>
      <c r="I204" s="1"/>
    </row>
    <row r="205" spans="1:9" ht="56.25" x14ac:dyDescent="0.3">
      <c r="A205" s="79" t="s">
        <v>394</v>
      </c>
      <c r="B205" s="80" t="s">
        <v>320</v>
      </c>
      <c r="C205" s="80" t="s">
        <v>807</v>
      </c>
      <c r="D205" s="80" t="s">
        <v>296</v>
      </c>
      <c r="E205" s="81">
        <v>2607526.9700000002</v>
      </c>
      <c r="F205" s="81">
        <v>1446456.36</v>
      </c>
      <c r="G205" s="82">
        <f t="shared" si="3"/>
        <v>55.472345124008434</v>
      </c>
      <c r="H205" s="1"/>
      <c r="I205" s="1"/>
    </row>
    <row r="206" spans="1:9" ht="37.5" x14ac:dyDescent="0.3">
      <c r="A206" s="79" t="s">
        <v>352</v>
      </c>
      <c r="B206" s="80" t="s">
        <v>320</v>
      </c>
      <c r="C206" s="80" t="s">
        <v>807</v>
      </c>
      <c r="D206" s="80" t="s">
        <v>29</v>
      </c>
      <c r="E206" s="81">
        <v>2557526.9700000002</v>
      </c>
      <c r="F206" s="81">
        <v>1396456.36</v>
      </c>
      <c r="G206" s="82">
        <f t="shared" si="3"/>
        <v>54.601823416939375</v>
      </c>
      <c r="H206" s="1"/>
      <c r="I206" s="1"/>
    </row>
    <row r="207" spans="1:9" ht="37.5" x14ac:dyDescent="0.3">
      <c r="A207" s="79" t="s">
        <v>353</v>
      </c>
      <c r="B207" s="80" t="s">
        <v>320</v>
      </c>
      <c r="C207" s="80" t="s">
        <v>807</v>
      </c>
      <c r="D207" s="80" t="s">
        <v>31</v>
      </c>
      <c r="E207" s="81">
        <v>2557526.9700000002</v>
      </c>
      <c r="F207" s="81">
        <v>1396456.36</v>
      </c>
      <c r="G207" s="82">
        <f t="shared" si="3"/>
        <v>54.601823416939375</v>
      </c>
      <c r="H207" s="1"/>
      <c r="I207" s="1"/>
    </row>
    <row r="208" spans="1:9" ht="18.75" x14ac:dyDescent="0.3">
      <c r="A208" s="79" t="s">
        <v>355</v>
      </c>
      <c r="B208" s="80" t="s">
        <v>320</v>
      </c>
      <c r="C208" s="80" t="s">
        <v>807</v>
      </c>
      <c r="D208" s="80" t="s">
        <v>33</v>
      </c>
      <c r="E208" s="81">
        <v>50000</v>
      </c>
      <c r="F208" s="81">
        <v>50000</v>
      </c>
      <c r="G208" s="82">
        <f t="shared" si="3"/>
        <v>100</v>
      </c>
      <c r="H208" s="1"/>
      <c r="I208" s="1"/>
    </row>
    <row r="209" spans="1:9" ht="18.75" x14ac:dyDescent="0.3">
      <c r="A209" s="79" t="s">
        <v>359</v>
      </c>
      <c r="B209" s="80" t="s">
        <v>320</v>
      </c>
      <c r="C209" s="80" t="s">
        <v>807</v>
      </c>
      <c r="D209" s="80" t="s">
        <v>35</v>
      </c>
      <c r="E209" s="81">
        <v>50000</v>
      </c>
      <c r="F209" s="81">
        <v>50000</v>
      </c>
      <c r="G209" s="82">
        <f t="shared" si="3"/>
        <v>100</v>
      </c>
      <c r="H209" s="1"/>
      <c r="I209" s="1"/>
    </row>
    <row r="210" spans="1:9" ht="262.5" x14ac:dyDescent="0.3">
      <c r="A210" s="79" t="s">
        <v>1064</v>
      </c>
      <c r="B210" s="80" t="s">
        <v>320</v>
      </c>
      <c r="C210" s="80" t="s">
        <v>1065</v>
      </c>
      <c r="D210" s="80" t="s">
        <v>296</v>
      </c>
      <c r="E210" s="81">
        <v>63426659.689999998</v>
      </c>
      <c r="F210" s="81">
        <v>62445314.75</v>
      </c>
      <c r="G210" s="82">
        <f t="shared" si="3"/>
        <v>98.452787921047147</v>
      </c>
      <c r="H210" s="1"/>
      <c r="I210" s="1"/>
    </row>
    <row r="211" spans="1:9" ht="18.75" x14ac:dyDescent="0.3">
      <c r="A211" s="79" t="s">
        <v>375</v>
      </c>
      <c r="B211" s="80" t="s">
        <v>320</v>
      </c>
      <c r="C211" s="80" t="s">
        <v>1065</v>
      </c>
      <c r="D211" s="80" t="s">
        <v>92</v>
      </c>
      <c r="E211" s="81">
        <v>63426659.689999998</v>
      </c>
      <c r="F211" s="81">
        <v>62445314.75</v>
      </c>
      <c r="G211" s="82">
        <f t="shared" si="3"/>
        <v>98.452787921047147</v>
      </c>
      <c r="H211" s="1"/>
      <c r="I211" s="1"/>
    </row>
    <row r="212" spans="1:9" ht="18.75" x14ac:dyDescent="0.3">
      <c r="A212" s="79" t="s">
        <v>395</v>
      </c>
      <c r="B212" s="80" t="s">
        <v>320</v>
      </c>
      <c r="C212" s="80" t="s">
        <v>1065</v>
      </c>
      <c r="D212" s="80" t="s">
        <v>96</v>
      </c>
      <c r="E212" s="81">
        <v>63426659.689999998</v>
      </c>
      <c r="F212" s="81">
        <v>62445314.75</v>
      </c>
      <c r="G212" s="82">
        <f t="shared" si="3"/>
        <v>98.452787921047147</v>
      </c>
      <c r="H212" s="1"/>
      <c r="I212" s="1"/>
    </row>
    <row r="213" spans="1:9" ht="56.25" x14ac:dyDescent="0.3">
      <c r="A213" s="79" t="s">
        <v>396</v>
      </c>
      <c r="B213" s="80" t="s">
        <v>320</v>
      </c>
      <c r="C213" s="80" t="s">
        <v>808</v>
      </c>
      <c r="D213" s="80" t="s">
        <v>296</v>
      </c>
      <c r="E213" s="81">
        <v>23149358.66</v>
      </c>
      <c r="F213" s="81">
        <v>23149358.66</v>
      </c>
      <c r="G213" s="82">
        <f t="shared" si="3"/>
        <v>100</v>
      </c>
      <c r="H213" s="1"/>
      <c r="I213" s="1"/>
    </row>
    <row r="214" spans="1:9" ht="18.75" x14ac:dyDescent="0.3">
      <c r="A214" s="79" t="s">
        <v>375</v>
      </c>
      <c r="B214" s="80" t="s">
        <v>320</v>
      </c>
      <c r="C214" s="80" t="s">
        <v>808</v>
      </c>
      <c r="D214" s="80" t="s">
        <v>92</v>
      </c>
      <c r="E214" s="81">
        <v>23149358.66</v>
      </c>
      <c r="F214" s="81">
        <v>23149358.66</v>
      </c>
      <c r="G214" s="82">
        <f t="shared" si="3"/>
        <v>100</v>
      </c>
      <c r="H214" s="1"/>
      <c r="I214" s="1"/>
    </row>
    <row r="215" spans="1:9" ht="18.75" x14ac:dyDescent="0.3">
      <c r="A215" s="79" t="s">
        <v>395</v>
      </c>
      <c r="B215" s="80" t="s">
        <v>320</v>
      </c>
      <c r="C215" s="80" t="s">
        <v>808</v>
      </c>
      <c r="D215" s="80" t="s">
        <v>96</v>
      </c>
      <c r="E215" s="81">
        <v>23149358.66</v>
      </c>
      <c r="F215" s="81">
        <v>23149358.66</v>
      </c>
      <c r="G215" s="82">
        <f t="shared" si="3"/>
        <v>100</v>
      </c>
      <c r="H215" s="1"/>
      <c r="I215" s="1"/>
    </row>
    <row r="216" spans="1:9" ht="37.5" x14ac:dyDescent="0.3">
      <c r="A216" s="74" t="s">
        <v>397</v>
      </c>
      <c r="B216" s="75" t="s">
        <v>287</v>
      </c>
      <c r="C216" s="75" t="s">
        <v>337</v>
      </c>
      <c r="D216" s="75" t="s">
        <v>296</v>
      </c>
      <c r="E216" s="76">
        <v>5884607.4000000004</v>
      </c>
      <c r="F216" s="76">
        <v>5882207.4000000004</v>
      </c>
      <c r="G216" s="78">
        <f t="shared" si="3"/>
        <v>99.959215630935716</v>
      </c>
      <c r="H216" s="1"/>
      <c r="I216" s="1"/>
    </row>
    <row r="217" spans="1:9" ht="18.75" x14ac:dyDescent="0.3">
      <c r="A217" s="79" t="s">
        <v>809</v>
      </c>
      <c r="B217" s="80" t="s">
        <v>287</v>
      </c>
      <c r="C217" s="80" t="s">
        <v>1066</v>
      </c>
      <c r="D217" s="80" t="s">
        <v>296</v>
      </c>
      <c r="E217" s="81">
        <v>2408325.4</v>
      </c>
      <c r="F217" s="81">
        <v>2408325.4</v>
      </c>
      <c r="G217" s="82">
        <f t="shared" si="3"/>
        <v>100</v>
      </c>
      <c r="H217" s="1"/>
      <c r="I217" s="1"/>
    </row>
    <row r="218" spans="1:9" ht="37.5" x14ac:dyDescent="0.3">
      <c r="A218" s="79" t="s">
        <v>352</v>
      </c>
      <c r="B218" s="80" t="s">
        <v>287</v>
      </c>
      <c r="C218" s="80" t="s">
        <v>1066</v>
      </c>
      <c r="D218" s="80" t="s">
        <v>29</v>
      </c>
      <c r="E218" s="81">
        <v>2408325.4</v>
      </c>
      <c r="F218" s="81">
        <v>2408325.4</v>
      </c>
      <c r="G218" s="82">
        <f t="shared" si="3"/>
        <v>100</v>
      </c>
      <c r="H218" s="1"/>
      <c r="I218" s="1"/>
    </row>
    <row r="219" spans="1:9" ht="37.5" x14ac:dyDescent="0.3">
      <c r="A219" s="79" t="s">
        <v>353</v>
      </c>
      <c r="B219" s="80" t="s">
        <v>287</v>
      </c>
      <c r="C219" s="80" t="s">
        <v>1066</v>
      </c>
      <c r="D219" s="80" t="s">
        <v>31</v>
      </c>
      <c r="E219" s="81">
        <v>2408325.4</v>
      </c>
      <c r="F219" s="81">
        <v>2408325.4</v>
      </c>
      <c r="G219" s="82">
        <f t="shared" si="3"/>
        <v>100</v>
      </c>
      <c r="H219" s="1"/>
      <c r="I219" s="1"/>
    </row>
    <row r="220" spans="1:9" ht="37.5" x14ac:dyDescent="0.3">
      <c r="A220" s="79" t="s">
        <v>398</v>
      </c>
      <c r="B220" s="80" t="s">
        <v>287</v>
      </c>
      <c r="C220" s="80" t="s">
        <v>810</v>
      </c>
      <c r="D220" s="80" t="s">
        <v>296</v>
      </c>
      <c r="E220" s="81">
        <v>438179</v>
      </c>
      <c r="F220" s="81">
        <v>438179</v>
      </c>
      <c r="G220" s="82">
        <f t="shared" si="3"/>
        <v>100</v>
      </c>
      <c r="H220" s="1"/>
      <c r="I220" s="1"/>
    </row>
    <row r="221" spans="1:9" ht="56.25" x14ac:dyDescent="0.3">
      <c r="A221" s="79" t="s">
        <v>370</v>
      </c>
      <c r="B221" s="80" t="s">
        <v>287</v>
      </c>
      <c r="C221" s="80" t="s">
        <v>810</v>
      </c>
      <c r="D221" s="80" t="s">
        <v>57</v>
      </c>
      <c r="E221" s="81">
        <v>438179</v>
      </c>
      <c r="F221" s="81">
        <v>438179</v>
      </c>
      <c r="G221" s="82">
        <f t="shared" si="3"/>
        <v>100</v>
      </c>
      <c r="H221" s="1"/>
      <c r="I221" s="1"/>
    </row>
    <row r="222" spans="1:9" ht="18.75" x14ac:dyDescent="0.3">
      <c r="A222" s="79" t="s">
        <v>371</v>
      </c>
      <c r="B222" s="80" t="s">
        <v>287</v>
      </c>
      <c r="C222" s="80" t="s">
        <v>810</v>
      </c>
      <c r="D222" s="80" t="s">
        <v>59</v>
      </c>
      <c r="E222" s="81">
        <v>438179</v>
      </c>
      <c r="F222" s="81">
        <v>438179</v>
      </c>
      <c r="G222" s="82">
        <f t="shared" si="3"/>
        <v>100</v>
      </c>
      <c r="H222" s="1"/>
      <c r="I222" s="1"/>
    </row>
    <row r="223" spans="1:9" ht="18.75" x14ac:dyDescent="0.3">
      <c r="A223" s="79" t="s">
        <v>399</v>
      </c>
      <c r="B223" s="80" t="s">
        <v>287</v>
      </c>
      <c r="C223" s="80" t="s">
        <v>811</v>
      </c>
      <c r="D223" s="80" t="s">
        <v>296</v>
      </c>
      <c r="E223" s="81">
        <v>20000</v>
      </c>
      <c r="F223" s="81">
        <v>20000</v>
      </c>
      <c r="G223" s="82">
        <f t="shared" si="3"/>
        <v>100</v>
      </c>
      <c r="H223" s="1"/>
      <c r="I223" s="1"/>
    </row>
    <row r="224" spans="1:9" ht="37.5" x14ac:dyDescent="0.3">
      <c r="A224" s="79" t="s">
        <v>352</v>
      </c>
      <c r="B224" s="80" t="s">
        <v>287</v>
      </c>
      <c r="C224" s="80" t="s">
        <v>811</v>
      </c>
      <c r="D224" s="80" t="s">
        <v>29</v>
      </c>
      <c r="E224" s="81">
        <v>20000</v>
      </c>
      <c r="F224" s="81">
        <v>20000</v>
      </c>
      <c r="G224" s="82">
        <f t="shared" si="3"/>
        <v>100</v>
      </c>
      <c r="H224" s="1"/>
      <c r="I224" s="1"/>
    </row>
    <row r="225" spans="1:9" ht="37.5" x14ac:dyDescent="0.3">
      <c r="A225" s="79" t="s">
        <v>353</v>
      </c>
      <c r="B225" s="80" t="s">
        <v>287</v>
      </c>
      <c r="C225" s="80" t="s">
        <v>811</v>
      </c>
      <c r="D225" s="80" t="s">
        <v>31</v>
      </c>
      <c r="E225" s="81">
        <v>20000</v>
      </c>
      <c r="F225" s="81">
        <v>20000</v>
      </c>
      <c r="G225" s="82">
        <f t="shared" si="3"/>
        <v>100</v>
      </c>
      <c r="H225" s="1"/>
      <c r="I225" s="1"/>
    </row>
    <row r="226" spans="1:9" ht="18.75" x14ac:dyDescent="0.3">
      <c r="A226" s="79" t="s">
        <v>962</v>
      </c>
      <c r="B226" s="80" t="s">
        <v>287</v>
      </c>
      <c r="C226" s="80" t="s">
        <v>963</v>
      </c>
      <c r="D226" s="80" t="s">
        <v>296</v>
      </c>
      <c r="E226" s="81">
        <v>22900</v>
      </c>
      <c r="F226" s="81">
        <v>20500</v>
      </c>
      <c r="G226" s="82">
        <f t="shared" si="3"/>
        <v>89.519650655021834</v>
      </c>
      <c r="H226" s="1"/>
      <c r="I226" s="1"/>
    </row>
    <row r="227" spans="1:9" ht="37.5" x14ac:dyDescent="0.3">
      <c r="A227" s="79" t="s">
        <v>352</v>
      </c>
      <c r="B227" s="80" t="s">
        <v>287</v>
      </c>
      <c r="C227" s="80" t="s">
        <v>963</v>
      </c>
      <c r="D227" s="80" t="s">
        <v>29</v>
      </c>
      <c r="E227" s="81">
        <v>22900</v>
      </c>
      <c r="F227" s="81">
        <v>20500</v>
      </c>
      <c r="G227" s="82">
        <f t="shared" si="3"/>
        <v>89.519650655021834</v>
      </c>
      <c r="H227" s="1"/>
      <c r="I227" s="1"/>
    </row>
    <row r="228" spans="1:9" ht="37.5" x14ac:dyDescent="0.3">
      <c r="A228" s="79" t="s">
        <v>353</v>
      </c>
      <c r="B228" s="80" t="s">
        <v>287</v>
      </c>
      <c r="C228" s="80" t="s">
        <v>963</v>
      </c>
      <c r="D228" s="86" t="s">
        <v>31</v>
      </c>
      <c r="E228" s="81">
        <v>22900</v>
      </c>
      <c r="F228" s="81">
        <v>20500</v>
      </c>
      <c r="G228" s="82">
        <f t="shared" si="3"/>
        <v>89.519650655021834</v>
      </c>
      <c r="H228" s="1"/>
      <c r="I228" s="1"/>
    </row>
    <row r="229" spans="1:9" ht="18.75" hidden="1" customHeight="1" x14ac:dyDescent="0.3">
      <c r="A229" s="79" t="s">
        <v>400</v>
      </c>
      <c r="B229" s="80" t="s">
        <v>287</v>
      </c>
      <c r="C229" s="80" t="s">
        <v>812</v>
      </c>
      <c r="D229" s="80" t="s">
        <v>296</v>
      </c>
      <c r="E229" s="81">
        <v>737778.95</v>
      </c>
      <c r="F229" s="81">
        <v>737778.95</v>
      </c>
      <c r="G229" s="82">
        <f t="shared" si="3"/>
        <v>100</v>
      </c>
      <c r="H229" s="1"/>
      <c r="I229" s="1"/>
    </row>
    <row r="230" spans="1:9" ht="25.5" hidden="1" customHeight="1" x14ac:dyDescent="0.3">
      <c r="A230" s="79" t="s">
        <v>352</v>
      </c>
      <c r="B230" s="80" t="s">
        <v>287</v>
      </c>
      <c r="C230" s="80" t="s">
        <v>812</v>
      </c>
      <c r="D230" s="80" t="s">
        <v>29</v>
      </c>
      <c r="E230" s="81">
        <v>737778.95</v>
      </c>
      <c r="F230" s="81">
        <v>737778.95</v>
      </c>
      <c r="G230" s="82">
        <f t="shared" si="3"/>
        <v>100</v>
      </c>
      <c r="H230" s="1"/>
      <c r="I230" s="1"/>
    </row>
    <row r="231" spans="1:9" ht="25.5" hidden="1" customHeight="1" x14ac:dyDescent="0.3">
      <c r="A231" s="84" t="s">
        <v>353</v>
      </c>
      <c r="B231" s="80" t="s">
        <v>287</v>
      </c>
      <c r="C231" s="80" t="s">
        <v>812</v>
      </c>
      <c r="D231" s="80" t="s">
        <v>31</v>
      </c>
      <c r="E231" s="81">
        <v>737778.95</v>
      </c>
      <c r="F231" s="81">
        <v>737778.95</v>
      </c>
      <c r="G231" s="82">
        <f t="shared" si="3"/>
        <v>100</v>
      </c>
      <c r="H231" s="1"/>
      <c r="I231" s="1"/>
    </row>
    <row r="232" spans="1:9" ht="37.5" x14ac:dyDescent="0.3">
      <c r="A232" s="79" t="s">
        <v>354</v>
      </c>
      <c r="B232" s="80" t="s">
        <v>287</v>
      </c>
      <c r="C232" s="80" t="s">
        <v>322</v>
      </c>
      <c r="D232" s="80" t="s">
        <v>296</v>
      </c>
      <c r="E232" s="81">
        <v>388424.05</v>
      </c>
      <c r="F232" s="81">
        <v>388424.05</v>
      </c>
      <c r="G232" s="82">
        <f t="shared" si="3"/>
        <v>100</v>
      </c>
      <c r="H232" s="1"/>
      <c r="I232" s="1"/>
    </row>
    <row r="233" spans="1:9" ht="18.75" x14ac:dyDescent="0.3">
      <c r="A233" s="79" t="s">
        <v>355</v>
      </c>
      <c r="B233" s="80" t="s">
        <v>287</v>
      </c>
      <c r="C233" s="80" t="s">
        <v>322</v>
      </c>
      <c r="D233" s="80" t="s">
        <v>33</v>
      </c>
      <c r="E233" s="81">
        <v>388424.05</v>
      </c>
      <c r="F233" s="81">
        <v>388424.05</v>
      </c>
      <c r="G233" s="82">
        <f t="shared" si="3"/>
        <v>100</v>
      </c>
      <c r="H233" s="1"/>
      <c r="I233" s="1"/>
    </row>
    <row r="234" spans="1:9" ht="18.75" x14ac:dyDescent="0.3">
      <c r="A234" s="79" t="s">
        <v>356</v>
      </c>
      <c r="B234" s="80" t="s">
        <v>287</v>
      </c>
      <c r="C234" s="80" t="s">
        <v>322</v>
      </c>
      <c r="D234" s="80" t="s">
        <v>258</v>
      </c>
      <c r="E234" s="81">
        <v>388424.05</v>
      </c>
      <c r="F234" s="81">
        <v>388424.05</v>
      </c>
      <c r="G234" s="82">
        <f t="shared" si="3"/>
        <v>100</v>
      </c>
      <c r="H234" s="1"/>
      <c r="I234" s="1"/>
    </row>
    <row r="235" spans="1:9" ht="37.5" x14ac:dyDescent="0.3">
      <c r="A235" s="79" t="s">
        <v>401</v>
      </c>
      <c r="B235" s="80" t="s">
        <v>287</v>
      </c>
      <c r="C235" s="80" t="s">
        <v>323</v>
      </c>
      <c r="D235" s="80" t="s">
        <v>296</v>
      </c>
      <c r="E235" s="81">
        <v>1869000</v>
      </c>
      <c r="F235" s="81">
        <v>1869000</v>
      </c>
      <c r="G235" s="82">
        <f t="shared" si="3"/>
        <v>100</v>
      </c>
      <c r="H235" s="1"/>
      <c r="I235" s="1"/>
    </row>
    <row r="236" spans="1:9" ht="37.5" x14ac:dyDescent="0.3">
      <c r="A236" s="79" t="s">
        <v>352</v>
      </c>
      <c r="B236" s="80" t="s">
        <v>287</v>
      </c>
      <c r="C236" s="80" t="s">
        <v>323</v>
      </c>
      <c r="D236" s="80" t="s">
        <v>29</v>
      </c>
      <c r="E236" s="81">
        <v>1869000</v>
      </c>
      <c r="F236" s="81">
        <v>1869000</v>
      </c>
      <c r="G236" s="82">
        <f t="shared" si="3"/>
        <v>100</v>
      </c>
      <c r="H236" s="1"/>
      <c r="I236" s="1"/>
    </row>
    <row r="237" spans="1:9" ht="37.5" x14ac:dyDescent="0.3">
      <c r="A237" s="79" t="s">
        <v>353</v>
      </c>
      <c r="B237" s="80" t="s">
        <v>287</v>
      </c>
      <c r="C237" s="80" t="s">
        <v>323</v>
      </c>
      <c r="D237" s="80" t="s">
        <v>31</v>
      </c>
      <c r="E237" s="81">
        <v>1869000</v>
      </c>
      <c r="F237" s="81">
        <v>1869000</v>
      </c>
      <c r="G237" s="82">
        <f t="shared" si="3"/>
        <v>100</v>
      </c>
      <c r="H237" s="1"/>
      <c r="I237" s="1"/>
    </row>
    <row r="238" spans="1:9" ht="18.75" x14ac:dyDescent="0.3">
      <c r="A238" s="74" t="s">
        <v>402</v>
      </c>
      <c r="B238" s="75" t="s">
        <v>302</v>
      </c>
      <c r="C238" s="75" t="s">
        <v>337</v>
      </c>
      <c r="D238" s="75" t="s">
        <v>296</v>
      </c>
      <c r="E238" s="76">
        <v>131831982.40000001</v>
      </c>
      <c r="F238" s="76">
        <v>117260793.90000001</v>
      </c>
      <c r="G238" s="78">
        <f t="shared" si="3"/>
        <v>88.947152098654939</v>
      </c>
      <c r="H238" s="1"/>
      <c r="I238" s="1"/>
    </row>
    <row r="239" spans="1:9" ht="18.75" x14ac:dyDescent="0.3">
      <c r="A239" s="74" t="s">
        <v>403</v>
      </c>
      <c r="B239" s="75" t="s">
        <v>303</v>
      </c>
      <c r="C239" s="75" t="s">
        <v>337</v>
      </c>
      <c r="D239" s="75" t="s">
        <v>296</v>
      </c>
      <c r="E239" s="76">
        <v>3414971.07</v>
      </c>
      <c r="F239" s="76">
        <v>3069884.41</v>
      </c>
      <c r="G239" s="78">
        <f t="shared" si="3"/>
        <v>89.894887747907049</v>
      </c>
      <c r="H239" s="1"/>
      <c r="I239" s="1"/>
    </row>
    <row r="240" spans="1:9" ht="131.25" x14ac:dyDescent="0.3">
      <c r="A240" s="79" t="s">
        <v>404</v>
      </c>
      <c r="B240" s="80" t="s">
        <v>303</v>
      </c>
      <c r="C240" s="80" t="s">
        <v>813</v>
      </c>
      <c r="D240" s="80" t="s">
        <v>296</v>
      </c>
      <c r="E240" s="81">
        <v>3199971.07</v>
      </c>
      <c r="F240" s="81">
        <v>2980807.8</v>
      </c>
      <c r="G240" s="82">
        <f t="shared" si="3"/>
        <v>93.151085894035916</v>
      </c>
      <c r="H240" s="1"/>
      <c r="I240" s="1"/>
    </row>
    <row r="241" spans="1:9" ht="18.75" x14ac:dyDescent="0.3">
      <c r="A241" s="79" t="s">
        <v>375</v>
      </c>
      <c r="B241" s="80" t="s">
        <v>303</v>
      </c>
      <c r="C241" s="80" t="s">
        <v>813</v>
      </c>
      <c r="D241" s="80" t="s">
        <v>92</v>
      </c>
      <c r="E241" s="81">
        <v>3199971.07</v>
      </c>
      <c r="F241" s="81">
        <v>2980807.8</v>
      </c>
      <c r="G241" s="82">
        <f t="shared" si="3"/>
        <v>93.151085894035916</v>
      </c>
      <c r="H241" s="1"/>
      <c r="I241" s="1"/>
    </row>
    <row r="242" spans="1:9" ht="18.75" x14ac:dyDescent="0.3">
      <c r="A242" s="79" t="s">
        <v>395</v>
      </c>
      <c r="B242" s="80" t="s">
        <v>303</v>
      </c>
      <c r="C242" s="80" t="s">
        <v>813</v>
      </c>
      <c r="D242" s="80" t="s">
        <v>96</v>
      </c>
      <c r="E242" s="81">
        <v>3199971.07</v>
      </c>
      <c r="F242" s="81">
        <v>2980807.8</v>
      </c>
      <c r="G242" s="82">
        <f t="shared" si="3"/>
        <v>93.151085894035916</v>
      </c>
      <c r="H242" s="1"/>
      <c r="I242" s="1"/>
    </row>
    <row r="243" spans="1:9" ht="75" x14ac:dyDescent="0.3">
      <c r="A243" s="79" t="s">
        <v>405</v>
      </c>
      <c r="B243" s="80" t="s">
        <v>303</v>
      </c>
      <c r="C243" s="80" t="s">
        <v>814</v>
      </c>
      <c r="D243" s="80" t="s">
        <v>296</v>
      </c>
      <c r="E243" s="81">
        <v>115000</v>
      </c>
      <c r="F243" s="81">
        <v>89076.61</v>
      </c>
      <c r="G243" s="82">
        <f t="shared" si="3"/>
        <v>77.457921739130427</v>
      </c>
      <c r="H243" s="1"/>
      <c r="I243" s="1"/>
    </row>
    <row r="244" spans="1:9" ht="37.5" x14ac:dyDescent="0.3">
      <c r="A244" s="79" t="s">
        <v>352</v>
      </c>
      <c r="B244" s="80" t="s">
        <v>303</v>
      </c>
      <c r="C244" s="80" t="s">
        <v>814</v>
      </c>
      <c r="D244" s="80" t="s">
        <v>29</v>
      </c>
      <c r="E244" s="81">
        <v>115000</v>
      </c>
      <c r="F244" s="81">
        <v>89076.61</v>
      </c>
      <c r="G244" s="82">
        <f t="shared" si="3"/>
        <v>77.457921739130427</v>
      </c>
      <c r="H244" s="1"/>
      <c r="I244" s="1"/>
    </row>
    <row r="245" spans="1:9" ht="37.5" x14ac:dyDescent="0.3">
      <c r="A245" s="79" t="s">
        <v>353</v>
      </c>
      <c r="B245" s="80" t="s">
        <v>303</v>
      </c>
      <c r="C245" s="80" t="s">
        <v>814</v>
      </c>
      <c r="D245" s="80" t="s">
        <v>31</v>
      </c>
      <c r="E245" s="81">
        <v>115000</v>
      </c>
      <c r="F245" s="81">
        <v>89076.61</v>
      </c>
      <c r="G245" s="82">
        <f t="shared" si="3"/>
        <v>77.457921739130427</v>
      </c>
      <c r="H245" s="1"/>
      <c r="I245" s="1"/>
    </row>
    <row r="246" spans="1:9" ht="18.75" x14ac:dyDescent="0.3">
      <c r="A246" s="79" t="s">
        <v>406</v>
      </c>
      <c r="B246" s="80" t="s">
        <v>303</v>
      </c>
      <c r="C246" s="80" t="s">
        <v>324</v>
      </c>
      <c r="D246" s="80" t="s">
        <v>296</v>
      </c>
      <c r="E246" s="81">
        <v>100000</v>
      </c>
      <c r="F246" s="81">
        <v>0</v>
      </c>
      <c r="G246" s="82">
        <f t="shared" si="3"/>
        <v>0</v>
      </c>
      <c r="H246" s="1"/>
      <c r="I246" s="1"/>
    </row>
    <row r="247" spans="1:9" ht="37.5" x14ac:dyDescent="0.3">
      <c r="A247" s="79" t="s">
        <v>352</v>
      </c>
      <c r="B247" s="80" t="s">
        <v>303</v>
      </c>
      <c r="C247" s="80" t="s">
        <v>324</v>
      </c>
      <c r="D247" s="80" t="s">
        <v>29</v>
      </c>
      <c r="E247" s="81">
        <v>100000</v>
      </c>
      <c r="F247" s="81">
        <v>0</v>
      </c>
      <c r="G247" s="82">
        <f t="shared" si="3"/>
        <v>0</v>
      </c>
      <c r="H247" s="1"/>
      <c r="I247" s="1"/>
    </row>
    <row r="248" spans="1:9" ht="37.5" x14ac:dyDescent="0.3">
      <c r="A248" s="79" t="s">
        <v>353</v>
      </c>
      <c r="B248" s="80" t="s">
        <v>303</v>
      </c>
      <c r="C248" s="80" t="s">
        <v>324</v>
      </c>
      <c r="D248" s="80" t="s">
        <v>31</v>
      </c>
      <c r="E248" s="81">
        <v>100000</v>
      </c>
      <c r="F248" s="81">
        <v>0</v>
      </c>
      <c r="G248" s="82">
        <f t="shared" si="3"/>
        <v>0</v>
      </c>
      <c r="H248" s="1"/>
      <c r="I248" s="1"/>
    </row>
    <row r="249" spans="1:9" ht="18.75" x14ac:dyDescent="0.3">
      <c r="A249" s="74" t="s">
        <v>407</v>
      </c>
      <c r="B249" s="75" t="s">
        <v>325</v>
      </c>
      <c r="C249" s="75" t="s">
        <v>337</v>
      </c>
      <c r="D249" s="75" t="s">
        <v>296</v>
      </c>
      <c r="E249" s="76">
        <v>88424394.519999996</v>
      </c>
      <c r="F249" s="76">
        <v>81655290.310000002</v>
      </c>
      <c r="G249" s="78">
        <f t="shared" si="3"/>
        <v>92.344754808053636</v>
      </c>
      <c r="H249" s="1"/>
      <c r="I249" s="1"/>
    </row>
    <row r="250" spans="1:9" ht="56.25" x14ac:dyDescent="0.3">
      <c r="A250" s="79" t="s">
        <v>368</v>
      </c>
      <c r="B250" s="80" t="s">
        <v>325</v>
      </c>
      <c r="C250" s="80" t="s">
        <v>793</v>
      </c>
      <c r="D250" s="80" t="s">
        <v>296</v>
      </c>
      <c r="E250" s="81">
        <v>1814027.52</v>
      </c>
      <c r="F250" s="81">
        <v>1167426.8500000001</v>
      </c>
      <c r="G250" s="82">
        <f t="shared" si="3"/>
        <v>64.355520361675673</v>
      </c>
      <c r="H250" s="1"/>
      <c r="I250" s="1"/>
    </row>
    <row r="251" spans="1:9" ht="37.5" x14ac:dyDescent="0.3">
      <c r="A251" s="79" t="s">
        <v>352</v>
      </c>
      <c r="B251" s="80" t="s">
        <v>325</v>
      </c>
      <c r="C251" s="80" t="s">
        <v>793</v>
      </c>
      <c r="D251" s="80" t="s">
        <v>29</v>
      </c>
      <c r="E251" s="81">
        <v>1364840.52</v>
      </c>
      <c r="F251" s="81">
        <v>718255.4</v>
      </c>
      <c r="G251" s="82">
        <f t="shared" si="3"/>
        <v>52.625591743129085</v>
      </c>
      <c r="H251" s="1"/>
      <c r="I251" s="1"/>
    </row>
    <row r="252" spans="1:9" ht="37.5" x14ac:dyDescent="0.3">
      <c r="A252" s="79" t="s">
        <v>353</v>
      </c>
      <c r="B252" s="80" t="s">
        <v>325</v>
      </c>
      <c r="C252" s="80" t="s">
        <v>793</v>
      </c>
      <c r="D252" s="80" t="s">
        <v>31</v>
      </c>
      <c r="E252" s="81">
        <v>1364840.52</v>
      </c>
      <c r="F252" s="81">
        <v>718255.4</v>
      </c>
      <c r="G252" s="82">
        <f t="shared" si="3"/>
        <v>52.625591743129085</v>
      </c>
      <c r="H252" s="1"/>
      <c r="I252" s="1"/>
    </row>
    <row r="253" spans="1:9" ht="18.75" x14ac:dyDescent="0.3">
      <c r="A253" s="79" t="s">
        <v>355</v>
      </c>
      <c r="B253" s="80" t="s">
        <v>325</v>
      </c>
      <c r="C253" s="80" t="s">
        <v>793</v>
      </c>
      <c r="D253" s="80" t="s">
        <v>33</v>
      </c>
      <c r="E253" s="81">
        <v>449187</v>
      </c>
      <c r="F253" s="81">
        <v>449171.45</v>
      </c>
      <c r="G253" s="82">
        <f t="shared" si="3"/>
        <v>99.996538190107913</v>
      </c>
      <c r="H253" s="1"/>
      <c r="I253" s="1"/>
    </row>
    <row r="254" spans="1:9" ht="18.75" customHeight="1" x14ac:dyDescent="0.3">
      <c r="A254" s="79" t="s">
        <v>359</v>
      </c>
      <c r="B254" s="80" t="s">
        <v>325</v>
      </c>
      <c r="C254" s="80" t="s">
        <v>793</v>
      </c>
      <c r="D254" s="80" t="s">
        <v>35</v>
      </c>
      <c r="E254" s="81">
        <v>449187</v>
      </c>
      <c r="F254" s="81">
        <v>449171.45</v>
      </c>
      <c r="G254" s="82">
        <f t="shared" si="3"/>
        <v>99.996538190107913</v>
      </c>
      <c r="H254" s="1"/>
      <c r="I254" s="1"/>
    </row>
    <row r="255" spans="1:9" ht="112.5" x14ac:dyDescent="0.3">
      <c r="A255" s="79" t="s">
        <v>408</v>
      </c>
      <c r="B255" s="80" t="s">
        <v>325</v>
      </c>
      <c r="C255" s="80" t="s">
        <v>815</v>
      </c>
      <c r="D255" s="80" t="s">
        <v>296</v>
      </c>
      <c r="E255" s="81">
        <v>22091199.77</v>
      </c>
      <c r="F255" s="81">
        <v>22004419.789999999</v>
      </c>
      <c r="G255" s="82">
        <f t="shared" si="3"/>
        <v>99.607173983742399</v>
      </c>
      <c r="H255" s="1"/>
      <c r="I255" s="1"/>
    </row>
    <row r="256" spans="1:9" ht="37.5" x14ac:dyDescent="0.3">
      <c r="A256" s="79" t="s">
        <v>352</v>
      </c>
      <c r="B256" s="80" t="s">
        <v>325</v>
      </c>
      <c r="C256" s="80" t="s">
        <v>815</v>
      </c>
      <c r="D256" s="80" t="s">
        <v>29</v>
      </c>
      <c r="E256" s="81">
        <v>8615238.9700000007</v>
      </c>
      <c r="F256" s="81">
        <v>8536678.9199999999</v>
      </c>
      <c r="G256" s="82">
        <f t="shared" si="3"/>
        <v>99.088126861326046</v>
      </c>
      <c r="H256" s="1"/>
      <c r="I256" s="1"/>
    </row>
    <row r="257" spans="1:9" ht="37.5" x14ac:dyDescent="0.3">
      <c r="A257" s="79" t="s">
        <v>353</v>
      </c>
      <c r="B257" s="80" t="s">
        <v>325</v>
      </c>
      <c r="C257" s="80" t="s">
        <v>815</v>
      </c>
      <c r="D257" s="80" t="s">
        <v>31</v>
      </c>
      <c r="E257" s="81">
        <v>8615238.9700000007</v>
      </c>
      <c r="F257" s="81">
        <v>8536678.9199999999</v>
      </c>
      <c r="G257" s="82">
        <f t="shared" si="3"/>
        <v>99.088126861326046</v>
      </c>
      <c r="H257" s="1"/>
      <c r="I257" s="1"/>
    </row>
    <row r="258" spans="1:9" ht="18.75" x14ac:dyDescent="0.3">
      <c r="A258" s="79" t="s">
        <v>375</v>
      </c>
      <c r="B258" s="80" t="s">
        <v>325</v>
      </c>
      <c r="C258" s="80" t="s">
        <v>815</v>
      </c>
      <c r="D258" s="80" t="s">
        <v>92</v>
      </c>
      <c r="E258" s="81">
        <v>13475960.800000001</v>
      </c>
      <c r="F258" s="81">
        <v>13467740.869999999</v>
      </c>
      <c r="G258" s="82">
        <f t="shared" si="3"/>
        <v>99.939003013425193</v>
      </c>
      <c r="H258" s="1"/>
      <c r="I258" s="1"/>
    </row>
    <row r="259" spans="1:9" ht="18.75" x14ac:dyDescent="0.3">
      <c r="A259" s="79" t="s">
        <v>395</v>
      </c>
      <c r="B259" s="80" t="s">
        <v>325</v>
      </c>
      <c r="C259" s="80" t="s">
        <v>815</v>
      </c>
      <c r="D259" s="80" t="s">
        <v>96</v>
      </c>
      <c r="E259" s="81">
        <v>13475960.800000001</v>
      </c>
      <c r="F259" s="81">
        <v>13467740.869999999</v>
      </c>
      <c r="G259" s="82">
        <f t="shared" si="3"/>
        <v>99.939003013425193</v>
      </c>
      <c r="H259" s="1"/>
      <c r="I259" s="1"/>
    </row>
    <row r="260" spans="1:9" ht="37.5" x14ac:dyDescent="0.3">
      <c r="A260" s="79" t="s">
        <v>1067</v>
      </c>
      <c r="B260" s="80" t="s">
        <v>325</v>
      </c>
      <c r="C260" s="80" t="s">
        <v>1068</v>
      </c>
      <c r="D260" s="80" t="s">
        <v>296</v>
      </c>
      <c r="E260" s="81">
        <v>55807193.229999997</v>
      </c>
      <c r="F260" s="81">
        <v>54727721.43</v>
      </c>
      <c r="G260" s="82">
        <f t="shared" ref="G260:G320" si="4">F260/E260*100</f>
        <v>98.065712074873332</v>
      </c>
      <c r="H260" s="1"/>
      <c r="I260" s="1"/>
    </row>
    <row r="261" spans="1:9" ht="37.5" x14ac:dyDescent="0.3">
      <c r="A261" s="79" t="s">
        <v>391</v>
      </c>
      <c r="B261" s="80" t="s">
        <v>325</v>
      </c>
      <c r="C261" s="80" t="s">
        <v>1068</v>
      </c>
      <c r="D261" s="80" t="s">
        <v>86</v>
      </c>
      <c r="E261" s="81">
        <v>55807193.229999997</v>
      </c>
      <c r="F261" s="81">
        <v>54727721.43</v>
      </c>
      <c r="G261" s="82">
        <f t="shared" si="4"/>
        <v>98.065712074873332</v>
      </c>
      <c r="H261" s="1"/>
      <c r="I261" s="1"/>
    </row>
    <row r="262" spans="1:9" ht="18.75" x14ac:dyDescent="0.3">
      <c r="A262" s="79" t="s">
        <v>392</v>
      </c>
      <c r="B262" s="80" t="s">
        <v>325</v>
      </c>
      <c r="C262" s="80" t="s">
        <v>1068</v>
      </c>
      <c r="D262" s="80" t="s">
        <v>88</v>
      </c>
      <c r="E262" s="81">
        <v>55807193.229999997</v>
      </c>
      <c r="F262" s="81">
        <v>54727721.43</v>
      </c>
      <c r="G262" s="82">
        <f t="shared" si="4"/>
        <v>98.065712074873332</v>
      </c>
      <c r="H262" s="1"/>
      <c r="I262" s="1"/>
    </row>
    <row r="263" spans="1:9" ht="37.5" x14ac:dyDescent="0.3">
      <c r="A263" s="79" t="s">
        <v>409</v>
      </c>
      <c r="B263" s="80" t="s">
        <v>325</v>
      </c>
      <c r="C263" s="80" t="s">
        <v>816</v>
      </c>
      <c r="D263" s="80" t="s">
        <v>296</v>
      </c>
      <c r="E263" s="81">
        <v>6159071</v>
      </c>
      <c r="F263" s="81">
        <v>2479002.13</v>
      </c>
      <c r="G263" s="82">
        <f t="shared" si="4"/>
        <v>40.249611183245001</v>
      </c>
      <c r="H263" s="1"/>
      <c r="I263" s="1"/>
    </row>
    <row r="264" spans="1:9" ht="37.5" x14ac:dyDescent="0.3">
      <c r="A264" s="79" t="s">
        <v>391</v>
      </c>
      <c r="B264" s="80" t="s">
        <v>325</v>
      </c>
      <c r="C264" s="80" t="s">
        <v>816</v>
      </c>
      <c r="D264" s="80" t="s">
        <v>86</v>
      </c>
      <c r="E264" s="81">
        <v>6159071</v>
      </c>
      <c r="F264" s="81">
        <v>2479002.13</v>
      </c>
      <c r="G264" s="82">
        <f t="shared" si="4"/>
        <v>40.249611183245001</v>
      </c>
      <c r="H264" s="1"/>
      <c r="I264" s="1"/>
    </row>
    <row r="265" spans="1:9" ht="18.75" x14ac:dyDescent="0.3">
      <c r="A265" s="79" t="s">
        <v>392</v>
      </c>
      <c r="B265" s="80" t="s">
        <v>325</v>
      </c>
      <c r="C265" s="80" t="s">
        <v>816</v>
      </c>
      <c r="D265" s="80" t="s">
        <v>88</v>
      </c>
      <c r="E265" s="81">
        <v>6159071</v>
      </c>
      <c r="F265" s="81">
        <v>2479002.13</v>
      </c>
      <c r="G265" s="82">
        <f t="shared" si="4"/>
        <v>40.249611183245001</v>
      </c>
      <c r="H265" s="1"/>
      <c r="I265" s="1"/>
    </row>
    <row r="266" spans="1:9" ht="18.75" hidden="1" customHeight="1" x14ac:dyDescent="0.3">
      <c r="A266" s="79" t="s">
        <v>473</v>
      </c>
      <c r="B266" s="80" t="s">
        <v>325</v>
      </c>
      <c r="C266" s="80" t="s">
        <v>817</v>
      </c>
      <c r="D266" s="80" t="s">
        <v>296</v>
      </c>
      <c r="E266" s="81">
        <v>2552903</v>
      </c>
      <c r="F266" s="81">
        <v>1276720.1100000001</v>
      </c>
      <c r="G266" s="82">
        <f t="shared" si="4"/>
        <v>50.010521747203086</v>
      </c>
      <c r="H266" s="1"/>
      <c r="I266" s="1"/>
    </row>
    <row r="267" spans="1:9" ht="25.5" hidden="1" customHeight="1" x14ac:dyDescent="0.3">
      <c r="A267" s="79" t="s">
        <v>352</v>
      </c>
      <c r="B267" s="80" t="s">
        <v>325</v>
      </c>
      <c r="C267" s="80" t="s">
        <v>817</v>
      </c>
      <c r="D267" s="80" t="s">
        <v>29</v>
      </c>
      <c r="E267" s="81">
        <v>2552903</v>
      </c>
      <c r="F267" s="81">
        <v>1276720.1100000001</v>
      </c>
      <c r="G267" s="82">
        <f t="shared" si="4"/>
        <v>50.010521747203086</v>
      </c>
      <c r="H267" s="1"/>
      <c r="I267" s="1"/>
    </row>
    <row r="268" spans="1:9" ht="25.5" hidden="1" customHeight="1" x14ac:dyDescent="0.3">
      <c r="A268" s="79" t="s">
        <v>353</v>
      </c>
      <c r="B268" s="80" t="s">
        <v>325</v>
      </c>
      <c r="C268" s="80" t="s">
        <v>817</v>
      </c>
      <c r="D268" s="80" t="s">
        <v>31</v>
      </c>
      <c r="E268" s="81">
        <v>2552903</v>
      </c>
      <c r="F268" s="81">
        <v>1276720.1100000001</v>
      </c>
      <c r="G268" s="82">
        <f t="shared" si="4"/>
        <v>50.010521747203086</v>
      </c>
      <c r="H268" s="1"/>
      <c r="I268" s="1"/>
    </row>
    <row r="269" spans="1:9" ht="18.75" x14ac:dyDescent="0.3">
      <c r="A269" s="74" t="s">
        <v>1069</v>
      </c>
      <c r="B269" s="141" t="s">
        <v>1070</v>
      </c>
      <c r="C269" s="75" t="s">
        <v>337</v>
      </c>
      <c r="D269" s="75" t="s">
        <v>296</v>
      </c>
      <c r="E269" s="76">
        <v>726500</v>
      </c>
      <c r="F269" s="76">
        <v>478000</v>
      </c>
      <c r="G269" s="78">
        <f t="shared" si="4"/>
        <v>65.794907088781827</v>
      </c>
      <c r="H269" s="1"/>
      <c r="I269" s="1"/>
    </row>
    <row r="270" spans="1:9" ht="18.75" x14ac:dyDescent="0.3">
      <c r="A270" s="79" t="s">
        <v>1071</v>
      </c>
      <c r="B270" s="86" t="s">
        <v>1070</v>
      </c>
      <c r="C270" s="80" t="s">
        <v>1072</v>
      </c>
      <c r="D270" s="80" t="s">
        <v>296</v>
      </c>
      <c r="E270" s="81">
        <v>726500</v>
      </c>
      <c r="F270" s="81">
        <v>478000</v>
      </c>
      <c r="G270" s="82">
        <f t="shared" si="4"/>
        <v>65.794907088781827</v>
      </c>
      <c r="H270" s="1"/>
      <c r="I270" s="1"/>
    </row>
    <row r="271" spans="1:9" ht="37.5" x14ac:dyDescent="0.3">
      <c r="A271" s="79" t="s">
        <v>352</v>
      </c>
      <c r="B271" s="86" t="s">
        <v>1070</v>
      </c>
      <c r="C271" s="80" t="s">
        <v>1072</v>
      </c>
      <c r="D271" s="80" t="s">
        <v>29</v>
      </c>
      <c r="E271" s="81">
        <v>726500</v>
      </c>
      <c r="F271" s="81">
        <v>478000</v>
      </c>
      <c r="G271" s="82">
        <f t="shared" si="4"/>
        <v>65.794907088781827</v>
      </c>
      <c r="H271" s="1"/>
      <c r="I271" s="1"/>
    </row>
    <row r="272" spans="1:9" ht="37.5" x14ac:dyDescent="0.3">
      <c r="A272" s="79" t="s">
        <v>353</v>
      </c>
      <c r="B272" s="86" t="s">
        <v>1070</v>
      </c>
      <c r="C272" s="80" t="s">
        <v>1072</v>
      </c>
      <c r="D272" s="80" t="s">
        <v>31</v>
      </c>
      <c r="E272" s="81">
        <v>726500</v>
      </c>
      <c r="F272" s="81">
        <v>478000</v>
      </c>
      <c r="G272" s="82">
        <f t="shared" si="4"/>
        <v>65.794907088781827</v>
      </c>
      <c r="H272" s="1"/>
      <c r="I272" s="1"/>
    </row>
    <row r="273" spans="1:9" ht="37.5" x14ac:dyDescent="0.3">
      <c r="A273" s="74" t="s">
        <v>411</v>
      </c>
      <c r="B273" s="141" t="s">
        <v>326</v>
      </c>
      <c r="C273" s="75" t="s">
        <v>337</v>
      </c>
      <c r="D273" s="75" t="s">
        <v>296</v>
      </c>
      <c r="E273" s="76">
        <v>39266116.810000002</v>
      </c>
      <c r="F273" s="76">
        <v>32057619.18</v>
      </c>
      <c r="G273" s="78">
        <f t="shared" si="4"/>
        <v>81.641939117941504</v>
      </c>
      <c r="H273" s="1"/>
      <c r="I273" s="1"/>
    </row>
    <row r="274" spans="1:9" ht="37.5" x14ac:dyDescent="0.3">
      <c r="A274" s="79" t="s">
        <v>410</v>
      </c>
      <c r="B274" s="86" t="s">
        <v>326</v>
      </c>
      <c r="C274" s="80" t="s">
        <v>818</v>
      </c>
      <c r="D274" s="80" t="s">
        <v>296</v>
      </c>
      <c r="E274" s="81">
        <v>9330000</v>
      </c>
      <c r="F274" s="81">
        <v>8411150.9700000007</v>
      </c>
      <c r="G274" s="82">
        <f t="shared" si="4"/>
        <v>90.151671704180075</v>
      </c>
      <c r="H274" s="1"/>
      <c r="I274" s="1"/>
    </row>
    <row r="275" spans="1:9" ht="37.5" x14ac:dyDescent="0.3">
      <c r="A275" s="79" t="s">
        <v>352</v>
      </c>
      <c r="B275" s="86" t="s">
        <v>326</v>
      </c>
      <c r="C275" s="80" t="s">
        <v>818</v>
      </c>
      <c r="D275" s="80" t="s">
        <v>29</v>
      </c>
      <c r="E275" s="81">
        <v>9330000</v>
      </c>
      <c r="F275" s="81">
        <v>8411150.9700000007</v>
      </c>
      <c r="G275" s="82">
        <f t="shared" si="4"/>
        <v>90.151671704180075</v>
      </c>
      <c r="H275" s="1"/>
      <c r="I275" s="1"/>
    </row>
    <row r="276" spans="1:9" ht="37.5" x14ac:dyDescent="0.3">
      <c r="A276" s="79" t="s">
        <v>353</v>
      </c>
      <c r="B276" s="86" t="s">
        <v>326</v>
      </c>
      <c r="C276" s="80" t="s">
        <v>818</v>
      </c>
      <c r="D276" s="80" t="s">
        <v>31</v>
      </c>
      <c r="E276" s="81">
        <v>9330000</v>
      </c>
      <c r="F276" s="81">
        <v>8411150.9700000007</v>
      </c>
      <c r="G276" s="82">
        <f t="shared" si="4"/>
        <v>90.151671704180075</v>
      </c>
      <c r="H276" s="1"/>
      <c r="I276" s="1"/>
    </row>
    <row r="277" spans="1:9" ht="37.5" x14ac:dyDescent="0.3">
      <c r="A277" s="79" t="s">
        <v>409</v>
      </c>
      <c r="B277" s="80" t="s">
        <v>326</v>
      </c>
      <c r="C277" s="80" t="s">
        <v>1073</v>
      </c>
      <c r="D277" s="80" t="s">
        <v>296</v>
      </c>
      <c r="E277" s="81">
        <v>5995342</v>
      </c>
      <c r="F277" s="81">
        <v>4470633.51</v>
      </c>
      <c r="G277" s="82">
        <f t="shared" si="4"/>
        <v>74.56844847216388</v>
      </c>
      <c r="H277" s="1"/>
      <c r="I277" s="1"/>
    </row>
    <row r="278" spans="1:9" ht="37.5" x14ac:dyDescent="0.3">
      <c r="A278" s="79" t="s">
        <v>391</v>
      </c>
      <c r="B278" s="80" t="s">
        <v>326</v>
      </c>
      <c r="C278" s="80" t="s">
        <v>1073</v>
      </c>
      <c r="D278" s="80" t="s">
        <v>86</v>
      </c>
      <c r="E278" s="81">
        <v>5995342</v>
      </c>
      <c r="F278" s="81">
        <v>4470633.51</v>
      </c>
      <c r="G278" s="82">
        <f t="shared" si="4"/>
        <v>74.56844847216388</v>
      </c>
      <c r="H278" s="1"/>
      <c r="I278" s="1"/>
    </row>
    <row r="279" spans="1:9" ht="150" x14ac:dyDescent="0.3">
      <c r="A279" s="79" t="s">
        <v>1074</v>
      </c>
      <c r="B279" s="80" t="s">
        <v>326</v>
      </c>
      <c r="C279" s="80" t="s">
        <v>1073</v>
      </c>
      <c r="D279" s="80" t="s">
        <v>1075</v>
      </c>
      <c r="E279" s="81">
        <v>5995342</v>
      </c>
      <c r="F279" s="81">
        <v>4470633.51</v>
      </c>
      <c r="G279" s="82">
        <f t="shared" si="4"/>
        <v>74.56844847216388</v>
      </c>
      <c r="H279" s="1"/>
      <c r="I279" s="1"/>
    </row>
    <row r="280" spans="1:9" ht="37.5" x14ac:dyDescent="0.3">
      <c r="A280" s="79" t="s">
        <v>412</v>
      </c>
      <c r="B280" s="85" t="s">
        <v>326</v>
      </c>
      <c r="C280" s="85" t="s">
        <v>327</v>
      </c>
      <c r="D280" s="85" t="s">
        <v>296</v>
      </c>
      <c r="E280" s="81">
        <v>23940774.809999999</v>
      </c>
      <c r="F280" s="81">
        <v>19175834.699999999</v>
      </c>
      <c r="G280" s="82">
        <f t="shared" si="4"/>
        <v>80.09696783911231</v>
      </c>
      <c r="H280" s="1"/>
      <c r="I280" s="1"/>
    </row>
    <row r="281" spans="1:9" ht="18.75" x14ac:dyDescent="0.3">
      <c r="A281" s="84" t="s">
        <v>355</v>
      </c>
      <c r="B281" s="80" t="s">
        <v>326</v>
      </c>
      <c r="C281" s="80" t="s">
        <v>327</v>
      </c>
      <c r="D281" s="80" t="s">
        <v>33</v>
      </c>
      <c r="E281" s="81">
        <v>23940774.809999999</v>
      </c>
      <c r="F281" s="81">
        <v>19175834.699999999</v>
      </c>
      <c r="G281" s="82">
        <f t="shared" si="4"/>
        <v>80.09696783911231</v>
      </c>
      <c r="H281" s="1"/>
      <c r="I281" s="1"/>
    </row>
    <row r="282" spans="1:9" ht="75" x14ac:dyDescent="0.3">
      <c r="A282" s="84" t="s">
        <v>383</v>
      </c>
      <c r="B282" s="80" t="s">
        <v>326</v>
      </c>
      <c r="C282" s="80" t="s">
        <v>327</v>
      </c>
      <c r="D282" s="80" t="s">
        <v>64</v>
      </c>
      <c r="E282" s="81">
        <v>23940774.809999999</v>
      </c>
      <c r="F282" s="81">
        <v>19175834.699999999</v>
      </c>
      <c r="G282" s="82">
        <f t="shared" si="4"/>
        <v>80.09696783911231</v>
      </c>
      <c r="H282" s="1"/>
      <c r="I282" s="1"/>
    </row>
    <row r="283" spans="1:9" ht="18.75" x14ac:dyDescent="0.3">
      <c r="A283" s="74" t="s">
        <v>413</v>
      </c>
      <c r="B283" s="75" t="s">
        <v>328</v>
      </c>
      <c r="C283" s="75" t="s">
        <v>337</v>
      </c>
      <c r="D283" s="75" t="s">
        <v>296</v>
      </c>
      <c r="E283" s="76">
        <v>2594901.67</v>
      </c>
      <c r="F283" s="76">
        <v>565500</v>
      </c>
      <c r="G283" s="78">
        <f t="shared" si="4"/>
        <v>21.792733286884047</v>
      </c>
      <c r="H283" s="1"/>
      <c r="I283" s="1"/>
    </row>
    <row r="284" spans="1:9" ht="37.5" x14ac:dyDescent="0.3">
      <c r="A284" s="74" t="s">
        <v>414</v>
      </c>
      <c r="B284" s="75" t="s">
        <v>329</v>
      </c>
      <c r="C284" s="75" t="s">
        <v>337</v>
      </c>
      <c r="D284" s="75" t="s">
        <v>296</v>
      </c>
      <c r="E284" s="76">
        <v>2594901.67</v>
      </c>
      <c r="F284" s="76">
        <v>565500</v>
      </c>
      <c r="G284" s="78">
        <f t="shared" si="4"/>
        <v>21.792733286884047</v>
      </c>
      <c r="H284" s="1"/>
      <c r="I284" s="1"/>
    </row>
    <row r="285" spans="1:9" ht="18.75" x14ac:dyDescent="0.3">
      <c r="A285" s="79" t="s">
        <v>474</v>
      </c>
      <c r="B285" s="80" t="s">
        <v>329</v>
      </c>
      <c r="C285" s="80" t="s">
        <v>819</v>
      </c>
      <c r="D285" s="80" t="s">
        <v>296</v>
      </c>
      <c r="E285" s="81">
        <v>2594901.67</v>
      </c>
      <c r="F285" s="81">
        <v>565500</v>
      </c>
      <c r="G285" s="82">
        <f t="shared" si="4"/>
        <v>21.792733286884047</v>
      </c>
      <c r="H285" s="1"/>
      <c r="I285" s="1"/>
    </row>
    <row r="286" spans="1:9" ht="37.5" x14ac:dyDescent="0.3">
      <c r="A286" s="79" t="s">
        <v>352</v>
      </c>
      <c r="B286" s="80" t="s">
        <v>329</v>
      </c>
      <c r="C286" s="80" t="s">
        <v>819</v>
      </c>
      <c r="D286" s="80" t="s">
        <v>29</v>
      </c>
      <c r="E286" s="81">
        <v>2594901.67</v>
      </c>
      <c r="F286" s="81">
        <v>565500</v>
      </c>
      <c r="G286" s="82">
        <f t="shared" si="4"/>
        <v>21.792733286884047</v>
      </c>
      <c r="H286" s="1"/>
      <c r="I286" s="1"/>
    </row>
    <row r="287" spans="1:9" ht="37.5" x14ac:dyDescent="0.3">
      <c r="A287" s="79" t="s">
        <v>353</v>
      </c>
      <c r="B287" s="80" t="s">
        <v>329</v>
      </c>
      <c r="C287" s="80" t="s">
        <v>819</v>
      </c>
      <c r="D287" s="80" t="s">
        <v>31</v>
      </c>
      <c r="E287" s="81">
        <v>2594901.67</v>
      </c>
      <c r="F287" s="81">
        <v>565500</v>
      </c>
      <c r="G287" s="82">
        <f t="shared" si="4"/>
        <v>21.792733286884047</v>
      </c>
      <c r="H287" s="1"/>
      <c r="I287" s="1"/>
    </row>
    <row r="288" spans="1:9" ht="18.75" x14ac:dyDescent="0.3">
      <c r="A288" s="74" t="s">
        <v>415</v>
      </c>
      <c r="B288" s="75" t="s">
        <v>288</v>
      </c>
      <c r="C288" s="75" t="s">
        <v>337</v>
      </c>
      <c r="D288" s="75" t="s">
        <v>296</v>
      </c>
      <c r="E288" s="76">
        <v>1517972359.0999999</v>
      </c>
      <c r="F288" s="76">
        <v>1444288793.5899999</v>
      </c>
      <c r="G288" s="78">
        <f t="shared" si="4"/>
        <v>95.145921790454295</v>
      </c>
      <c r="H288" s="1"/>
      <c r="I288" s="1"/>
    </row>
    <row r="289" spans="1:12" ht="18.75" x14ac:dyDescent="0.3">
      <c r="A289" s="74" t="s">
        <v>416</v>
      </c>
      <c r="B289" s="75" t="s">
        <v>336</v>
      </c>
      <c r="C289" s="75" t="s">
        <v>337</v>
      </c>
      <c r="D289" s="75" t="s">
        <v>296</v>
      </c>
      <c r="E289" s="76">
        <v>309902262.66000003</v>
      </c>
      <c r="F289" s="76">
        <v>305614497.66000003</v>
      </c>
      <c r="G289" s="78">
        <f t="shared" si="4"/>
        <v>98.616413780526599</v>
      </c>
      <c r="H289" s="1"/>
      <c r="I289" s="1"/>
    </row>
    <row r="290" spans="1:12" ht="93.75" x14ac:dyDescent="0.3">
      <c r="A290" s="79" t="s">
        <v>417</v>
      </c>
      <c r="B290" s="80" t="s">
        <v>336</v>
      </c>
      <c r="C290" s="80" t="s">
        <v>820</v>
      </c>
      <c r="D290" s="80" t="s">
        <v>296</v>
      </c>
      <c r="E290" s="81">
        <v>282150661</v>
      </c>
      <c r="F290" s="81">
        <v>282150661</v>
      </c>
      <c r="G290" s="82">
        <f t="shared" si="4"/>
        <v>100</v>
      </c>
      <c r="H290" s="1"/>
      <c r="I290" s="1"/>
    </row>
    <row r="291" spans="1:12" ht="56.25" x14ac:dyDescent="0.3">
      <c r="A291" s="79" t="s">
        <v>370</v>
      </c>
      <c r="B291" s="80" t="s">
        <v>336</v>
      </c>
      <c r="C291" s="80" t="s">
        <v>820</v>
      </c>
      <c r="D291" s="80" t="s">
        <v>57</v>
      </c>
      <c r="E291" s="81">
        <v>282150661</v>
      </c>
      <c r="F291" s="81">
        <v>282150661</v>
      </c>
      <c r="G291" s="82">
        <f t="shared" si="4"/>
        <v>100</v>
      </c>
      <c r="H291" s="1"/>
      <c r="I291" s="1"/>
    </row>
    <row r="292" spans="1:12" ht="18.75" x14ac:dyDescent="0.3">
      <c r="A292" s="79" t="s">
        <v>371</v>
      </c>
      <c r="B292" s="80" t="s">
        <v>336</v>
      </c>
      <c r="C292" s="80" t="s">
        <v>820</v>
      </c>
      <c r="D292" s="80" t="s">
        <v>59</v>
      </c>
      <c r="E292" s="81">
        <v>244601621.80000001</v>
      </c>
      <c r="F292" s="81">
        <v>244601621.80000001</v>
      </c>
      <c r="G292" s="82">
        <f t="shared" si="4"/>
        <v>100</v>
      </c>
      <c r="H292" s="1"/>
      <c r="I292" s="1"/>
    </row>
    <row r="293" spans="1:12" ht="18.75" x14ac:dyDescent="0.3">
      <c r="A293" s="79" t="s">
        <v>418</v>
      </c>
      <c r="B293" s="80" t="s">
        <v>336</v>
      </c>
      <c r="C293" s="80" t="s">
        <v>820</v>
      </c>
      <c r="D293" s="80" t="s">
        <v>132</v>
      </c>
      <c r="E293" s="81">
        <v>37549039.200000003</v>
      </c>
      <c r="F293" s="81">
        <v>37549039.200000003</v>
      </c>
      <c r="G293" s="82">
        <f t="shared" si="4"/>
        <v>100</v>
      </c>
      <c r="H293" s="1"/>
      <c r="I293" s="1"/>
    </row>
    <row r="294" spans="1:12" ht="18.75" x14ac:dyDescent="0.3">
      <c r="A294" s="84" t="s">
        <v>419</v>
      </c>
      <c r="B294" s="80" t="s">
        <v>336</v>
      </c>
      <c r="C294" s="80" t="s">
        <v>821</v>
      </c>
      <c r="D294" s="80" t="s">
        <v>296</v>
      </c>
      <c r="E294" s="81">
        <v>13617707.560000001</v>
      </c>
      <c r="F294" s="81">
        <v>13101251.890000001</v>
      </c>
      <c r="G294" s="82">
        <f t="shared" si="4"/>
        <v>96.207469812929375</v>
      </c>
      <c r="H294" s="1"/>
      <c r="I294" s="1"/>
    </row>
    <row r="295" spans="1:12" ht="56.25" x14ac:dyDescent="0.3">
      <c r="A295" s="84" t="s">
        <v>370</v>
      </c>
      <c r="B295" s="80" t="s">
        <v>336</v>
      </c>
      <c r="C295" s="80" t="s">
        <v>821</v>
      </c>
      <c r="D295" s="80" t="s">
        <v>57</v>
      </c>
      <c r="E295" s="81">
        <v>13617707.560000001</v>
      </c>
      <c r="F295" s="81">
        <v>13101251.890000001</v>
      </c>
      <c r="G295" s="82">
        <f t="shared" si="4"/>
        <v>96.207469812929375</v>
      </c>
      <c r="H295" s="1"/>
      <c r="I295" s="1"/>
    </row>
    <row r="296" spans="1:12" ht="18.75" x14ac:dyDescent="0.3">
      <c r="A296" s="84" t="s">
        <v>371</v>
      </c>
      <c r="B296" s="80" t="s">
        <v>336</v>
      </c>
      <c r="C296" s="80" t="s">
        <v>821</v>
      </c>
      <c r="D296" s="80" t="s">
        <v>59</v>
      </c>
      <c r="E296" s="81">
        <v>8609506.5600000005</v>
      </c>
      <c r="F296" s="81">
        <v>8345748.46</v>
      </c>
      <c r="G296" s="82">
        <f t="shared" si="4"/>
        <v>96.936431859806831</v>
      </c>
      <c r="H296" s="1"/>
      <c r="I296" s="1"/>
    </row>
    <row r="297" spans="1:12" ht="18.75" x14ac:dyDescent="0.3">
      <c r="A297" s="84" t="s">
        <v>418</v>
      </c>
      <c r="B297" s="80" t="s">
        <v>336</v>
      </c>
      <c r="C297" s="80" t="s">
        <v>821</v>
      </c>
      <c r="D297" s="80" t="s">
        <v>132</v>
      </c>
      <c r="E297" s="81">
        <v>5008201</v>
      </c>
      <c r="F297" s="81">
        <v>4755503.43</v>
      </c>
      <c r="G297" s="82">
        <f t="shared" si="4"/>
        <v>94.954324516927329</v>
      </c>
      <c r="H297" s="1"/>
      <c r="I297" s="1"/>
    </row>
    <row r="298" spans="1:12" ht="37.5" x14ac:dyDescent="0.3">
      <c r="A298" s="84" t="s">
        <v>420</v>
      </c>
      <c r="B298" s="80" t="s">
        <v>336</v>
      </c>
      <c r="C298" s="80" t="s">
        <v>822</v>
      </c>
      <c r="D298" s="80" t="s">
        <v>296</v>
      </c>
      <c r="E298" s="81">
        <v>13998697</v>
      </c>
      <c r="F298" s="81">
        <v>10362584.77</v>
      </c>
      <c r="G298" s="82">
        <f t="shared" si="4"/>
        <v>74.0253522881451</v>
      </c>
      <c r="H298" s="1"/>
      <c r="I298" s="1"/>
    </row>
    <row r="299" spans="1:12" ht="56.25" x14ac:dyDescent="0.3">
      <c r="A299" s="84" t="s">
        <v>370</v>
      </c>
      <c r="B299" s="80" t="s">
        <v>336</v>
      </c>
      <c r="C299" s="80" t="s">
        <v>822</v>
      </c>
      <c r="D299" s="80" t="s">
        <v>57</v>
      </c>
      <c r="E299" s="81">
        <v>13998697</v>
      </c>
      <c r="F299" s="81">
        <v>10362584.77</v>
      </c>
      <c r="G299" s="82">
        <f t="shared" si="4"/>
        <v>74.0253522881451</v>
      </c>
      <c r="H299" s="1"/>
      <c r="I299" s="1"/>
    </row>
    <row r="300" spans="1:12" ht="18.75" x14ac:dyDescent="0.3">
      <c r="A300" s="84" t="s">
        <v>371</v>
      </c>
      <c r="B300" s="80" t="s">
        <v>336</v>
      </c>
      <c r="C300" s="80" t="s">
        <v>822</v>
      </c>
      <c r="D300" s="80" t="s">
        <v>59</v>
      </c>
      <c r="E300" s="81">
        <v>12022892</v>
      </c>
      <c r="F300" s="81">
        <v>8690232.9000000004</v>
      </c>
      <c r="G300" s="82">
        <f t="shared" si="4"/>
        <v>72.280719979851767</v>
      </c>
      <c r="H300" s="1"/>
      <c r="I300" s="1"/>
    </row>
    <row r="301" spans="1:12" ht="18.75" x14ac:dyDescent="0.3">
      <c r="A301" s="84" t="s">
        <v>418</v>
      </c>
      <c r="B301" s="80" t="s">
        <v>336</v>
      </c>
      <c r="C301" s="80" t="s">
        <v>822</v>
      </c>
      <c r="D301" s="80" t="s">
        <v>132</v>
      </c>
      <c r="E301" s="81">
        <v>1975805</v>
      </c>
      <c r="F301" s="81">
        <v>1672351.87</v>
      </c>
      <c r="G301" s="82">
        <f t="shared" si="4"/>
        <v>84.641544585624601</v>
      </c>
      <c r="H301" s="1"/>
      <c r="I301" s="1"/>
    </row>
    <row r="302" spans="1:12" ht="37.5" x14ac:dyDescent="0.3">
      <c r="A302" s="84" t="s">
        <v>409</v>
      </c>
      <c r="B302" s="80" t="s">
        <v>336</v>
      </c>
      <c r="C302" s="80" t="s">
        <v>823</v>
      </c>
      <c r="D302" s="80" t="s">
        <v>296</v>
      </c>
      <c r="E302" s="81">
        <v>135197.1</v>
      </c>
      <c r="F302" s="81">
        <v>0</v>
      </c>
      <c r="G302" s="82">
        <f t="shared" si="4"/>
        <v>0</v>
      </c>
      <c r="H302" s="1"/>
      <c r="I302" s="1"/>
    </row>
    <row r="303" spans="1:12" ht="37.5" x14ac:dyDescent="0.3">
      <c r="A303" s="84" t="s">
        <v>391</v>
      </c>
      <c r="B303" s="85" t="s">
        <v>336</v>
      </c>
      <c r="C303" s="85" t="s">
        <v>823</v>
      </c>
      <c r="D303" s="85" t="s">
        <v>86</v>
      </c>
      <c r="E303" s="83">
        <v>135197.1</v>
      </c>
      <c r="F303" s="83">
        <v>0</v>
      </c>
      <c r="G303" s="82">
        <f t="shared" si="4"/>
        <v>0</v>
      </c>
      <c r="H303" s="1"/>
      <c r="I303" s="1"/>
      <c r="L303" s="22"/>
    </row>
    <row r="304" spans="1:12" ht="18.75" x14ac:dyDescent="0.3">
      <c r="A304" s="84" t="s">
        <v>392</v>
      </c>
      <c r="B304" s="80" t="s">
        <v>336</v>
      </c>
      <c r="C304" s="80" t="s">
        <v>823</v>
      </c>
      <c r="D304" s="80" t="s">
        <v>88</v>
      </c>
      <c r="E304" s="81">
        <v>135197.1</v>
      </c>
      <c r="F304" s="81">
        <v>0</v>
      </c>
      <c r="G304" s="82">
        <f t="shared" si="4"/>
        <v>0</v>
      </c>
      <c r="H304" s="1"/>
      <c r="I304" s="1"/>
    </row>
    <row r="305" spans="1:12" ht="18.75" x14ac:dyDescent="0.3">
      <c r="A305" s="87" t="s">
        <v>421</v>
      </c>
      <c r="B305" s="75" t="s">
        <v>331</v>
      </c>
      <c r="C305" s="75" t="s">
        <v>337</v>
      </c>
      <c r="D305" s="75" t="s">
        <v>296</v>
      </c>
      <c r="E305" s="76">
        <v>1105306444</v>
      </c>
      <c r="F305" s="76">
        <v>1045892859.42</v>
      </c>
      <c r="G305" s="78">
        <f t="shared" si="4"/>
        <v>94.624695721035707</v>
      </c>
      <c r="H305" s="1"/>
      <c r="I305" s="1"/>
    </row>
    <row r="306" spans="1:12" ht="56.25" x14ac:dyDescent="0.3">
      <c r="A306" s="84" t="s">
        <v>425</v>
      </c>
      <c r="B306" s="80" t="s">
        <v>331</v>
      </c>
      <c r="C306" s="80" t="s">
        <v>1076</v>
      </c>
      <c r="D306" s="80" t="s">
        <v>296</v>
      </c>
      <c r="E306" s="81">
        <v>701458.59</v>
      </c>
      <c r="F306" s="81">
        <v>701458.59</v>
      </c>
      <c r="G306" s="82">
        <f t="shared" si="4"/>
        <v>100</v>
      </c>
      <c r="H306" s="1"/>
      <c r="I306" s="1"/>
    </row>
    <row r="307" spans="1:12" ht="56.25" x14ac:dyDescent="0.3">
      <c r="A307" s="84" t="s">
        <v>370</v>
      </c>
      <c r="B307" s="80" t="s">
        <v>331</v>
      </c>
      <c r="C307" s="80" t="s">
        <v>1076</v>
      </c>
      <c r="D307" s="80" t="s">
        <v>57</v>
      </c>
      <c r="E307" s="81">
        <v>701458.59</v>
      </c>
      <c r="F307" s="81">
        <v>701458.59</v>
      </c>
      <c r="G307" s="82">
        <f t="shared" si="4"/>
        <v>100</v>
      </c>
      <c r="H307" s="1"/>
      <c r="I307" s="1"/>
    </row>
    <row r="308" spans="1:12" ht="18.75" x14ac:dyDescent="0.3">
      <c r="A308" s="84" t="s">
        <v>371</v>
      </c>
      <c r="B308" s="80" t="s">
        <v>331</v>
      </c>
      <c r="C308" s="80" t="s">
        <v>1076</v>
      </c>
      <c r="D308" s="80" t="s">
        <v>59</v>
      </c>
      <c r="E308" s="81">
        <v>701458.59</v>
      </c>
      <c r="F308" s="81">
        <v>701458.59</v>
      </c>
      <c r="G308" s="82">
        <f t="shared" si="4"/>
        <v>100</v>
      </c>
      <c r="H308" s="1"/>
      <c r="I308" s="1"/>
    </row>
    <row r="309" spans="1:12" ht="56.25" x14ac:dyDescent="0.3">
      <c r="A309" s="84" t="s">
        <v>1077</v>
      </c>
      <c r="B309" s="80" t="s">
        <v>331</v>
      </c>
      <c r="C309" s="80" t="s">
        <v>1078</v>
      </c>
      <c r="D309" s="80" t="s">
        <v>296</v>
      </c>
      <c r="E309" s="81">
        <v>87932709.459999993</v>
      </c>
      <c r="F309" s="81">
        <v>54360961.68</v>
      </c>
      <c r="G309" s="82">
        <f t="shared" si="4"/>
        <v>61.821092530679309</v>
      </c>
      <c r="H309" s="1"/>
      <c r="I309" s="1"/>
    </row>
    <row r="310" spans="1:12" ht="37.5" x14ac:dyDescent="0.3">
      <c r="A310" s="84" t="s">
        <v>391</v>
      </c>
      <c r="B310" s="80" t="s">
        <v>331</v>
      </c>
      <c r="C310" s="80" t="s">
        <v>1078</v>
      </c>
      <c r="D310" s="80" t="s">
        <v>86</v>
      </c>
      <c r="E310" s="81">
        <v>87932709.459999993</v>
      </c>
      <c r="F310" s="81">
        <v>54360961.68</v>
      </c>
      <c r="G310" s="82">
        <f t="shared" si="4"/>
        <v>61.821092530679309</v>
      </c>
      <c r="H310" s="1"/>
      <c r="I310" s="1"/>
    </row>
    <row r="311" spans="1:12" ht="18.75" x14ac:dyDescent="0.3">
      <c r="A311" s="84" t="s">
        <v>392</v>
      </c>
      <c r="B311" s="80" t="s">
        <v>331</v>
      </c>
      <c r="C311" s="80" t="s">
        <v>1078</v>
      </c>
      <c r="D311" s="80" t="s">
        <v>88</v>
      </c>
      <c r="E311" s="81">
        <v>87932709.459999993</v>
      </c>
      <c r="F311" s="81">
        <v>54360961.68</v>
      </c>
      <c r="G311" s="82">
        <f t="shared" si="4"/>
        <v>61.821092530679309</v>
      </c>
      <c r="H311" s="1"/>
      <c r="I311" s="1"/>
    </row>
    <row r="312" spans="1:12" ht="75" x14ac:dyDescent="0.3">
      <c r="A312" s="84" t="s">
        <v>424</v>
      </c>
      <c r="B312" s="80" t="s">
        <v>331</v>
      </c>
      <c r="C312" s="80" t="s">
        <v>1079</v>
      </c>
      <c r="D312" s="80" t="s">
        <v>296</v>
      </c>
      <c r="E312" s="81">
        <v>781405.05</v>
      </c>
      <c r="F312" s="81">
        <v>781405.05</v>
      </c>
      <c r="G312" s="82">
        <f t="shared" si="4"/>
        <v>100</v>
      </c>
      <c r="H312" s="1"/>
      <c r="I312" s="1"/>
    </row>
    <row r="313" spans="1:12" ht="56.25" x14ac:dyDescent="0.3">
      <c r="A313" s="84" t="s">
        <v>370</v>
      </c>
      <c r="B313" s="80" t="s">
        <v>331</v>
      </c>
      <c r="C313" s="80" t="s">
        <v>1079</v>
      </c>
      <c r="D313" s="80" t="s">
        <v>57</v>
      </c>
      <c r="E313" s="81">
        <v>781405.05</v>
      </c>
      <c r="F313" s="81">
        <v>781405.05</v>
      </c>
      <c r="G313" s="82">
        <f t="shared" si="4"/>
        <v>100</v>
      </c>
      <c r="H313" s="1"/>
      <c r="I313" s="1"/>
    </row>
    <row r="314" spans="1:12" ht="18.75" x14ac:dyDescent="0.3">
      <c r="A314" s="84" t="s">
        <v>371</v>
      </c>
      <c r="B314" s="80" t="s">
        <v>331</v>
      </c>
      <c r="C314" s="80" t="s">
        <v>1079</v>
      </c>
      <c r="D314" s="80" t="s">
        <v>59</v>
      </c>
      <c r="E314" s="81">
        <v>781405.05</v>
      </c>
      <c r="F314" s="81">
        <v>781405.05</v>
      </c>
      <c r="G314" s="82">
        <f t="shared" si="4"/>
        <v>100</v>
      </c>
      <c r="H314" s="1"/>
      <c r="I314" s="1"/>
    </row>
    <row r="315" spans="1:12" ht="75" x14ac:dyDescent="0.3">
      <c r="A315" s="84" t="s">
        <v>882</v>
      </c>
      <c r="B315" s="80" t="s">
        <v>331</v>
      </c>
      <c r="C315" s="80" t="s">
        <v>965</v>
      </c>
      <c r="D315" s="80" t="s">
        <v>296</v>
      </c>
      <c r="E315" s="81">
        <v>4407435.66</v>
      </c>
      <c r="F315" s="81">
        <v>4407435.66</v>
      </c>
      <c r="G315" s="82">
        <f t="shared" si="4"/>
        <v>100</v>
      </c>
      <c r="H315" s="1"/>
      <c r="I315" s="1"/>
    </row>
    <row r="316" spans="1:12" ht="56.25" x14ac:dyDescent="0.3">
      <c r="A316" s="84" t="s">
        <v>370</v>
      </c>
      <c r="B316" s="80" t="s">
        <v>331</v>
      </c>
      <c r="C316" s="80" t="s">
        <v>965</v>
      </c>
      <c r="D316" s="80" t="s">
        <v>57</v>
      </c>
      <c r="E316" s="81">
        <v>4407435.66</v>
      </c>
      <c r="F316" s="81">
        <v>4407435.66</v>
      </c>
      <c r="G316" s="82">
        <f t="shared" si="4"/>
        <v>100</v>
      </c>
      <c r="H316" s="1"/>
      <c r="I316" s="1"/>
    </row>
    <row r="317" spans="1:12" ht="18.75" x14ac:dyDescent="0.3">
      <c r="A317" s="84" t="s">
        <v>371</v>
      </c>
      <c r="B317" s="80" t="s">
        <v>331</v>
      </c>
      <c r="C317" s="80" t="s">
        <v>965</v>
      </c>
      <c r="D317" s="80" t="s">
        <v>59</v>
      </c>
      <c r="E317" s="81">
        <v>4407435.66</v>
      </c>
      <c r="F317" s="81">
        <v>4407435.66</v>
      </c>
      <c r="G317" s="82">
        <f t="shared" si="4"/>
        <v>100</v>
      </c>
      <c r="H317" s="1"/>
      <c r="I317" s="1"/>
    </row>
    <row r="318" spans="1:12" ht="56.25" x14ac:dyDescent="0.3">
      <c r="A318" s="84" t="s">
        <v>1080</v>
      </c>
      <c r="B318" s="80" t="s">
        <v>331</v>
      </c>
      <c r="C318" s="80" t="s">
        <v>1081</v>
      </c>
      <c r="D318" s="80" t="s">
        <v>296</v>
      </c>
      <c r="E318" s="81">
        <v>32142875.620000001</v>
      </c>
      <c r="F318" s="81">
        <v>32106262</v>
      </c>
      <c r="G318" s="82">
        <f t="shared" si="4"/>
        <v>99.886091025479942</v>
      </c>
      <c r="H318" s="1"/>
      <c r="I318" s="1"/>
    </row>
    <row r="319" spans="1:12" ht="56.25" x14ac:dyDescent="0.3">
      <c r="A319" s="84" t="s">
        <v>370</v>
      </c>
      <c r="B319" s="80" t="s">
        <v>331</v>
      </c>
      <c r="C319" s="80" t="s">
        <v>1081</v>
      </c>
      <c r="D319" s="80" t="s">
        <v>57</v>
      </c>
      <c r="E319" s="81">
        <v>32142875.620000001</v>
      </c>
      <c r="F319" s="81">
        <v>32106262</v>
      </c>
      <c r="G319" s="82">
        <f t="shared" si="4"/>
        <v>99.886091025479942</v>
      </c>
      <c r="H319" s="1"/>
      <c r="I319" s="1"/>
    </row>
    <row r="320" spans="1:12" ht="18.75" x14ac:dyDescent="0.3">
      <c r="A320" s="84" t="s">
        <v>371</v>
      </c>
      <c r="B320" s="80" t="s">
        <v>331</v>
      </c>
      <c r="C320" s="80" t="s">
        <v>1081</v>
      </c>
      <c r="D320" s="80" t="s">
        <v>59</v>
      </c>
      <c r="E320" s="81">
        <v>32142875.620000001</v>
      </c>
      <c r="F320" s="81">
        <v>32106262</v>
      </c>
      <c r="G320" s="82">
        <f t="shared" si="4"/>
        <v>99.886091025479942</v>
      </c>
      <c r="H320" s="1"/>
      <c r="I320" s="1"/>
      <c r="L320" s="22"/>
    </row>
    <row r="321" spans="1:9" ht="112.5" x14ac:dyDescent="0.3">
      <c r="A321" s="84" t="s">
        <v>422</v>
      </c>
      <c r="B321" s="80" t="s">
        <v>331</v>
      </c>
      <c r="C321" s="80" t="s">
        <v>824</v>
      </c>
      <c r="D321" s="80" t="s">
        <v>296</v>
      </c>
      <c r="E321" s="81">
        <v>694035970</v>
      </c>
      <c r="F321" s="81">
        <v>694035970</v>
      </c>
      <c r="G321" s="82">
        <f t="shared" ref="G321:G375" si="5">F321/E321*100</f>
        <v>100</v>
      </c>
      <c r="H321" s="1"/>
      <c r="I321" s="1"/>
    </row>
    <row r="322" spans="1:9" ht="56.25" x14ac:dyDescent="0.3">
      <c r="A322" s="84" t="s">
        <v>370</v>
      </c>
      <c r="B322" s="80" t="s">
        <v>331</v>
      </c>
      <c r="C322" s="80" t="s">
        <v>824</v>
      </c>
      <c r="D322" s="80" t="s">
        <v>57</v>
      </c>
      <c r="E322" s="81">
        <v>694035970</v>
      </c>
      <c r="F322" s="81">
        <v>694035970</v>
      </c>
      <c r="G322" s="82">
        <f t="shared" si="5"/>
        <v>100</v>
      </c>
      <c r="H322" s="1"/>
      <c r="I322" s="1"/>
    </row>
    <row r="323" spans="1:9" ht="18.75" x14ac:dyDescent="0.3">
      <c r="A323" s="84" t="s">
        <v>371</v>
      </c>
      <c r="B323" s="80" t="s">
        <v>331</v>
      </c>
      <c r="C323" s="80" t="s">
        <v>824</v>
      </c>
      <c r="D323" s="80" t="s">
        <v>59</v>
      </c>
      <c r="E323" s="81">
        <v>694035970</v>
      </c>
      <c r="F323" s="81">
        <v>694035970</v>
      </c>
      <c r="G323" s="82">
        <f t="shared" si="5"/>
        <v>100</v>
      </c>
      <c r="H323" s="1"/>
      <c r="I323" s="1"/>
    </row>
    <row r="324" spans="1:9" ht="18.75" x14ac:dyDescent="0.3">
      <c r="A324" s="84" t="s">
        <v>423</v>
      </c>
      <c r="B324" s="80" t="s">
        <v>331</v>
      </c>
      <c r="C324" s="80" t="s">
        <v>825</v>
      </c>
      <c r="D324" s="80" t="s">
        <v>296</v>
      </c>
      <c r="E324" s="81">
        <v>172476717.83000001</v>
      </c>
      <c r="F324" s="81">
        <v>155367303.84</v>
      </c>
      <c r="G324" s="82">
        <f t="shared" si="5"/>
        <v>90.080160264376246</v>
      </c>
      <c r="H324" s="1"/>
      <c r="I324" s="1"/>
    </row>
    <row r="325" spans="1:9" ht="56.25" x14ac:dyDescent="0.3">
      <c r="A325" s="84" t="s">
        <v>370</v>
      </c>
      <c r="B325" s="80" t="s">
        <v>331</v>
      </c>
      <c r="C325" s="80" t="s">
        <v>825</v>
      </c>
      <c r="D325" s="80" t="s">
        <v>57</v>
      </c>
      <c r="E325" s="81">
        <v>172476717.83000001</v>
      </c>
      <c r="F325" s="81">
        <v>155367303.84</v>
      </c>
      <c r="G325" s="82">
        <f t="shared" si="5"/>
        <v>90.080160264376246</v>
      </c>
      <c r="H325" s="1"/>
      <c r="I325" s="1"/>
    </row>
    <row r="326" spans="1:9" ht="18.75" x14ac:dyDescent="0.3">
      <c r="A326" s="84" t="s">
        <v>371</v>
      </c>
      <c r="B326" s="80" t="s">
        <v>331</v>
      </c>
      <c r="C326" s="80" t="s">
        <v>825</v>
      </c>
      <c r="D326" s="80" t="s">
        <v>59</v>
      </c>
      <c r="E326" s="81">
        <v>172476717.83000001</v>
      </c>
      <c r="F326" s="81">
        <v>155367303.84</v>
      </c>
      <c r="G326" s="82">
        <f t="shared" si="5"/>
        <v>90.080160264376246</v>
      </c>
      <c r="H326" s="1"/>
      <c r="I326" s="1"/>
    </row>
    <row r="327" spans="1:9" ht="37.5" x14ac:dyDescent="0.3">
      <c r="A327" s="84" t="s">
        <v>420</v>
      </c>
      <c r="B327" s="80" t="s">
        <v>331</v>
      </c>
      <c r="C327" s="80" t="s">
        <v>822</v>
      </c>
      <c r="D327" s="80" t="s">
        <v>296</v>
      </c>
      <c r="E327" s="81">
        <v>16126355.75</v>
      </c>
      <c r="F327" s="81">
        <v>11278856.939999999</v>
      </c>
      <c r="G327" s="82">
        <f t="shared" si="5"/>
        <v>69.940519202548288</v>
      </c>
      <c r="H327" s="1"/>
      <c r="I327" s="1"/>
    </row>
    <row r="328" spans="1:9" ht="56.25" x14ac:dyDescent="0.3">
      <c r="A328" s="84" t="s">
        <v>370</v>
      </c>
      <c r="B328" s="80" t="s">
        <v>331</v>
      </c>
      <c r="C328" s="80" t="s">
        <v>822</v>
      </c>
      <c r="D328" s="80" t="s">
        <v>57</v>
      </c>
      <c r="E328" s="81">
        <v>16126355.75</v>
      </c>
      <c r="F328" s="81">
        <v>11278856.939999999</v>
      </c>
      <c r="G328" s="82">
        <f t="shared" si="5"/>
        <v>69.940519202548288</v>
      </c>
      <c r="H328" s="1"/>
      <c r="I328" s="1"/>
    </row>
    <row r="329" spans="1:9" ht="18.75" x14ac:dyDescent="0.3">
      <c r="A329" s="84" t="s">
        <v>371</v>
      </c>
      <c r="B329" s="80" t="s">
        <v>331</v>
      </c>
      <c r="C329" s="80" t="s">
        <v>822</v>
      </c>
      <c r="D329" s="80" t="s">
        <v>59</v>
      </c>
      <c r="E329" s="81">
        <v>16126355.75</v>
      </c>
      <c r="F329" s="81">
        <v>11278856.939999999</v>
      </c>
      <c r="G329" s="82">
        <f t="shared" si="5"/>
        <v>69.940519202548288</v>
      </c>
      <c r="H329" s="1"/>
      <c r="I329" s="1"/>
    </row>
    <row r="330" spans="1:9" ht="75" x14ac:dyDescent="0.3">
      <c r="A330" s="84" t="s">
        <v>426</v>
      </c>
      <c r="B330" s="80" t="s">
        <v>331</v>
      </c>
      <c r="C330" s="80" t="s">
        <v>826</v>
      </c>
      <c r="D330" s="80" t="s">
        <v>296</v>
      </c>
      <c r="E330" s="81">
        <v>36964546.200000003</v>
      </c>
      <c r="F330" s="81">
        <v>35977501.490000002</v>
      </c>
      <c r="G330" s="82">
        <f t="shared" si="5"/>
        <v>97.329752934989372</v>
      </c>
      <c r="H330" s="1"/>
      <c r="I330" s="1"/>
    </row>
    <row r="331" spans="1:9" ht="56.25" x14ac:dyDescent="0.3">
      <c r="A331" s="84" t="s">
        <v>370</v>
      </c>
      <c r="B331" s="80" t="s">
        <v>331</v>
      </c>
      <c r="C331" s="80" t="s">
        <v>826</v>
      </c>
      <c r="D331" s="80" t="s">
        <v>57</v>
      </c>
      <c r="E331" s="81">
        <v>36964546.200000003</v>
      </c>
      <c r="F331" s="81">
        <v>35977501.490000002</v>
      </c>
      <c r="G331" s="82">
        <f t="shared" si="5"/>
        <v>97.329752934989372</v>
      </c>
      <c r="H331" s="1"/>
      <c r="I331" s="1"/>
    </row>
    <row r="332" spans="1:9" ht="18.75" x14ac:dyDescent="0.3">
      <c r="A332" s="84" t="s">
        <v>371</v>
      </c>
      <c r="B332" s="80" t="s">
        <v>331</v>
      </c>
      <c r="C332" s="80" t="s">
        <v>826</v>
      </c>
      <c r="D332" s="80" t="s">
        <v>59</v>
      </c>
      <c r="E332" s="81">
        <v>36964546.200000003</v>
      </c>
      <c r="F332" s="81">
        <v>35977501.490000002</v>
      </c>
      <c r="G332" s="82">
        <f t="shared" si="5"/>
        <v>97.329752934989372</v>
      </c>
      <c r="H332" s="1"/>
      <c r="I332" s="1"/>
    </row>
    <row r="333" spans="1:9" ht="56.25" x14ac:dyDescent="0.3">
      <c r="A333" s="79" t="s">
        <v>1082</v>
      </c>
      <c r="B333" s="80" t="s">
        <v>331</v>
      </c>
      <c r="C333" s="80" t="s">
        <v>1083</v>
      </c>
      <c r="D333" s="80" t="s">
        <v>296</v>
      </c>
      <c r="E333" s="81">
        <v>5538608.25</v>
      </c>
      <c r="F333" s="81">
        <v>3705581.47</v>
      </c>
      <c r="G333" s="82">
        <f t="shared" si="5"/>
        <v>66.904559823309413</v>
      </c>
      <c r="H333" s="1"/>
      <c r="I333" s="1"/>
    </row>
    <row r="334" spans="1:9" ht="56.25" x14ac:dyDescent="0.3">
      <c r="A334" s="79" t="s">
        <v>370</v>
      </c>
      <c r="B334" s="80" t="s">
        <v>331</v>
      </c>
      <c r="C334" s="80" t="s">
        <v>1083</v>
      </c>
      <c r="D334" s="80" t="s">
        <v>57</v>
      </c>
      <c r="E334" s="81">
        <v>5538608.25</v>
      </c>
      <c r="F334" s="81">
        <v>3705581.47</v>
      </c>
      <c r="G334" s="82">
        <f t="shared" si="5"/>
        <v>66.904559823309413</v>
      </c>
      <c r="H334" s="1"/>
      <c r="I334" s="1"/>
    </row>
    <row r="335" spans="1:9" ht="18.75" x14ac:dyDescent="0.3">
      <c r="A335" s="79" t="s">
        <v>371</v>
      </c>
      <c r="B335" s="80" t="s">
        <v>331</v>
      </c>
      <c r="C335" s="80" t="s">
        <v>1083</v>
      </c>
      <c r="D335" s="80" t="s">
        <v>59</v>
      </c>
      <c r="E335" s="81">
        <v>5538608.25</v>
      </c>
      <c r="F335" s="81">
        <v>3705581.47</v>
      </c>
      <c r="G335" s="82">
        <f t="shared" si="5"/>
        <v>66.904559823309413</v>
      </c>
      <c r="H335" s="1"/>
      <c r="I335" s="1"/>
    </row>
    <row r="336" spans="1:9" ht="150" x14ac:dyDescent="0.3">
      <c r="A336" s="79" t="s">
        <v>1084</v>
      </c>
      <c r="B336" s="80" t="s">
        <v>331</v>
      </c>
      <c r="C336" s="80" t="s">
        <v>1085</v>
      </c>
      <c r="D336" s="80" t="s">
        <v>296</v>
      </c>
      <c r="E336" s="81">
        <v>51925900</v>
      </c>
      <c r="F336" s="81">
        <v>51902339</v>
      </c>
      <c r="G336" s="82">
        <f t="shared" si="5"/>
        <v>99.954625726275324</v>
      </c>
      <c r="H336" s="1"/>
      <c r="I336" s="1"/>
    </row>
    <row r="337" spans="1:9" ht="25.5" hidden="1" customHeight="1" x14ac:dyDescent="0.3">
      <c r="A337" s="79" t="s">
        <v>370</v>
      </c>
      <c r="B337" s="80" t="s">
        <v>331</v>
      </c>
      <c r="C337" s="80" t="s">
        <v>1085</v>
      </c>
      <c r="D337" s="80" t="s">
        <v>57</v>
      </c>
      <c r="E337" s="81">
        <v>51925900</v>
      </c>
      <c r="F337" s="81">
        <v>51902339</v>
      </c>
      <c r="G337" s="82">
        <f t="shared" si="5"/>
        <v>99.954625726275324</v>
      </c>
      <c r="H337" s="1"/>
      <c r="I337" s="1"/>
    </row>
    <row r="338" spans="1:9" ht="18.75" hidden="1" customHeight="1" x14ac:dyDescent="0.3">
      <c r="A338" s="79" t="s">
        <v>371</v>
      </c>
      <c r="B338" s="80" t="s">
        <v>331</v>
      </c>
      <c r="C338" s="80" t="s">
        <v>1085</v>
      </c>
      <c r="D338" s="80" t="s">
        <v>59</v>
      </c>
      <c r="E338" s="81">
        <v>51925900</v>
      </c>
      <c r="F338" s="81">
        <v>51902339</v>
      </c>
      <c r="G338" s="82">
        <f t="shared" si="5"/>
        <v>99.954625726275324</v>
      </c>
      <c r="H338" s="1"/>
      <c r="I338" s="1"/>
    </row>
    <row r="339" spans="1:9" ht="25.5" hidden="1" customHeight="1" x14ac:dyDescent="0.3">
      <c r="A339" s="79" t="s">
        <v>409</v>
      </c>
      <c r="B339" s="80" t="s">
        <v>331</v>
      </c>
      <c r="C339" s="80" t="s">
        <v>823</v>
      </c>
      <c r="D339" s="80" t="s">
        <v>296</v>
      </c>
      <c r="E339" s="81">
        <v>1673541.59</v>
      </c>
      <c r="F339" s="81">
        <v>686444.4</v>
      </c>
      <c r="G339" s="82">
        <f t="shared" si="5"/>
        <v>41.017468827888528</v>
      </c>
      <c r="H339" s="1"/>
      <c r="I339" s="1"/>
    </row>
    <row r="340" spans="1:9" ht="25.5" hidden="1" customHeight="1" x14ac:dyDescent="0.3">
      <c r="A340" s="79" t="s">
        <v>391</v>
      </c>
      <c r="B340" s="80" t="s">
        <v>331</v>
      </c>
      <c r="C340" s="80" t="s">
        <v>823</v>
      </c>
      <c r="D340" s="80" t="s">
        <v>86</v>
      </c>
      <c r="E340" s="81">
        <v>1673541.59</v>
      </c>
      <c r="F340" s="81">
        <v>686444.4</v>
      </c>
      <c r="G340" s="82">
        <f t="shared" si="5"/>
        <v>41.017468827888528</v>
      </c>
      <c r="H340" s="1"/>
      <c r="I340" s="1"/>
    </row>
    <row r="341" spans="1:9" ht="18.75" hidden="1" customHeight="1" x14ac:dyDescent="0.3">
      <c r="A341" s="79" t="s">
        <v>392</v>
      </c>
      <c r="B341" s="80" t="s">
        <v>331</v>
      </c>
      <c r="C341" s="80" t="s">
        <v>823</v>
      </c>
      <c r="D341" s="80" t="s">
        <v>88</v>
      </c>
      <c r="E341" s="81">
        <v>1673541.59</v>
      </c>
      <c r="F341" s="81">
        <v>686444.4</v>
      </c>
      <c r="G341" s="82">
        <f t="shared" si="5"/>
        <v>41.017468827888528</v>
      </c>
      <c r="H341" s="1"/>
      <c r="I341" s="1"/>
    </row>
    <row r="342" spans="1:9" ht="102" hidden="1" customHeight="1" x14ac:dyDescent="0.3">
      <c r="A342" s="79" t="s">
        <v>1086</v>
      </c>
      <c r="B342" s="80" t="s">
        <v>331</v>
      </c>
      <c r="C342" s="80" t="s">
        <v>1087</v>
      </c>
      <c r="D342" s="80" t="s">
        <v>296</v>
      </c>
      <c r="E342" s="81">
        <v>598920</v>
      </c>
      <c r="F342" s="81">
        <v>581339.30000000005</v>
      </c>
      <c r="G342" s="82">
        <f t="shared" si="5"/>
        <v>97.064599612636087</v>
      </c>
      <c r="H342" s="1"/>
      <c r="I342" s="1"/>
    </row>
    <row r="343" spans="1:9" ht="56.25" x14ac:dyDescent="0.3">
      <c r="A343" s="79" t="s">
        <v>370</v>
      </c>
      <c r="B343" s="80" t="s">
        <v>331</v>
      </c>
      <c r="C343" s="80" t="s">
        <v>1087</v>
      </c>
      <c r="D343" s="80" t="s">
        <v>57</v>
      </c>
      <c r="E343" s="81">
        <v>598920</v>
      </c>
      <c r="F343" s="81">
        <v>581339.30000000005</v>
      </c>
      <c r="G343" s="82">
        <f t="shared" si="5"/>
        <v>97.064599612636087</v>
      </c>
      <c r="H343" s="1"/>
      <c r="I343" s="1"/>
    </row>
    <row r="344" spans="1:9" ht="18.75" x14ac:dyDescent="0.3">
      <c r="A344" s="79" t="s">
        <v>371</v>
      </c>
      <c r="B344" s="80" t="s">
        <v>331</v>
      </c>
      <c r="C344" s="80" t="s">
        <v>1087</v>
      </c>
      <c r="D344" s="80" t="s">
        <v>59</v>
      </c>
      <c r="E344" s="81">
        <v>598920</v>
      </c>
      <c r="F344" s="81">
        <v>581339.30000000005</v>
      </c>
      <c r="G344" s="82">
        <f t="shared" si="5"/>
        <v>97.064599612636087</v>
      </c>
      <c r="H344" s="1"/>
      <c r="I344" s="1"/>
    </row>
    <row r="345" spans="1:9" ht="18.75" x14ac:dyDescent="0.3">
      <c r="A345" s="74" t="s">
        <v>427</v>
      </c>
      <c r="B345" s="75" t="s">
        <v>290</v>
      </c>
      <c r="C345" s="75" t="s">
        <v>337</v>
      </c>
      <c r="D345" s="75" t="s">
        <v>296</v>
      </c>
      <c r="E345" s="76">
        <v>53719448.210000001</v>
      </c>
      <c r="F345" s="76">
        <v>51849285.549999997</v>
      </c>
      <c r="G345" s="78">
        <f t="shared" si="5"/>
        <v>96.518648790491739</v>
      </c>
      <c r="H345" s="1"/>
      <c r="I345" s="1"/>
    </row>
    <row r="346" spans="1:9" ht="56.25" x14ac:dyDescent="0.3">
      <c r="A346" s="79" t="s">
        <v>883</v>
      </c>
      <c r="B346" s="80" t="s">
        <v>290</v>
      </c>
      <c r="C346" s="80" t="s">
        <v>827</v>
      </c>
      <c r="D346" s="80" t="s">
        <v>296</v>
      </c>
      <c r="E346" s="81">
        <v>808080</v>
      </c>
      <c r="F346" s="81">
        <v>492338.01</v>
      </c>
      <c r="G346" s="82">
        <f t="shared" si="5"/>
        <v>60.926889664389662</v>
      </c>
      <c r="H346" s="1"/>
      <c r="I346" s="1"/>
    </row>
    <row r="347" spans="1:9" ht="56.25" x14ac:dyDescent="0.3">
      <c r="A347" s="79" t="s">
        <v>370</v>
      </c>
      <c r="B347" s="80" t="s">
        <v>290</v>
      </c>
      <c r="C347" s="80" t="s">
        <v>827</v>
      </c>
      <c r="D347" s="80" t="s">
        <v>57</v>
      </c>
      <c r="E347" s="81">
        <v>808080</v>
      </c>
      <c r="F347" s="81">
        <v>492338.01</v>
      </c>
      <c r="G347" s="82">
        <f t="shared" si="5"/>
        <v>60.926889664389662</v>
      </c>
      <c r="H347" s="1"/>
      <c r="I347" s="1"/>
    </row>
    <row r="348" spans="1:9" ht="18.75" x14ac:dyDescent="0.3">
      <c r="A348" s="79" t="s">
        <v>371</v>
      </c>
      <c r="B348" s="80" t="s">
        <v>290</v>
      </c>
      <c r="C348" s="80" t="s">
        <v>827</v>
      </c>
      <c r="D348" s="80" t="s">
        <v>59</v>
      </c>
      <c r="E348" s="81">
        <v>808080</v>
      </c>
      <c r="F348" s="81">
        <v>492338.01</v>
      </c>
      <c r="G348" s="82">
        <f t="shared" si="5"/>
        <v>60.926889664389662</v>
      </c>
      <c r="H348" s="1"/>
      <c r="I348" s="1"/>
    </row>
    <row r="349" spans="1:9" ht="18.75" x14ac:dyDescent="0.3">
      <c r="A349" s="79" t="s">
        <v>428</v>
      </c>
      <c r="B349" s="80" t="s">
        <v>290</v>
      </c>
      <c r="C349" s="80" t="s">
        <v>828</v>
      </c>
      <c r="D349" s="80" t="s">
        <v>296</v>
      </c>
      <c r="E349" s="81">
        <v>52911368.210000001</v>
      </c>
      <c r="F349" s="81">
        <v>51356947.539999999</v>
      </c>
      <c r="G349" s="82">
        <f t="shared" si="5"/>
        <v>97.062217964520102</v>
      </c>
      <c r="H349" s="1"/>
      <c r="I349" s="1"/>
    </row>
    <row r="350" spans="1:9" ht="56.25" x14ac:dyDescent="0.3">
      <c r="A350" s="79" t="s">
        <v>370</v>
      </c>
      <c r="B350" s="80" t="s">
        <v>290</v>
      </c>
      <c r="C350" s="80" t="s">
        <v>828</v>
      </c>
      <c r="D350" s="80" t="s">
        <v>57</v>
      </c>
      <c r="E350" s="81">
        <v>52911368.210000001</v>
      </c>
      <c r="F350" s="81">
        <v>51356947.539999999</v>
      </c>
      <c r="G350" s="82">
        <f t="shared" si="5"/>
        <v>97.062217964520102</v>
      </c>
      <c r="H350" s="1"/>
      <c r="I350" s="1"/>
    </row>
    <row r="351" spans="1:9" ht="18.75" x14ac:dyDescent="0.3">
      <c r="A351" s="79" t="s">
        <v>371</v>
      </c>
      <c r="B351" s="80" t="s">
        <v>290</v>
      </c>
      <c r="C351" s="80" t="s">
        <v>828</v>
      </c>
      <c r="D351" s="80" t="s">
        <v>59</v>
      </c>
      <c r="E351" s="81">
        <v>52911368.210000001</v>
      </c>
      <c r="F351" s="81">
        <v>51356947.539999999</v>
      </c>
      <c r="G351" s="82">
        <f t="shared" si="5"/>
        <v>97.062217964520102</v>
      </c>
      <c r="H351" s="1"/>
      <c r="I351" s="1"/>
    </row>
    <row r="352" spans="1:9" ht="18.75" x14ac:dyDescent="0.3">
      <c r="A352" s="74" t="s">
        <v>429</v>
      </c>
      <c r="B352" s="75" t="s">
        <v>292</v>
      </c>
      <c r="C352" s="75" t="s">
        <v>337</v>
      </c>
      <c r="D352" s="75" t="s">
        <v>296</v>
      </c>
      <c r="E352" s="76">
        <v>119650</v>
      </c>
      <c r="F352" s="76">
        <v>119649</v>
      </c>
      <c r="G352" s="78">
        <f t="shared" si="5"/>
        <v>99.999164229001252</v>
      </c>
      <c r="H352" s="1"/>
      <c r="I352" s="1"/>
    </row>
    <row r="353" spans="1:9" ht="37.5" x14ac:dyDescent="0.3">
      <c r="A353" s="79" t="s">
        <v>430</v>
      </c>
      <c r="B353" s="80" t="s">
        <v>292</v>
      </c>
      <c r="C353" s="80" t="s">
        <v>966</v>
      </c>
      <c r="D353" s="80" t="s">
        <v>296</v>
      </c>
      <c r="E353" s="81">
        <v>119650</v>
      </c>
      <c r="F353" s="81">
        <v>119649</v>
      </c>
      <c r="G353" s="82">
        <f t="shared" si="5"/>
        <v>99.999164229001252</v>
      </c>
      <c r="H353" s="1"/>
      <c r="I353" s="1"/>
    </row>
    <row r="354" spans="1:9" ht="37.5" x14ac:dyDescent="0.3">
      <c r="A354" s="79" t="s">
        <v>352</v>
      </c>
      <c r="B354" s="80" t="s">
        <v>292</v>
      </c>
      <c r="C354" s="80" t="s">
        <v>966</v>
      </c>
      <c r="D354" s="80" t="s">
        <v>29</v>
      </c>
      <c r="E354" s="81">
        <v>119650</v>
      </c>
      <c r="F354" s="81">
        <v>119649</v>
      </c>
      <c r="G354" s="82">
        <f t="shared" si="5"/>
        <v>99.999164229001252</v>
      </c>
      <c r="H354" s="1"/>
      <c r="I354" s="1"/>
    </row>
    <row r="355" spans="1:9" ht="37.5" x14ac:dyDescent="0.3">
      <c r="A355" s="79" t="s">
        <v>353</v>
      </c>
      <c r="B355" s="80" t="s">
        <v>292</v>
      </c>
      <c r="C355" s="80" t="s">
        <v>966</v>
      </c>
      <c r="D355" s="80" t="s">
        <v>31</v>
      </c>
      <c r="E355" s="81">
        <v>119650</v>
      </c>
      <c r="F355" s="81">
        <v>119649</v>
      </c>
      <c r="G355" s="82">
        <f t="shared" si="5"/>
        <v>99.999164229001252</v>
      </c>
      <c r="H355" s="1"/>
      <c r="I355" s="1"/>
    </row>
    <row r="356" spans="1:9" ht="18.75" x14ac:dyDescent="0.3">
      <c r="A356" s="74" t="s">
        <v>433</v>
      </c>
      <c r="B356" s="75" t="s">
        <v>293</v>
      </c>
      <c r="C356" s="75" t="s">
        <v>337</v>
      </c>
      <c r="D356" s="75" t="s">
        <v>296</v>
      </c>
      <c r="E356" s="76">
        <v>48924554.229999997</v>
      </c>
      <c r="F356" s="76">
        <v>40812501.960000001</v>
      </c>
      <c r="G356" s="78">
        <f t="shared" si="5"/>
        <v>83.419261764012603</v>
      </c>
      <c r="H356" s="1"/>
      <c r="I356" s="1"/>
    </row>
    <row r="357" spans="1:9" ht="37.5" x14ac:dyDescent="0.3">
      <c r="A357" s="79" t="s">
        <v>351</v>
      </c>
      <c r="B357" s="85" t="s">
        <v>293</v>
      </c>
      <c r="C357" s="80" t="s">
        <v>830</v>
      </c>
      <c r="D357" s="80" t="s">
        <v>296</v>
      </c>
      <c r="E357" s="81">
        <v>4060800</v>
      </c>
      <c r="F357" s="81">
        <v>4046704.53</v>
      </c>
      <c r="G357" s="82">
        <f t="shared" si="5"/>
        <v>99.65288933215129</v>
      </c>
      <c r="H357" s="1"/>
      <c r="I357" s="1"/>
    </row>
    <row r="358" spans="1:9" ht="93.75" x14ac:dyDescent="0.3">
      <c r="A358" s="79" t="s">
        <v>349</v>
      </c>
      <c r="B358" s="80" t="s">
        <v>293</v>
      </c>
      <c r="C358" s="80" t="s">
        <v>830</v>
      </c>
      <c r="D358" s="80" t="s">
        <v>23</v>
      </c>
      <c r="E358" s="81">
        <v>4060800</v>
      </c>
      <c r="F358" s="81">
        <v>4046704.53</v>
      </c>
      <c r="G358" s="82">
        <f t="shared" si="5"/>
        <v>99.65288933215129</v>
      </c>
      <c r="H358" s="1"/>
      <c r="I358" s="1"/>
    </row>
    <row r="359" spans="1:9" ht="37.5" x14ac:dyDescent="0.3">
      <c r="A359" s="79" t="s">
        <v>350</v>
      </c>
      <c r="B359" s="80" t="s">
        <v>293</v>
      </c>
      <c r="C359" s="80" t="s">
        <v>830</v>
      </c>
      <c r="D359" s="80" t="s">
        <v>25</v>
      </c>
      <c r="E359" s="81">
        <v>4060800</v>
      </c>
      <c r="F359" s="81">
        <v>4046704.53</v>
      </c>
      <c r="G359" s="82">
        <f t="shared" si="5"/>
        <v>99.65288933215129</v>
      </c>
      <c r="H359" s="1"/>
      <c r="I359" s="1"/>
    </row>
    <row r="360" spans="1:9" ht="56.25" x14ac:dyDescent="0.3">
      <c r="A360" s="79" t="s">
        <v>372</v>
      </c>
      <c r="B360" s="80" t="s">
        <v>293</v>
      </c>
      <c r="C360" s="80" t="s">
        <v>831</v>
      </c>
      <c r="D360" s="80" t="s">
        <v>296</v>
      </c>
      <c r="E360" s="81">
        <v>6803451</v>
      </c>
      <c r="F360" s="81">
        <v>6231319.9900000002</v>
      </c>
      <c r="G360" s="82">
        <f t="shared" si="5"/>
        <v>91.590576458917695</v>
      </c>
      <c r="H360" s="1"/>
      <c r="I360" s="1"/>
    </row>
    <row r="361" spans="1:9" ht="93.75" x14ac:dyDescent="0.3">
      <c r="A361" s="79" t="s">
        <v>349</v>
      </c>
      <c r="B361" s="80" t="s">
        <v>293</v>
      </c>
      <c r="C361" s="80" t="s">
        <v>831</v>
      </c>
      <c r="D361" s="80" t="s">
        <v>23</v>
      </c>
      <c r="E361" s="81">
        <v>6638869</v>
      </c>
      <c r="F361" s="81">
        <v>6115069.7000000002</v>
      </c>
      <c r="G361" s="82">
        <f t="shared" si="5"/>
        <v>92.110112430294976</v>
      </c>
      <c r="H361" s="1"/>
      <c r="I361" s="1"/>
    </row>
    <row r="362" spans="1:9" ht="37.5" x14ac:dyDescent="0.3">
      <c r="A362" s="79" t="s">
        <v>379</v>
      </c>
      <c r="B362" s="80" t="s">
        <v>293</v>
      </c>
      <c r="C362" s="80" t="s">
        <v>831</v>
      </c>
      <c r="D362" s="80" t="s">
        <v>41</v>
      </c>
      <c r="E362" s="81">
        <v>6638869</v>
      </c>
      <c r="F362" s="81">
        <v>6115069.7000000002</v>
      </c>
      <c r="G362" s="82">
        <f t="shared" si="5"/>
        <v>92.110112430294976</v>
      </c>
      <c r="H362" s="1"/>
      <c r="I362" s="1"/>
    </row>
    <row r="363" spans="1:9" ht="37.5" x14ac:dyDescent="0.3">
      <c r="A363" s="79" t="s">
        <v>352</v>
      </c>
      <c r="B363" s="80" t="s">
        <v>293</v>
      </c>
      <c r="C363" s="80" t="s">
        <v>831</v>
      </c>
      <c r="D363" s="80" t="s">
        <v>29</v>
      </c>
      <c r="E363" s="81">
        <v>164582</v>
      </c>
      <c r="F363" s="81">
        <v>116250.29</v>
      </c>
      <c r="G363" s="82">
        <f t="shared" si="5"/>
        <v>70.633659816990928</v>
      </c>
      <c r="H363" s="1"/>
      <c r="I363" s="1"/>
    </row>
    <row r="364" spans="1:9" ht="37.5" x14ac:dyDescent="0.3">
      <c r="A364" s="79" t="s">
        <v>353</v>
      </c>
      <c r="B364" s="80" t="s">
        <v>293</v>
      </c>
      <c r="C364" s="80" t="s">
        <v>831</v>
      </c>
      <c r="D364" s="80" t="s">
        <v>31</v>
      </c>
      <c r="E364" s="81">
        <v>164582</v>
      </c>
      <c r="F364" s="81">
        <v>116250.29</v>
      </c>
      <c r="G364" s="82">
        <f t="shared" si="5"/>
        <v>70.633659816990928</v>
      </c>
      <c r="H364" s="1"/>
      <c r="I364" s="1"/>
    </row>
    <row r="365" spans="1:9" ht="18.75" x14ac:dyDescent="0.3">
      <c r="A365" s="79" t="s">
        <v>967</v>
      </c>
      <c r="B365" s="80" t="s">
        <v>293</v>
      </c>
      <c r="C365" s="80" t="s">
        <v>968</v>
      </c>
      <c r="D365" s="80" t="s">
        <v>296</v>
      </c>
      <c r="E365" s="81">
        <v>7861296.0099999998</v>
      </c>
      <c r="F365" s="81">
        <v>1356646.5</v>
      </c>
      <c r="G365" s="82">
        <f t="shared" si="5"/>
        <v>17.257288089321037</v>
      </c>
      <c r="H365" s="1"/>
      <c r="I365" s="1"/>
    </row>
    <row r="366" spans="1:9" ht="56.25" x14ac:dyDescent="0.3">
      <c r="A366" s="79" t="s">
        <v>370</v>
      </c>
      <c r="B366" s="80" t="s">
        <v>293</v>
      </c>
      <c r="C366" s="80" t="s">
        <v>968</v>
      </c>
      <c r="D366" s="80" t="s">
        <v>57</v>
      </c>
      <c r="E366" s="81">
        <v>7861296.0099999998</v>
      </c>
      <c r="F366" s="81">
        <v>1356646.5</v>
      </c>
      <c r="G366" s="82">
        <f t="shared" si="5"/>
        <v>17.257288089321037</v>
      </c>
      <c r="H366" s="1"/>
      <c r="I366" s="1"/>
    </row>
    <row r="367" spans="1:9" ht="18.75" x14ac:dyDescent="0.3">
      <c r="A367" s="79" t="s">
        <v>371</v>
      </c>
      <c r="B367" s="80" t="s">
        <v>293</v>
      </c>
      <c r="C367" s="80" t="s">
        <v>968</v>
      </c>
      <c r="D367" s="80" t="s">
        <v>59</v>
      </c>
      <c r="E367" s="81">
        <v>7861296.0099999998</v>
      </c>
      <c r="F367" s="81">
        <v>1356646.5</v>
      </c>
      <c r="G367" s="82">
        <f t="shared" si="5"/>
        <v>17.257288089321037</v>
      </c>
      <c r="H367" s="1"/>
      <c r="I367" s="1"/>
    </row>
    <row r="368" spans="1:9" ht="56.25" x14ac:dyDescent="0.3">
      <c r="A368" s="79" t="s">
        <v>434</v>
      </c>
      <c r="B368" s="80" t="s">
        <v>293</v>
      </c>
      <c r="C368" s="80" t="s">
        <v>832</v>
      </c>
      <c r="D368" s="80" t="s">
        <v>296</v>
      </c>
      <c r="E368" s="81">
        <v>1100000</v>
      </c>
      <c r="F368" s="81">
        <v>1084326.98</v>
      </c>
      <c r="G368" s="82">
        <f t="shared" si="5"/>
        <v>98.575179999999989</v>
      </c>
      <c r="H368" s="1"/>
      <c r="I368" s="1"/>
    </row>
    <row r="369" spans="1:9" ht="26.25" customHeight="1" x14ac:dyDescent="0.3">
      <c r="A369" s="79" t="s">
        <v>352</v>
      </c>
      <c r="B369" s="80" t="s">
        <v>293</v>
      </c>
      <c r="C369" s="80" t="s">
        <v>832</v>
      </c>
      <c r="D369" s="80" t="s">
        <v>29</v>
      </c>
      <c r="E369" s="81">
        <v>1100000</v>
      </c>
      <c r="F369" s="81">
        <v>1084326.98</v>
      </c>
      <c r="G369" s="82">
        <f t="shared" si="5"/>
        <v>98.575179999999989</v>
      </c>
      <c r="H369" s="1"/>
      <c r="I369" s="1"/>
    </row>
    <row r="370" spans="1:9" ht="37.5" x14ac:dyDescent="0.3">
      <c r="A370" s="79" t="s">
        <v>353</v>
      </c>
      <c r="B370" s="80" t="s">
        <v>293</v>
      </c>
      <c r="C370" s="80" t="s">
        <v>832</v>
      </c>
      <c r="D370" s="80" t="s">
        <v>31</v>
      </c>
      <c r="E370" s="81">
        <v>1100000</v>
      </c>
      <c r="F370" s="81">
        <v>1084326.98</v>
      </c>
      <c r="G370" s="82">
        <f t="shared" si="5"/>
        <v>98.575179999999989</v>
      </c>
      <c r="H370" s="1"/>
      <c r="I370" s="1"/>
    </row>
    <row r="371" spans="1:9" ht="37.5" x14ac:dyDescent="0.3">
      <c r="A371" s="79" t="s">
        <v>430</v>
      </c>
      <c r="B371" s="80" t="s">
        <v>293</v>
      </c>
      <c r="C371" s="80" t="s">
        <v>833</v>
      </c>
      <c r="D371" s="80" t="s">
        <v>296</v>
      </c>
      <c r="E371" s="81">
        <v>700000</v>
      </c>
      <c r="F371" s="81">
        <v>550871.30000000005</v>
      </c>
      <c r="G371" s="82">
        <f t="shared" si="5"/>
        <v>78.695900000000009</v>
      </c>
      <c r="H371" s="1"/>
      <c r="I371" s="1"/>
    </row>
    <row r="372" spans="1:9" ht="93.75" x14ac:dyDescent="0.3">
      <c r="A372" s="79" t="s">
        <v>349</v>
      </c>
      <c r="B372" s="80" t="s">
        <v>293</v>
      </c>
      <c r="C372" s="80" t="s">
        <v>833</v>
      </c>
      <c r="D372" s="80" t="s">
        <v>23</v>
      </c>
      <c r="E372" s="81">
        <v>4000</v>
      </c>
      <c r="F372" s="81">
        <v>4000</v>
      </c>
      <c r="G372" s="82">
        <f t="shared" si="5"/>
        <v>100</v>
      </c>
      <c r="H372" s="1"/>
      <c r="I372" s="1"/>
    </row>
    <row r="373" spans="1:9" ht="37.5" x14ac:dyDescent="0.3">
      <c r="A373" s="79" t="s">
        <v>379</v>
      </c>
      <c r="B373" s="80" t="s">
        <v>293</v>
      </c>
      <c r="C373" s="80" t="s">
        <v>833</v>
      </c>
      <c r="D373" s="80" t="s">
        <v>41</v>
      </c>
      <c r="E373" s="81">
        <v>4000</v>
      </c>
      <c r="F373" s="81">
        <v>4000</v>
      </c>
      <c r="G373" s="82">
        <f t="shared" si="5"/>
        <v>100</v>
      </c>
      <c r="H373" s="1"/>
      <c r="I373" s="1"/>
    </row>
    <row r="374" spans="1:9" ht="37.5" x14ac:dyDescent="0.3">
      <c r="A374" s="79" t="s">
        <v>352</v>
      </c>
      <c r="B374" s="80" t="s">
        <v>293</v>
      </c>
      <c r="C374" s="80" t="s">
        <v>833</v>
      </c>
      <c r="D374" s="80" t="s">
        <v>29</v>
      </c>
      <c r="E374" s="81">
        <v>696000</v>
      </c>
      <c r="F374" s="81">
        <v>546871.30000000005</v>
      </c>
      <c r="G374" s="82">
        <f t="shared" si="5"/>
        <v>78.57346264367817</v>
      </c>
      <c r="H374" s="1"/>
      <c r="I374" s="1"/>
    </row>
    <row r="375" spans="1:9" ht="37.5" x14ac:dyDescent="0.3">
      <c r="A375" s="79" t="s">
        <v>353</v>
      </c>
      <c r="B375" s="80" t="s">
        <v>293</v>
      </c>
      <c r="C375" s="80" t="s">
        <v>833</v>
      </c>
      <c r="D375" s="80" t="s">
        <v>31</v>
      </c>
      <c r="E375" s="81">
        <v>696000</v>
      </c>
      <c r="F375" s="81">
        <v>546871.30000000005</v>
      </c>
      <c r="G375" s="82">
        <f t="shared" si="5"/>
        <v>78.57346264367817</v>
      </c>
      <c r="H375" s="1"/>
      <c r="I375" s="1"/>
    </row>
    <row r="376" spans="1:9" ht="18.75" x14ac:dyDescent="0.3">
      <c r="A376" s="79" t="s">
        <v>431</v>
      </c>
      <c r="B376" s="80" t="s">
        <v>293</v>
      </c>
      <c r="C376" s="80" t="s">
        <v>834</v>
      </c>
      <c r="D376" s="80" t="s">
        <v>296</v>
      </c>
      <c r="E376" s="81">
        <v>1822500</v>
      </c>
      <c r="F376" s="81">
        <v>1543000</v>
      </c>
      <c r="G376" s="82">
        <f t="shared" ref="G376:G439" si="6">F376/E376*100</f>
        <v>84.663923182441707</v>
      </c>
      <c r="H376" s="1"/>
      <c r="I376" s="1"/>
    </row>
    <row r="377" spans="1:9" ht="37.5" x14ac:dyDescent="0.3">
      <c r="A377" s="79" t="s">
        <v>362</v>
      </c>
      <c r="B377" s="80" t="s">
        <v>293</v>
      </c>
      <c r="C377" s="80" t="s">
        <v>834</v>
      </c>
      <c r="D377" s="80" t="s">
        <v>69</v>
      </c>
      <c r="E377" s="81">
        <v>1822500</v>
      </c>
      <c r="F377" s="81">
        <v>1543000</v>
      </c>
      <c r="G377" s="82">
        <f t="shared" si="6"/>
        <v>84.663923182441707</v>
      </c>
      <c r="H377" s="1"/>
      <c r="I377" s="1"/>
    </row>
    <row r="378" spans="1:9" ht="18.75" x14ac:dyDescent="0.3">
      <c r="A378" s="79" t="s">
        <v>432</v>
      </c>
      <c r="B378" s="80" t="s">
        <v>293</v>
      </c>
      <c r="C378" s="80" t="s">
        <v>834</v>
      </c>
      <c r="D378" s="80" t="s">
        <v>154</v>
      </c>
      <c r="E378" s="81">
        <v>1822500</v>
      </c>
      <c r="F378" s="81">
        <v>1543000</v>
      </c>
      <c r="G378" s="82">
        <f t="shared" si="6"/>
        <v>84.663923182441707</v>
      </c>
      <c r="H378" s="1"/>
      <c r="I378" s="1"/>
    </row>
    <row r="379" spans="1:9" ht="37.5" x14ac:dyDescent="0.3">
      <c r="A379" s="79" t="s">
        <v>969</v>
      </c>
      <c r="B379" s="80" t="s">
        <v>293</v>
      </c>
      <c r="C379" s="80" t="s">
        <v>829</v>
      </c>
      <c r="D379" s="80" t="s">
        <v>296</v>
      </c>
      <c r="E379" s="81">
        <v>2411136</v>
      </c>
      <c r="F379" s="81">
        <v>2411136</v>
      </c>
      <c r="G379" s="82">
        <f t="shared" si="6"/>
        <v>100</v>
      </c>
      <c r="H379" s="1"/>
      <c r="I379" s="1"/>
    </row>
    <row r="380" spans="1:9" ht="56.25" x14ac:dyDescent="0.3">
      <c r="A380" s="79" t="s">
        <v>370</v>
      </c>
      <c r="B380" s="80" t="s">
        <v>293</v>
      </c>
      <c r="C380" s="80" t="s">
        <v>829</v>
      </c>
      <c r="D380" s="80" t="s">
        <v>57</v>
      </c>
      <c r="E380" s="81">
        <v>2411136</v>
      </c>
      <c r="F380" s="81">
        <v>2411136</v>
      </c>
      <c r="G380" s="82">
        <f t="shared" si="6"/>
        <v>100</v>
      </c>
      <c r="H380" s="1"/>
      <c r="I380" s="1"/>
    </row>
    <row r="381" spans="1:9" ht="18.75" x14ac:dyDescent="0.3">
      <c r="A381" s="79" t="s">
        <v>371</v>
      </c>
      <c r="B381" s="80" t="s">
        <v>293</v>
      </c>
      <c r="C381" s="80" t="s">
        <v>829</v>
      </c>
      <c r="D381" s="80" t="s">
        <v>59</v>
      </c>
      <c r="E381" s="81">
        <v>2411136</v>
      </c>
      <c r="F381" s="81">
        <v>2411136</v>
      </c>
      <c r="G381" s="82">
        <f t="shared" si="6"/>
        <v>100</v>
      </c>
      <c r="H381" s="1"/>
      <c r="I381" s="1"/>
    </row>
    <row r="382" spans="1:9" ht="131.25" x14ac:dyDescent="0.3">
      <c r="A382" s="79" t="s">
        <v>435</v>
      </c>
      <c r="B382" s="80" t="s">
        <v>293</v>
      </c>
      <c r="C382" s="80" t="s">
        <v>835</v>
      </c>
      <c r="D382" s="80" t="s">
        <v>296</v>
      </c>
      <c r="E382" s="81">
        <v>10164788</v>
      </c>
      <c r="F382" s="81">
        <v>10164788</v>
      </c>
      <c r="G382" s="82">
        <f t="shared" si="6"/>
        <v>100</v>
      </c>
      <c r="H382" s="1"/>
      <c r="I382" s="1"/>
    </row>
    <row r="383" spans="1:9" ht="37.5" x14ac:dyDescent="0.3">
      <c r="A383" s="79" t="s">
        <v>362</v>
      </c>
      <c r="B383" s="80" t="s">
        <v>293</v>
      </c>
      <c r="C383" s="80" t="s">
        <v>835</v>
      </c>
      <c r="D383" s="80" t="s">
        <v>69</v>
      </c>
      <c r="E383" s="81">
        <v>10164788</v>
      </c>
      <c r="F383" s="81">
        <v>10164788</v>
      </c>
      <c r="G383" s="82">
        <f t="shared" si="6"/>
        <v>100</v>
      </c>
      <c r="H383" s="1"/>
      <c r="I383" s="1"/>
    </row>
    <row r="384" spans="1:9" ht="37.5" x14ac:dyDescent="0.3">
      <c r="A384" s="79" t="s">
        <v>363</v>
      </c>
      <c r="B384" s="80" t="s">
        <v>293</v>
      </c>
      <c r="C384" s="80" t="s">
        <v>835</v>
      </c>
      <c r="D384" s="80" t="s">
        <v>70</v>
      </c>
      <c r="E384" s="81">
        <v>10164788</v>
      </c>
      <c r="F384" s="81">
        <v>10164788</v>
      </c>
      <c r="G384" s="82">
        <f t="shared" si="6"/>
        <v>100</v>
      </c>
      <c r="H384" s="1"/>
      <c r="I384" s="1"/>
    </row>
    <row r="385" spans="1:9" ht="56.25" x14ac:dyDescent="0.3">
      <c r="A385" s="79" t="s">
        <v>372</v>
      </c>
      <c r="B385" s="80" t="s">
        <v>293</v>
      </c>
      <c r="C385" s="80" t="s">
        <v>836</v>
      </c>
      <c r="D385" s="80" t="s">
        <v>296</v>
      </c>
      <c r="E385" s="81">
        <v>9879389</v>
      </c>
      <c r="F385" s="81">
        <v>9507606.1799999997</v>
      </c>
      <c r="G385" s="82">
        <f t="shared" si="6"/>
        <v>96.236783266657483</v>
      </c>
      <c r="H385" s="1"/>
      <c r="I385" s="1"/>
    </row>
    <row r="386" spans="1:9" ht="93.75" x14ac:dyDescent="0.3">
      <c r="A386" s="79" t="s">
        <v>349</v>
      </c>
      <c r="B386" s="80" t="s">
        <v>293</v>
      </c>
      <c r="C386" s="80" t="s">
        <v>836</v>
      </c>
      <c r="D386" s="80" t="s">
        <v>23</v>
      </c>
      <c r="E386" s="81">
        <v>9542101</v>
      </c>
      <c r="F386" s="81">
        <v>9201876.8499999996</v>
      </c>
      <c r="G386" s="82">
        <f t="shared" si="6"/>
        <v>96.434494352973203</v>
      </c>
      <c r="H386" s="1"/>
      <c r="I386" s="1"/>
    </row>
    <row r="387" spans="1:9" ht="37.5" x14ac:dyDescent="0.3">
      <c r="A387" s="79" t="s">
        <v>379</v>
      </c>
      <c r="B387" s="80" t="s">
        <v>293</v>
      </c>
      <c r="C387" s="80" t="s">
        <v>836</v>
      </c>
      <c r="D387" s="80" t="s">
        <v>41</v>
      </c>
      <c r="E387" s="81">
        <v>9542101</v>
      </c>
      <c r="F387" s="81">
        <v>9201876.8499999996</v>
      </c>
      <c r="G387" s="82">
        <f t="shared" si="6"/>
        <v>96.434494352973203</v>
      </c>
      <c r="H387" s="1"/>
      <c r="I387" s="1"/>
    </row>
    <row r="388" spans="1:9" ht="37.5" x14ac:dyDescent="0.3">
      <c r="A388" s="79" t="s">
        <v>352</v>
      </c>
      <c r="B388" s="80" t="s">
        <v>293</v>
      </c>
      <c r="C388" s="80" t="s">
        <v>836</v>
      </c>
      <c r="D388" s="80" t="s">
        <v>29</v>
      </c>
      <c r="E388" s="81">
        <v>329728</v>
      </c>
      <c r="F388" s="81">
        <v>298169.33</v>
      </c>
      <c r="G388" s="82">
        <f t="shared" si="6"/>
        <v>90.428877741653736</v>
      </c>
      <c r="H388" s="1"/>
      <c r="I388" s="1"/>
    </row>
    <row r="389" spans="1:9" ht="37.5" x14ac:dyDescent="0.3">
      <c r="A389" s="79" t="s">
        <v>353</v>
      </c>
      <c r="B389" s="80" t="s">
        <v>293</v>
      </c>
      <c r="C389" s="80" t="s">
        <v>836</v>
      </c>
      <c r="D389" s="80" t="s">
        <v>31</v>
      </c>
      <c r="E389" s="81">
        <v>329728</v>
      </c>
      <c r="F389" s="81">
        <v>298169.33</v>
      </c>
      <c r="G389" s="82">
        <f t="shared" si="6"/>
        <v>90.428877741653736</v>
      </c>
      <c r="H389" s="1"/>
      <c r="I389" s="1"/>
    </row>
    <row r="390" spans="1:9" ht="18.75" x14ac:dyDescent="0.3">
      <c r="A390" s="79" t="s">
        <v>355</v>
      </c>
      <c r="B390" s="80" t="s">
        <v>293</v>
      </c>
      <c r="C390" s="80" t="s">
        <v>836</v>
      </c>
      <c r="D390" s="80" t="s">
        <v>33</v>
      </c>
      <c r="E390" s="81">
        <v>7560</v>
      </c>
      <c r="F390" s="81">
        <v>7560</v>
      </c>
      <c r="G390" s="82">
        <f t="shared" si="6"/>
        <v>100</v>
      </c>
      <c r="H390" s="1"/>
      <c r="I390" s="1"/>
    </row>
    <row r="391" spans="1:9" ht="18.75" x14ac:dyDescent="0.3">
      <c r="A391" s="79" t="s">
        <v>359</v>
      </c>
      <c r="B391" s="80" t="s">
        <v>293</v>
      </c>
      <c r="C391" s="80" t="s">
        <v>836</v>
      </c>
      <c r="D391" s="80" t="s">
        <v>35</v>
      </c>
      <c r="E391" s="81">
        <v>7560</v>
      </c>
      <c r="F391" s="81">
        <v>7560</v>
      </c>
      <c r="G391" s="82">
        <f t="shared" si="6"/>
        <v>100</v>
      </c>
      <c r="H391" s="1"/>
      <c r="I391" s="1"/>
    </row>
    <row r="392" spans="1:9" ht="56.25" x14ac:dyDescent="0.3">
      <c r="A392" s="79" t="s">
        <v>372</v>
      </c>
      <c r="B392" s="80" t="s">
        <v>293</v>
      </c>
      <c r="C392" s="80" t="s">
        <v>837</v>
      </c>
      <c r="D392" s="80" t="s">
        <v>296</v>
      </c>
      <c r="E392" s="81">
        <v>3162701</v>
      </c>
      <c r="F392" s="81">
        <v>2957609.26</v>
      </c>
      <c r="G392" s="82">
        <f t="shared" si="6"/>
        <v>93.515297841939528</v>
      </c>
      <c r="H392" s="1"/>
      <c r="I392" s="1"/>
    </row>
    <row r="393" spans="1:9" ht="93.75" x14ac:dyDescent="0.3">
      <c r="A393" s="79" t="s">
        <v>349</v>
      </c>
      <c r="B393" s="80" t="s">
        <v>293</v>
      </c>
      <c r="C393" s="80" t="s">
        <v>837</v>
      </c>
      <c r="D393" s="80" t="s">
        <v>23</v>
      </c>
      <c r="E393" s="81">
        <v>3162701</v>
      </c>
      <c r="F393" s="81">
        <v>2957609.26</v>
      </c>
      <c r="G393" s="82">
        <f t="shared" si="6"/>
        <v>93.515297841939528</v>
      </c>
      <c r="H393" s="1"/>
      <c r="I393" s="1"/>
    </row>
    <row r="394" spans="1:9" ht="37.5" x14ac:dyDescent="0.3">
      <c r="A394" s="79" t="s">
        <v>379</v>
      </c>
      <c r="B394" s="80" t="s">
        <v>293</v>
      </c>
      <c r="C394" s="80" t="s">
        <v>837</v>
      </c>
      <c r="D394" s="80" t="s">
        <v>41</v>
      </c>
      <c r="E394" s="81">
        <v>3162701</v>
      </c>
      <c r="F394" s="81">
        <v>2957609.26</v>
      </c>
      <c r="G394" s="82">
        <f t="shared" si="6"/>
        <v>93.515297841939528</v>
      </c>
      <c r="H394" s="1"/>
      <c r="I394" s="1"/>
    </row>
    <row r="395" spans="1:9" ht="131.25" x14ac:dyDescent="0.3">
      <c r="A395" s="79" t="s">
        <v>435</v>
      </c>
      <c r="B395" s="80" t="s">
        <v>293</v>
      </c>
      <c r="C395" s="80" t="s">
        <v>970</v>
      </c>
      <c r="D395" s="80" t="s">
        <v>296</v>
      </c>
      <c r="E395" s="81">
        <v>342412</v>
      </c>
      <c r="F395" s="81">
        <v>342412</v>
      </c>
      <c r="G395" s="82">
        <f t="shared" si="6"/>
        <v>100</v>
      </c>
      <c r="H395" s="1"/>
      <c r="I395" s="1"/>
    </row>
    <row r="396" spans="1:9" ht="37.5" x14ac:dyDescent="0.3">
      <c r="A396" s="79" t="s">
        <v>362</v>
      </c>
      <c r="B396" s="80" t="s">
        <v>293</v>
      </c>
      <c r="C396" s="80" t="s">
        <v>970</v>
      </c>
      <c r="D396" s="80" t="s">
        <v>69</v>
      </c>
      <c r="E396" s="81">
        <v>342412</v>
      </c>
      <c r="F396" s="81">
        <v>342412</v>
      </c>
      <c r="G396" s="82">
        <f t="shared" si="6"/>
        <v>100</v>
      </c>
      <c r="H396" s="1"/>
      <c r="I396" s="1"/>
    </row>
    <row r="397" spans="1:9" ht="37.5" x14ac:dyDescent="0.3">
      <c r="A397" s="79" t="s">
        <v>363</v>
      </c>
      <c r="B397" s="80" t="s">
        <v>293</v>
      </c>
      <c r="C397" s="80" t="s">
        <v>970</v>
      </c>
      <c r="D397" s="80" t="s">
        <v>70</v>
      </c>
      <c r="E397" s="81">
        <v>342412</v>
      </c>
      <c r="F397" s="81">
        <v>342412</v>
      </c>
      <c r="G397" s="82">
        <f t="shared" si="6"/>
        <v>100</v>
      </c>
      <c r="H397" s="1"/>
      <c r="I397" s="1"/>
    </row>
    <row r="398" spans="1:9" ht="93.75" x14ac:dyDescent="0.3">
      <c r="A398" s="79" t="s">
        <v>950</v>
      </c>
      <c r="B398" s="80" t="s">
        <v>293</v>
      </c>
      <c r="C398" s="80" t="s">
        <v>951</v>
      </c>
      <c r="D398" s="80" t="s">
        <v>296</v>
      </c>
      <c r="E398" s="81">
        <v>616081.22</v>
      </c>
      <c r="F398" s="81">
        <v>616081.22</v>
      </c>
      <c r="G398" s="82">
        <f t="shared" si="6"/>
        <v>100</v>
      </c>
      <c r="H398" s="1"/>
      <c r="I398" s="1"/>
    </row>
    <row r="399" spans="1:9" ht="93.75" x14ac:dyDescent="0.3">
      <c r="A399" s="79" t="s">
        <v>349</v>
      </c>
      <c r="B399" s="80" t="s">
        <v>293</v>
      </c>
      <c r="C399" s="80" t="s">
        <v>951</v>
      </c>
      <c r="D399" s="80" t="s">
        <v>23</v>
      </c>
      <c r="E399" s="81">
        <v>616081.22</v>
      </c>
      <c r="F399" s="81">
        <v>616081.22</v>
      </c>
      <c r="G399" s="82">
        <f t="shared" si="6"/>
        <v>100</v>
      </c>
      <c r="H399" s="1"/>
      <c r="I399" s="1"/>
    </row>
    <row r="400" spans="1:9" ht="37.5" x14ac:dyDescent="0.3">
      <c r="A400" s="79" t="s">
        <v>379</v>
      </c>
      <c r="B400" s="80" t="s">
        <v>293</v>
      </c>
      <c r="C400" s="80" t="s">
        <v>951</v>
      </c>
      <c r="D400" s="80" t="s">
        <v>41</v>
      </c>
      <c r="E400" s="81">
        <v>488944.15</v>
      </c>
      <c r="F400" s="81">
        <v>488944.15</v>
      </c>
      <c r="G400" s="82">
        <f t="shared" si="6"/>
        <v>100</v>
      </c>
      <c r="H400" s="1"/>
      <c r="I400" s="1"/>
    </row>
    <row r="401" spans="1:9" ht="37.5" x14ac:dyDescent="0.3">
      <c r="A401" s="79" t="s">
        <v>350</v>
      </c>
      <c r="B401" s="80" t="s">
        <v>293</v>
      </c>
      <c r="C401" s="80" t="s">
        <v>951</v>
      </c>
      <c r="D401" s="80" t="s">
        <v>25</v>
      </c>
      <c r="E401" s="81">
        <v>127137.07</v>
      </c>
      <c r="F401" s="81">
        <v>127137.07</v>
      </c>
      <c r="G401" s="82">
        <f t="shared" si="6"/>
        <v>100</v>
      </c>
      <c r="H401" s="1"/>
      <c r="I401" s="1"/>
    </row>
    <row r="402" spans="1:9" ht="18.75" x14ac:dyDescent="0.3">
      <c r="A402" s="74" t="s">
        <v>436</v>
      </c>
      <c r="B402" s="75" t="s">
        <v>294</v>
      </c>
      <c r="C402" s="75" t="s">
        <v>337</v>
      </c>
      <c r="D402" s="75" t="s">
        <v>296</v>
      </c>
      <c r="E402" s="76">
        <v>111316796.45999999</v>
      </c>
      <c r="F402" s="76">
        <v>108122838.93000001</v>
      </c>
      <c r="G402" s="78">
        <f t="shared" si="6"/>
        <v>97.130749687763711</v>
      </c>
      <c r="H402" s="1"/>
      <c r="I402" s="1"/>
    </row>
    <row r="403" spans="1:9" ht="18.75" x14ac:dyDescent="0.3">
      <c r="A403" s="74" t="s">
        <v>437</v>
      </c>
      <c r="B403" s="75" t="s">
        <v>295</v>
      </c>
      <c r="C403" s="75" t="s">
        <v>337</v>
      </c>
      <c r="D403" s="75" t="s">
        <v>296</v>
      </c>
      <c r="E403" s="76">
        <v>97464003.290000007</v>
      </c>
      <c r="F403" s="76">
        <v>94673590.680000007</v>
      </c>
      <c r="G403" s="78">
        <f t="shared" si="6"/>
        <v>97.136981330740895</v>
      </c>
      <c r="H403" s="1"/>
      <c r="I403" s="1"/>
    </row>
    <row r="404" spans="1:9" ht="18.75" x14ac:dyDescent="0.3">
      <c r="A404" s="79" t="s">
        <v>475</v>
      </c>
      <c r="B404" s="80" t="s">
        <v>295</v>
      </c>
      <c r="C404" s="80" t="s">
        <v>838</v>
      </c>
      <c r="D404" s="80" t="s">
        <v>296</v>
      </c>
      <c r="E404" s="81">
        <v>107457.58</v>
      </c>
      <c r="F404" s="81">
        <v>107457.58</v>
      </c>
      <c r="G404" s="82">
        <f t="shared" si="6"/>
        <v>100</v>
      </c>
      <c r="H404" s="1"/>
      <c r="I404" s="1"/>
    </row>
    <row r="405" spans="1:9" ht="56.25" x14ac:dyDescent="0.3">
      <c r="A405" s="79" t="s">
        <v>370</v>
      </c>
      <c r="B405" s="80" t="s">
        <v>295</v>
      </c>
      <c r="C405" s="80" t="s">
        <v>838</v>
      </c>
      <c r="D405" s="80" t="s">
        <v>57</v>
      </c>
      <c r="E405" s="81">
        <v>107457.58</v>
      </c>
      <c r="F405" s="81">
        <v>107457.58</v>
      </c>
      <c r="G405" s="82">
        <f t="shared" si="6"/>
        <v>100</v>
      </c>
      <c r="H405" s="1"/>
      <c r="I405" s="1"/>
    </row>
    <row r="406" spans="1:9" ht="18.75" x14ac:dyDescent="0.3">
      <c r="A406" s="79" t="s">
        <v>371</v>
      </c>
      <c r="B406" s="80" t="s">
        <v>295</v>
      </c>
      <c r="C406" s="80" t="s">
        <v>838</v>
      </c>
      <c r="D406" s="80" t="s">
        <v>59</v>
      </c>
      <c r="E406" s="81">
        <v>107457.58</v>
      </c>
      <c r="F406" s="81">
        <v>107457.58</v>
      </c>
      <c r="G406" s="82">
        <f t="shared" si="6"/>
        <v>100</v>
      </c>
      <c r="H406" s="1"/>
      <c r="I406" s="1"/>
    </row>
    <row r="407" spans="1:9" ht="18.75" x14ac:dyDescent="0.3">
      <c r="A407" s="79" t="s">
        <v>438</v>
      </c>
      <c r="B407" s="80" t="s">
        <v>295</v>
      </c>
      <c r="C407" s="80" t="s">
        <v>971</v>
      </c>
      <c r="D407" s="80" t="s">
        <v>296</v>
      </c>
      <c r="E407" s="81">
        <v>20403908.440000001</v>
      </c>
      <c r="F407" s="81">
        <v>19089880.829999998</v>
      </c>
      <c r="G407" s="82">
        <f t="shared" si="6"/>
        <v>93.559922042073225</v>
      </c>
      <c r="H407" s="1"/>
      <c r="I407" s="1"/>
    </row>
    <row r="408" spans="1:9" ht="56.25" x14ac:dyDescent="0.3">
      <c r="A408" s="79" t="s">
        <v>370</v>
      </c>
      <c r="B408" s="80" t="s">
        <v>295</v>
      </c>
      <c r="C408" s="80" t="s">
        <v>971</v>
      </c>
      <c r="D408" s="80" t="s">
        <v>57</v>
      </c>
      <c r="E408" s="81">
        <v>20403908.440000001</v>
      </c>
      <c r="F408" s="81">
        <v>19089880.829999998</v>
      </c>
      <c r="G408" s="82">
        <f t="shared" si="6"/>
        <v>93.559922042073225</v>
      </c>
      <c r="H408" s="1"/>
      <c r="I408" s="1"/>
    </row>
    <row r="409" spans="1:9" ht="18.75" x14ac:dyDescent="0.3">
      <c r="A409" s="79" t="s">
        <v>371</v>
      </c>
      <c r="B409" s="80" t="s">
        <v>295</v>
      </c>
      <c r="C409" s="80" t="s">
        <v>971</v>
      </c>
      <c r="D409" s="80" t="s">
        <v>59</v>
      </c>
      <c r="E409" s="81">
        <v>20403908.440000001</v>
      </c>
      <c r="F409" s="81">
        <v>19089880.829999998</v>
      </c>
      <c r="G409" s="82">
        <f t="shared" si="6"/>
        <v>93.559922042073225</v>
      </c>
      <c r="H409" s="1"/>
      <c r="I409" s="1"/>
    </row>
    <row r="410" spans="1:9" ht="18.75" x14ac:dyDescent="0.3">
      <c r="A410" s="79" t="s">
        <v>475</v>
      </c>
      <c r="B410" s="80" t="s">
        <v>295</v>
      </c>
      <c r="C410" s="86" t="s">
        <v>972</v>
      </c>
      <c r="D410" s="80" t="s">
        <v>296</v>
      </c>
      <c r="E410" s="81">
        <v>145879.38</v>
      </c>
      <c r="F410" s="81">
        <v>145879.38</v>
      </c>
      <c r="G410" s="82">
        <f t="shared" si="6"/>
        <v>100</v>
      </c>
      <c r="H410" s="1"/>
      <c r="I410" s="1"/>
    </row>
    <row r="411" spans="1:9" ht="56.25" x14ac:dyDescent="0.3">
      <c r="A411" s="79" t="s">
        <v>370</v>
      </c>
      <c r="B411" s="80" t="s">
        <v>295</v>
      </c>
      <c r="C411" s="86" t="s">
        <v>972</v>
      </c>
      <c r="D411" s="80" t="s">
        <v>57</v>
      </c>
      <c r="E411" s="81">
        <v>145879.38</v>
      </c>
      <c r="F411" s="81">
        <v>145879.38</v>
      </c>
      <c r="G411" s="82">
        <f t="shared" si="6"/>
        <v>100</v>
      </c>
      <c r="H411" s="1"/>
      <c r="I411" s="1"/>
    </row>
    <row r="412" spans="1:9" ht="18.75" x14ac:dyDescent="0.3">
      <c r="A412" s="79" t="s">
        <v>371</v>
      </c>
      <c r="B412" s="80" t="s">
        <v>295</v>
      </c>
      <c r="C412" s="86" t="s">
        <v>972</v>
      </c>
      <c r="D412" s="80" t="s">
        <v>59</v>
      </c>
      <c r="E412" s="81">
        <v>145879.38</v>
      </c>
      <c r="F412" s="81">
        <v>145879.38</v>
      </c>
      <c r="G412" s="82">
        <f t="shared" si="6"/>
        <v>100</v>
      </c>
      <c r="H412" s="1"/>
      <c r="I412" s="1"/>
    </row>
    <row r="413" spans="1:9" ht="18.75" x14ac:dyDescent="0.3">
      <c r="A413" s="79" t="s">
        <v>439</v>
      </c>
      <c r="B413" s="80" t="s">
        <v>295</v>
      </c>
      <c r="C413" s="80" t="s">
        <v>973</v>
      </c>
      <c r="D413" s="80" t="s">
        <v>296</v>
      </c>
      <c r="E413" s="81">
        <v>5227993</v>
      </c>
      <c r="F413" s="81">
        <v>4897774.3099999996</v>
      </c>
      <c r="G413" s="82">
        <f t="shared" si="6"/>
        <v>93.683643225995127</v>
      </c>
      <c r="H413" s="1"/>
      <c r="I413" s="1"/>
    </row>
    <row r="414" spans="1:9" ht="56.25" x14ac:dyDescent="0.3">
      <c r="A414" s="79" t="s">
        <v>370</v>
      </c>
      <c r="B414" s="80" t="s">
        <v>295</v>
      </c>
      <c r="C414" s="80" t="s">
        <v>973</v>
      </c>
      <c r="D414" s="80" t="s">
        <v>57</v>
      </c>
      <c r="E414" s="81">
        <v>5227993</v>
      </c>
      <c r="F414" s="81">
        <v>4897774.3099999996</v>
      </c>
      <c r="G414" s="82">
        <f t="shared" si="6"/>
        <v>93.683643225995127</v>
      </c>
      <c r="H414" s="1"/>
      <c r="I414" s="1"/>
    </row>
    <row r="415" spans="1:9" ht="18.75" x14ac:dyDescent="0.3">
      <c r="A415" s="79" t="s">
        <v>371</v>
      </c>
      <c r="B415" s="80" t="s">
        <v>295</v>
      </c>
      <c r="C415" s="80" t="s">
        <v>973</v>
      </c>
      <c r="D415" s="80" t="s">
        <v>59</v>
      </c>
      <c r="E415" s="81">
        <v>5227993</v>
      </c>
      <c r="F415" s="81">
        <v>4897774.3099999996</v>
      </c>
      <c r="G415" s="82">
        <f t="shared" si="6"/>
        <v>93.683643225995127</v>
      </c>
      <c r="H415" s="1"/>
      <c r="I415" s="1"/>
    </row>
    <row r="416" spans="1:9" ht="37.5" x14ac:dyDescent="0.3">
      <c r="A416" s="79" t="s">
        <v>440</v>
      </c>
      <c r="B416" s="80" t="s">
        <v>295</v>
      </c>
      <c r="C416" s="80" t="s">
        <v>974</v>
      </c>
      <c r="D416" s="80" t="s">
        <v>296</v>
      </c>
      <c r="E416" s="81">
        <v>25251072</v>
      </c>
      <c r="F416" s="81">
        <v>24905442.870000001</v>
      </c>
      <c r="G416" s="82">
        <f t="shared" si="6"/>
        <v>98.631229874121786</v>
      </c>
      <c r="H416" s="1"/>
      <c r="I416" s="1"/>
    </row>
    <row r="417" spans="1:9" ht="56.25" x14ac:dyDescent="0.3">
      <c r="A417" s="79" t="s">
        <v>370</v>
      </c>
      <c r="B417" s="80" t="s">
        <v>295</v>
      </c>
      <c r="C417" s="80" t="s">
        <v>974</v>
      </c>
      <c r="D417" s="80" t="s">
        <v>57</v>
      </c>
      <c r="E417" s="81">
        <v>25251072</v>
      </c>
      <c r="F417" s="81">
        <v>24905442.870000001</v>
      </c>
      <c r="G417" s="82">
        <f t="shared" si="6"/>
        <v>98.631229874121786</v>
      </c>
      <c r="H417" s="1"/>
      <c r="I417" s="1"/>
    </row>
    <row r="418" spans="1:9" ht="18.75" x14ac:dyDescent="0.3">
      <c r="A418" s="79" t="s">
        <v>371</v>
      </c>
      <c r="B418" s="80" t="s">
        <v>295</v>
      </c>
      <c r="C418" s="80" t="s">
        <v>974</v>
      </c>
      <c r="D418" s="80" t="s">
        <v>59</v>
      </c>
      <c r="E418" s="81">
        <v>25251072</v>
      </c>
      <c r="F418" s="81">
        <v>24905442.870000001</v>
      </c>
      <c r="G418" s="82">
        <f t="shared" si="6"/>
        <v>98.631229874121786</v>
      </c>
      <c r="H418" s="1"/>
      <c r="I418" s="1"/>
    </row>
    <row r="419" spans="1:9" ht="112.5" x14ac:dyDescent="0.3">
      <c r="A419" s="79" t="s">
        <v>441</v>
      </c>
      <c r="B419" s="80" t="s">
        <v>295</v>
      </c>
      <c r="C419" s="80" t="s">
        <v>975</v>
      </c>
      <c r="D419" s="80" t="s">
        <v>296</v>
      </c>
      <c r="E419" s="81">
        <v>39331044.560000002</v>
      </c>
      <c r="F419" s="81">
        <v>38934535.420000002</v>
      </c>
      <c r="G419" s="82">
        <f t="shared" si="6"/>
        <v>98.991867252864026</v>
      </c>
      <c r="H419" s="1"/>
      <c r="I419" s="1"/>
    </row>
    <row r="420" spans="1:9" ht="56.25" x14ac:dyDescent="0.3">
      <c r="A420" s="79" t="s">
        <v>370</v>
      </c>
      <c r="B420" s="80" t="s">
        <v>295</v>
      </c>
      <c r="C420" s="80" t="s">
        <v>975</v>
      </c>
      <c r="D420" s="80" t="s">
        <v>57</v>
      </c>
      <c r="E420" s="81">
        <v>39331044.560000002</v>
      </c>
      <c r="F420" s="81">
        <v>38934535.420000002</v>
      </c>
      <c r="G420" s="82">
        <f t="shared" si="6"/>
        <v>98.991867252864026</v>
      </c>
      <c r="H420" s="1"/>
      <c r="I420" s="1"/>
    </row>
    <row r="421" spans="1:9" ht="18.75" x14ac:dyDescent="0.3">
      <c r="A421" s="79" t="s">
        <v>371</v>
      </c>
      <c r="B421" s="80" t="s">
        <v>295</v>
      </c>
      <c r="C421" s="80" t="s">
        <v>975</v>
      </c>
      <c r="D421" s="80" t="s">
        <v>59</v>
      </c>
      <c r="E421" s="81">
        <v>39331044.560000002</v>
      </c>
      <c r="F421" s="81">
        <v>38934535.420000002</v>
      </c>
      <c r="G421" s="82">
        <f t="shared" si="6"/>
        <v>98.991867252864026</v>
      </c>
      <c r="H421" s="1"/>
      <c r="I421" s="1"/>
    </row>
    <row r="422" spans="1:9" ht="18.75" x14ac:dyDescent="0.3">
      <c r="A422" s="79" t="s">
        <v>442</v>
      </c>
      <c r="B422" s="80" t="s">
        <v>295</v>
      </c>
      <c r="C422" s="80" t="s">
        <v>976</v>
      </c>
      <c r="D422" s="80" t="s">
        <v>296</v>
      </c>
      <c r="E422" s="81">
        <v>4132180</v>
      </c>
      <c r="F422" s="81">
        <v>3925288.03</v>
      </c>
      <c r="G422" s="82">
        <f t="shared" si="6"/>
        <v>94.993152040811381</v>
      </c>
      <c r="H422" s="1"/>
      <c r="I422" s="1"/>
    </row>
    <row r="423" spans="1:9" ht="37.5" x14ac:dyDescent="0.3">
      <c r="A423" s="84" t="s">
        <v>352</v>
      </c>
      <c r="B423" s="85" t="s">
        <v>295</v>
      </c>
      <c r="C423" s="85" t="s">
        <v>976</v>
      </c>
      <c r="D423" s="85" t="s">
        <v>29</v>
      </c>
      <c r="E423" s="83">
        <v>4079635</v>
      </c>
      <c r="F423" s="83">
        <v>3877968.29</v>
      </c>
      <c r="G423" s="82">
        <f t="shared" si="6"/>
        <v>95.056746253034902</v>
      </c>
      <c r="H423" s="1"/>
      <c r="I423" s="1"/>
    </row>
    <row r="424" spans="1:9" ht="37.5" x14ac:dyDescent="0.3">
      <c r="A424" s="84" t="s">
        <v>353</v>
      </c>
      <c r="B424" s="85" t="s">
        <v>295</v>
      </c>
      <c r="C424" s="85" t="s">
        <v>976</v>
      </c>
      <c r="D424" s="85" t="s">
        <v>31</v>
      </c>
      <c r="E424" s="83">
        <v>4079635</v>
      </c>
      <c r="F424" s="83">
        <v>3877968.29</v>
      </c>
      <c r="G424" s="82">
        <f t="shared" si="6"/>
        <v>95.056746253034902</v>
      </c>
      <c r="H424" s="1"/>
      <c r="I424" s="1"/>
    </row>
    <row r="425" spans="1:9" ht="56.25" x14ac:dyDescent="0.3">
      <c r="A425" s="79" t="s">
        <v>370</v>
      </c>
      <c r="B425" s="80" t="s">
        <v>295</v>
      </c>
      <c r="C425" s="80" t="s">
        <v>976</v>
      </c>
      <c r="D425" s="80" t="s">
        <v>57</v>
      </c>
      <c r="E425" s="81">
        <v>52545</v>
      </c>
      <c r="F425" s="81">
        <v>47319.74</v>
      </c>
      <c r="G425" s="82">
        <f t="shared" si="6"/>
        <v>90.055647540203637</v>
      </c>
      <c r="H425" s="1"/>
      <c r="I425" s="1"/>
    </row>
    <row r="426" spans="1:9" ht="18.75" x14ac:dyDescent="0.3">
      <c r="A426" s="79" t="s">
        <v>371</v>
      </c>
      <c r="B426" s="80" t="s">
        <v>295</v>
      </c>
      <c r="C426" s="80" t="s">
        <v>976</v>
      </c>
      <c r="D426" s="80" t="s">
        <v>59</v>
      </c>
      <c r="E426" s="81">
        <v>52545</v>
      </c>
      <c r="F426" s="81">
        <v>47319.74</v>
      </c>
      <c r="G426" s="82">
        <f t="shared" si="6"/>
        <v>90.055647540203637</v>
      </c>
      <c r="H426" s="1"/>
      <c r="I426" s="1"/>
    </row>
    <row r="427" spans="1:9" ht="56.25" x14ac:dyDescent="0.3">
      <c r="A427" s="79" t="s">
        <v>372</v>
      </c>
      <c r="B427" s="80" t="s">
        <v>295</v>
      </c>
      <c r="C427" s="80" t="s">
        <v>839</v>
      </c>
      <c r="D427" s="80" t="s">
        <v>296</v>
      </c>
      <c r="E427" s="81">
        <v>2794238.14</v>
      </c>
      <c r="F427" s="81">
        <v>2597102.0699999998</v>
      </c>
      <c r="G427" s="82">
        <f t="shared" si="6"/>
        <v>92.94490805282615</v>
      </c>
      <c r="H427" s="1"/>
      <c r="I427" s="1"/>
    </row>
    <row r="428" spans="1:9" ht="93.75" x14ac:dyDescent="0.3">
      <c r="A428" s="79" t="s">
        <v>349</v>
      </c>
      <c r="B428" s="80" t="s">
        <v>295</v>
      </c>
      <c r="C428" s="86" t="s">
        <v>839</v>
      </c>
      <c r="D428" s="80" t="s">
        <v>23</v>
      </c>
      <c r="E428" s="81">
        <v>2669408.14</v>
      </c>
      <c r="F428" s="81">
        <v>2516831.66</v>
      </c>
      <c r="G428" s="82">
        <f t="shared" si="6"/>
        <v>94.284258082767366</v>
      </c>
      <c r="H428" s="1"/>
      <c r="I428" s="1"/>
    </row>
    <row r="429" spans="1:9" ht="37.5" x14ac:dyDescent="0.3">
      <c r="A429" s="79" t="s">
        <v>379</v>
      </c>
      <c r="B429" s="80" t="s">
        <v>295</v>
      </c>
      <c r="C429" s="86" t="s">
        <v>839</v>
      </c>
      <c r="D429" s="80" t="s">
        <v>41</v>
      </c>
      <c r="E429" s="81">
        <v>2669408.14</v>
      </c>
      <c r="F429" s="81">
        <v>2516831.66</v>
      </c>
      <c r="G429" s="82">
        <f t="shared" si="6"/>
        <v>94.284258082767366</v>
      </c>
      <c r="H429" s="1"/>
      <c r="I429" s="1"/>
    </row>
    <row r="430" spans="1:9" ht="37.5" x14ac:dyDescent="0.3">
      <c r="A430" s="79" t="s">
        <v>352</v>
      </c>
      <c r="B430" s="80" t="s">
        <v>295</v>
      </c>
      <c r="C430" s="86" t="s">
        <v>839</v>
      </c>
      <c r="D430" s="80" t="s">
        <v>29</v>
      </c>
      <c r="E430" s="81">
        <v>124830</v>
      </c>
      <c r="F430" s="81">
        <v>80270.41</v>
      </c>
      <c r="G430" s="82">
        <f t="shared" si="6"/>
        <v>64.3037811423536</v>
      </c>
      <c r="H430" s="1"/>
      <c r="I430" s="1"/>
    </row>
    <row r="431" spans="1:9" ht="37.5" x14ac:dyDescent="0.3">
      <c r="A431" s="79" t="s">
        <v>353</v>
      </c>
      <c r="B431" s="80" t="s">
        <v>295</v>
      </c>
      <c r="C431" s="86" t="s">
        <v>839</v>
      </c>
      <c r="D431" s="80" t="s">
        <v>31</v>
      </c>
      <c r="E431" s="81">
        <v>124830</v>
      </c>
      <c r="F431" s="81">
        <v>80270.41</v>
      </c>
      <c r="G431" s="82">
        <f t="shared" si="6"/>
        <v>64.3037811423536</v>
      </c>
      <c r="H431" s="1"/>
      <c r="I431" s="1"/>
    </row>
    <row r="432" spans="1:9" ht="93.75" x14ac:dyDescent="0.3">
      <c r="A432" s="79" t="s">
        <v>950</v>
      </c>
      <c r="B432" s="80" t="s">
        <v>295</v>
      </c>
      <c r="C432" s="86" t="s">
        <v>951</v>
      </c>
      <c r="D432" s="80" t="s">
        <v>296</v>
      </c>
      <c r="E432" s="81">
        <v>70230.19</v>
      </c>
      <c r="F432" s="81">
        <v>70230.19</v>
      </c>
      <c r="G432" s="82">
        <f t="shared" si="6"/>
        <v>100</v>
      </c>
      <c r="H432" s="1"/>
      <c r="I432" s="1"/>
    </row>
    <row r="433" spans="1:9" ht="93.75" x14ac:dyDescent="0.3">
      <c r="A433" s="79" t="s">
        <v>349</v>
      </c>
      <c r="B433" s="80" t="s">
        <v>295</v>
      </c>
      <c r="C433" s="86" t="s">
        <v>951</v>
      </c>
      <c r="D433" s="80" t="s">
        <v>23</v>
      </c>
      <c r="E433" s="81">
        <v>70230.19</v>
      </c>
      <c r="F433" s="81">
        <v>70230.19</v>
      </c>
      <c r="G433" s="82">
        <f t="shared" si="6"/>
        <v>100</v>
      </c>
      <c r="H433" s="1"/>
      <c r="I433" s="1"/>
    </row>
    <row r="434" spans="1:9" ht="37.5" x14ac:dyDescent="0.3">
      <c r="A434" s="79" t="s">
        <v>379</v>
      </c>
      <c r="B434" s="80" t="s">
        <v>295</v>
      </c>
      <c r="C434" s="86" t="s">
        <v>951</v>
      </c>
      <c r="D434" s="80" t="s">
        <v>41</v>
      </c>
      <c r="E434" s="81">
        <v>70230.19</v>
      </c>
      <c r="F434" s="81">
        <v>70230.19</v>
      </c>
      <c r="G434" s="82">
        <f t="shared" si="6"/>
        <v>100</v>
      </c>
      <c r="H434" s="1"/>
      <c r="I434" s="1"/>
    </row>
    <row r="435" spans="1:9" ht="37.5" x14ac:dyDescent="0.3">
      <c r="A435" s="74" t="s">
        <v>443</v>
      </c>
      <c r="B435" s="75" t="s">
        <v>297</v>
      </c>
      <c r="C435" s="141" t="s">
        <v>337</v>
      </c>
      <c r="D435" s="75" t="s">
        <v>296</v>
      </c>
      <c r="E435" s="76">
        <v>13852793.17</v>
      </c>
      <c r="F435" s="76">
        <v>13449248.25</v>
      </c>
      <c r="G435" s="78">
        <f t="shared" si="6"/>
        <v>97.086905759381963</v>
      </c>
      <c r="H435" s="1"/>
      <c r="I435" s="1"/>
    </row>
    <row r="436" spans="1:9" ht="37.5" x14ac:dyDescent="0.3">
      <c r="A436" s="79" t="s">
        <v>351</v>
      </c>
      <c r="B436" s="80" t="s">
        <v>297</v>
      </c>
      <c r="C436" s="86" t="s">
        <v>977</v>
      </c>
      <c r="D436" s="80" t="s">
        <v>296</v>
      </c>
      <c r="E436" s="81">
        <v>3238110.99</v>
      </c>
      <c r="F436" s="81">
        <v>3191966.45</v>
      </c>
      <c r="G436" s="82">
        <f t="shared" si="6"/>
        <v>98.574954961627185</v>
      </c>
      <c r="H436" s="1"/>
      <c r="I436" s="1"/>
    </row>
    <row r="437" spans="1:9" ht="93.75" x14ac:dyDescent="0.3">
      <c r="A437" s="79" t="s">
        <v>349</v>
      </c>
      <c r="B437" s="80" t="s">
        <v>297</v>
      </c>
      <c r="C437" s="86" t="s">
        <v>977</v>
      </c>
      <c r="D437" s="80" t="s">
        <v>23</v>
      </c>
      <c r="E437" s="81">
        <v>3238110.99</v>
      </c>
      <c r="F437" s="81">
        <v>3191966.45</v>
      </c>
      <c r="G437" s="82">
        <f t="shared" si="6"/>
        <v>98.574954961627185</v>
      </c>
      <c r="H437" s="1"/>
      <c r="I437" s="1"/>
    </row>
    <row r="438" spans="1:9" ht="37.5" x14ac:dyDescent="0.3">
      <c r="A438" s="79" t="s">
        <v>350</v>
      </c>
      <c r="B438" s="80" t="s">
        <v>297</v>
      </c>
      <c r="C438" s="86" t="s">
        <v>977</v>
      </c>
      <c r="D438" s="80" t="s">
        <v>25</v>
      </c>
      <c r="E438" s="81">
        <v>3238110.99</v>
      </c>
      <c r="F438" s="81">
        <v>3191966.45</v>
      </c>
      <c r="G438" s="82">
        <f t="shared" si="6"/>
        <v>98.574954961627185</v>
      </c>
      <c r="H438" s="1"/>
      <c r="I438" s="1"/>
    </row>
    <row r="439" spans="1:9" ht="56.25" x14ac:dyDescent="0.3">
      <c r="A439" s="79" t="s">
        <v>372</v>
      </c>
      <c r="B439" s="80" t="s">
        <v>297</v>
      </c>
      <c r="C439" s="86" t="s">
        <v>978</v>
      </c>
      <c r="D439" s="80" t="s">
        <v>296</v>
      </c>
      <c r="E439" s="81">
        <v>4757734.7699999996</v>
      </c>
      <c r="F439" s="81">
        <v>4560937.0999999996</v>
      </c>
      <c r="G439" s="82">
        <f t="shared" si="6"/>
        <v>95.863626714946122</v>
      </c>
      <c r="H439" s="1"/>
      <c r="I439" s="1"/>
    </row>
    <row r="440" spans="1:9" ht="93.75" x14ac:dyDescent="0.3">
      <c r="A440" s="79" t="s">
        <v>349</v>
      </c>
      <c r="B440" s="80" t="s">
        <v>297</v>
      </c>
      <c r="C440" s="80" t="s">
        <v>978</v>
      </c>
      <c r="D440" s="80" t="s">
        <v>23</v>
      </c>
      <c r="E440" s="81">
        <v>4066957.77</v>
      </c>
      <c r="F440" s="81">
        <v>3965467.47</v>
      </c>
      <c r="G440" s="82">
        <f t="shared" ref="G440:G497" si="7">F440/E440*100</f>
        <v>97.504515518979687</v>
      </c>
      <c r="H440" s="1"/>
      <c r="I440" s="1"/>
    </row>
    <row r="441" spans="1:9" ht="37.5" x14ac:dyDescent="0.3">
      <c r="A441" s="84" t="s">
        <v>379</v>
      </c>
      <c r="B441" s="80" t="s">
        <v>297</v>
      </c>
      <c r="C441" s="80" t="s">
        <v>978</v>
      </c>
      <c r="D441" s="80" t="s">
        <v>41</v>
      </c>
      <c r="E441" s="81">
        <v>4066957.77</v>
      </c>
      <c r="F441" s="81">
        <v>3965467.47</v>
      </c>
      <c r="G441" s="82">
        <f t="shared" si="7"/>
        <v>97.504515518979687</v>
      </c>
      <c r="H441" s="1"/>
      <c r="I441" s="1"/>
    </row>
    <row r="442" spans="1:9" ht="37.5" x14ac:dyDescent="0.3">
      <c r="A442" s="79" t="s">
        <v>352</v>
      </c>
      <c r="B442" s="80" t="s">
        <v>297</v>
      </c>
      <c r="C442" s="80" t="s">
        <v>978</v>
      </c>
      <c r="D442" s="80" t="s">
        <v>29</v>
      </c>
      <c r="E442" s="81">
        <v>684837</v>
      </c>
      <c r="F442" s="81">
        <v>589529.63</v>
      </c>
      <c r="G442" s="82">
        <f t="shared" si="7"/>
        <v>86.083203740452106</v>
      </c>
      <c r="H442" s="1"/>
      <c r="I442" s="1"/>
    </row>
    <row r="443" spans="1:9" ht="37.5" x14ac:dyDescent="0.3">
      <c r="A443" s="79" t="s">
        <v>353</v>
      </c>
      <c r="B443" s="80" t="s">
        <v>297</v>
      </c>
      <c r="C443" s="80" t="s">
        <v>978</v>
      </c>
      <c r="D443" s="80" t="s">
        <v>31</v>
      </c>
      <c r="E443" s="81">
        <v>684837</v>
      </c>
      <c r="F443" s="81">
        <v>589529.63</v>
      </c>
      <c r="G443" s="82">
        <f t="shared" si="7"/>
        <v>86.083203740452106</v>
      </c>
      <c r="H443" s="1"/>
      <c r="I443" s="1"/>
    </row>
    <row r="444" spans="1:9" ht="18.75" x14ac:dyDescent="0.3">
      <c r="A444" s="79" t="s">
        <v>355</v>
      </c>
      <c r="B444" s="80" t="s">
        <v>297</v>
      </c>
      <c r="C444" s="80" t="s">
        <v>978</v>
      </c>
      <c r="D444" s="80" t="s">
        <v>33</v>
      </c>
      <c r="E444" s="81">
        <v>5940</v>
      </c>
      <c r="F444" s="81">
        <v>5940</v>
      </c>
      <c r="G444" s="82">
        <f t="shared" si="7"/>
        <v>100</v>
      </c>
      <c r="H444" s="1"/>
      <c r="I444" s="1"/>
    </row>
    <row r="445" spans="1:9" ht="18.75" x14ac:dyDescent="0.3">
      <c r="A445" s="79" t="s">
        <v>359</v>
      </c>
      <c r="B445" s="80" t="s">
        <v>297</v>
      </c>
      <c r="C445" s="80" t="s">
        <v>978</v>
      </c>
      <c r="D445" s="80" t="s">
        <v>35</v>
      </c>
      <c r="E445" s="81">
        <v>5940</v>
      </c>
      <c r="F445" s="81">
        <v>5940</v>
      </c>
      <c r="G445" s="82">
        <f t="shared" si="7"/>
        <v>100</v>
      </c>
      <c r="H445" s="1"/>
      <c r="I445" s="1"/>
    </row>
    <row r="446" spans="1:9" ht="56.25" x14ac:dyDescent="0.3">
      <c r="A446" s="79" t="s">
        <v>372</v>
      </c>
      <c r="B446" s="80" t="s">
        <v>297</v>
      </c>
      <c r="C446" s="80" t="s">
        <v>979</v>
      </c>
      <c r="D446" s="80" t="s">
        <v>296</v>
      </c>
      <c r="E446" s="81">
        <v>5140317.62</v>
      </c>
      <c r="F446" s="81">
        <v>4979714.91</v>
      </c>
      <c r="G446" s="82">
        <f t="shared" si="7"/>
        <v>96.875626724404626</v>
      </c>
      <c r="H446" s="1"/>
      <c r="I446" s="1"/>
    </row>
    <row r="447" spans="1:9" ht="93.75" x14ac:dyDescent="0.3">
      <c r="A447" s="79" t="s">
        <v>349</v>
      </c>
      <c r="B447" s="80" t="s">
        <v>297</v>
      </c>
      <c r="C447" s="80" t="s">
        <v>979</v>
      </c>
      <c r="D447" s="80" t="s">
        <v>23</v>
      </c>
      <c r="E447" s="81">
        <v>4984719.62</v>
      </c>
      <c r="F447" s="81">
        <v>4884368.91</v>
      </c>
      <c r="G447" s="82">
        <f t="shared" si="7"/>
        <v>97.986833409900001</v>
      </c>
      <c r="H447" s="1"/>
      <c r="I447" s="1"/>
    </row>
    <row r="448" spans="1:9" ht="37.5" x14ac:dyDescent="0.3">
      <c r="A448" s="79" t="s">
        <v>379</v>
      </c>
      <c r="B448" s="80" t="s">
        <v>297</v>
      </c>
      <c r="C448" s="80" t="s">
        <v>979</v>
      </c>
      <c r="D448" s="80" t="s">
        <v>41</v>
      </c>
      <c r="E448" s="81">
        <v>4984719.62</v>
      </c>
      <c r="F448" s="81">
        <v>4884368.91</v>
      </c>
      <c r="G448" s="82">
        <f t="shared" si="7"/>
        <v>97.986833409900001</v>
      </c>
      <c r="H448" s="1"/>
      <c r="I448" s="1"/>
    </row>
    <row r="449" spans="1:9" ht="37.5" x14ac:dyDescent="0.3">
      <c r="A449" s="79" t="s">
        <v>352</v>
      </c>
      <c r="B449" s="80" t="s">
        <v>297</v>
      </c>
      <c r="C449" s="80" t="s">
        <v>979</v>
      </c>
      <c r="D449" s="80" t="s">
        <v>29</v>
      </c>
      <c r="E449" s="81">
        <v>155598</v>
      </c>
      <c r="F449" s="81">
        <v>95346</v>
      </c>
      <c r="G449" s="82">
        <f t="shared" si="7"/>
        <v>61.277137238267841</v>
      </c>
      <c r="H449" s="1"/>
      <c r="I449" s="1"/>
    </row>
    <row r="450" spans="1:9" ht="37.5" x14ac:dyDescent="0.3">
      <c r="A450" s="79" t="s">
        <v>353</v>
      </c>
      <c r="B450" s="80" t="s">
        <v>297</v>
      </c>
      <c r="C450" s="80" t="s">
        <v>979</v>
      </c>
      <c r="D450" s="80" t="s">
        <v>31</v>
      </c>
      <c r="E450" s="81">
        <v>155598</v>
      </c>
      <c r="F450" s="81">
        <v>95346</v>
      </c>
      <c r="G450" s="82">
        <f t="shared" si="7"/>
        <v>61.277137238267841</v>
      </c>
      <c r="H450" s="1"/>
      <c r="I450" s="1"/>
    </row>
    <row r="451" spans="1:9" ht="112.5" x14ac:dyDescent="0.3">
      <c r="A451" s="79" t="s">
        <v>444</v>
      </c>
      <c r="B451" s="80" t="s">
        <v>297</v>
      </c>
      <c r="C451" s="80" t="s">
        <v>980</v>
      </c>
      <c r="D451" s="80" t="s">
        <v>296</v>
      </c>
      <c r="E451" s="81">
        <v>241381</v>
      </c>
      <c r="F451" s="81">
        <v>241381</v>
      </c>
      <c r="G451" s="82">
        <f t="shared" si="7"/>
        <v>100</v>
      </c>
      <c r="H451" s="1"/>
      <c r="I451" s="1"/>
    </row>
    <row r="452" spans="1:9" ht="37.5" x14ac:dyDescent="0.3">
      <c r="A452" s="79" t="s">
        <v>362</v>
      </c>
      <c r="B452" s="80" t="s">
        <v>297</v>
      </c>
      <c r="C452" s="80" t="s">
        <v>980</v>
      </c>
      <c r="D452" s="80" t="s">
        <v>69</v>
      </c>
      <c r="E452" s="81">
        <v>99300</v>
      </c>
      <c r="F452" s="81">
        <v>99300</v>
      </c>
      <c r="G452" s="82">
        <f t="shared" si="7"/>
        <v>100</v>
      </c>
      <c r="H452" s="1"/>
      <c r="I452" s="1"/>
    </row>
    <row r="453" spans="1:9" ht="37.5" x14ac:dyDescent="0.3">
      <c r="A453" s="79" t="s">
        <v>363</v>
      </c>
      <c r="B453" s="80" t="s">
        <v>297</v>
      </c>
      <c r="C453" s="80" t="s">
        <v>980</v>
      </c>
      <c r="D453" s="80" t="s">
        <v>70</v>
      </c>
      <c r="E453" s="81">
        <v>99300</v>
      </c>
      <c r="F453" s="81">
        <v>99300</v>
      </c>
      <c r="G453" s="82">
        <f t="shared" si="7"/>
        <v>100</v>
      </c>
      <c r="H453" s="1"/>
      <c r="I453" s="1"/>
    </row>
    <row r="454" spans="1:9" ht="56.25" x14ac:dyDescent="0.3">
      <c r="A454" s="79" t="s">
        <v>370</v>
      </c>
      <c r="B454" s="80" t="s">
        <v>297</v>
      </c>
      <c r="C454" s="80" t="s">
        <v>980</v>
      </c>
      <c r="D454" s="80" t="s">
        <v>57</v>
      </c>
      <c r="E454" s="81">
        <v>142081</v>
      </c>
      <c r="F454" s="81">
        <v>142081</v>
      </c>
      <c r="G454" s="82">
        <f t="shared" si="7"/>
        <v>100</v>
      </c>
      <c r="H454" s="1"/>
      <c r="I454" s="1"/>
    </row>
    <row r="455" spans="1:9" ht="18.75" x14ac:dyDescent="0.3">
      <c r="A455" s="79" t="s">
        <v>371</v>
      </c>
      <c r="B455" s="80" t="s">
        <v>297</v>
      </c>
      <c r="C455" s="80" t="s">
        <v>980</v>
      </c>
      <c r="D455" s="80" t="s">
        <v>59</v>
      </c>
      <c r="E455" s="81">
        <v>142081</v>
      </c>
      <c r="F455" s="81">
        <v>142081</v>
      </c>
      <c r="G455" s="82">
        <f t="shared" si="7"/>
        <v>100</v>
      </c>
      <c r="H455" s="1"/>
      <c r="I455" s="1"/>
    </row>
    <row r="456" spans="1:9" ht="56.25" x14ac:dyDescent="0.3">
      <c r="A456" s="79" t="s">
        <v>878</v>
      </c>
      <c r="B456" s="80" t="s">
        <v>297</v>
      </c>
      <c r="C456" s="80" t="s">
        <v>341</v>
      </c>
      <c r="D456" s="80" t="s">
        <v>296</v>
      </c>
      <c r="E456" s="81">
        <v>68893.48</v>
      </c>
      <c r="F456" s="81">
        <v>68893.48</v>
      </c>
      <c r="G456" s="82">
        <f t="shared" si="7"/>
        <v>100</v>
      </c>
      <c r="H456" s="1"/>
      <c r="I456" s="1"/>
    </row>
    <row r="457" spans="1:9" ht="93.75" x14ac:dyDescent="0.3">
      <c r="A457" s="79" t="s">
        <v>349</v>
      </c>
      <c r="B457" s="80" t="s">
        <v>297</v>
      </c>
      <c r="C457" s="80" t="s">
        <v>341</v>
      </c>
      <c r="D457" s="80" t="s">
        <v>23</v>
      </c>
      <c r="E457" s="81">
        <v>68893.48</v>
      </c>
      <c r="F457" s="81">
        <v>68893.48</v>
      </c>
      <c r="G457" s="82">
        <f t="shared" si="7"/>
        <v>100</v>
      </c>
      <c r="H457" s="1"/>
      <c r="I457" s="1"/>
    </row>
    <row r="458" spans="1:9" ht="37.5" x14ac:dyDescent="0.3">
      <c r="A458" s="79" t="s">
        <v>350</v>
      </c>
      <c r="B458" s="80" t="s">
        <v>297</v>
      </c>
      <c r="C458" s="80" t="s">
        <v>341</v>
      </c>
      <c r="D458" s="80" t="s">
        <v>25</v>
      </c>
      <c r="E458" s="81">
        <v>68893.48</v>
      </c>
      <c r="F458" s="81">
        <v>68893.48</v>
      </c>
      <c r="G458" s="82">
        <f t="shared" si="7"/>
        <v>100</v>
      </c>
      <c r="H458" s="1"/>
      <c r="I458" s="1"/>
    </row>
    <row r="459" spans="1:9" ht="93.75" x14ac:dyDescent="0.3">
      <c r="A459" s="79" t="s">
        <v>950</v>
      </c>
      <c r="B459" s="80" t="s">
        <v>297</v>
      </c>
      <c r="C459" s="80" t="s">
        <v>951</v>
      </c>
      <c r="D459" s="80" t="s">
        <v>296</v>
      </c>
      <c r="E459" s="81">
        <v>406355.31</v>
      </c>
      <c r="F459" s="81">
        <v>406355.31</v>
      </c>
      <c r="G459" s="82">
        <f t="shared" si="7"/>
        <v>100</v>
      </c>
      <c r="H459" s="1"/>
      <c r="I459" s="1"/>
    </row>
    <row r="460" spans="1:9" ht="93.75" x14ac:dyDescent="0.3">
      <c r="A460" s="79" t="s">
        <v>349</v>
      </c>
      <c r="B460" s="80" t="s">
        <v>297</v>
      </c>
      <c r="C460" s="80" t="s">
        <v>951</v>
      </c>
      <c r="D460" s="80" t="s">
        <v>23</v>
      </c>
      <c r="E460" s="81">
        <v>406355.31</v>
      </c>
      <c r="F460" s="81">
        <v>406355.31</v>
      </c>
      <c r="G460" s="82">
        <f t="shared" si="7"/>
        <v>100</v>
      </c>
      <c r="H460" s="1"/>
      <c r="I460" s="1"/>
    </row>
    <row r="461" spans="1:9" ht="37.5" x14ac:dyDescent="0.3">
      <c r="A461" s="79" t="s">
        <v>379</v>
      </c>
      <c r="B461" s="80" t="s">
        <v>297</v>
      </c>
      <c r="C461" s="80" t="s">
        <v>951</v>
      </c>
      <c r="D461" s="80" t="s">
        <v>41</v>
      </c>
      <c r="E461" s="81">
        <v>262433.68</v>
      </c>
      <c r="F461" s="81">
        <v>262433.68</v>
      </c>
      <c r="G461" s="82">
        <f t="shared" si="7"/>
        <v>100</v>
      </c>
      <c r="H461" s="1"/>
      <c r="I461" s="1"/>
    </row>
    <row r="462" spans="1:9" ht="37.5" x14ac:dyDescent="0.3">
      <c r="A462" s="79" t="s">
        <v>350</v>
      </c>
      <c r="B462" s="80" t="s">
        <v>297</v>
      </c>
      <c r="C462" s="80" t="s">
        <v>951</v>
      </c>
      <c r="D462" s="80" t="s">
        <v>25</v>
      </c>
      <c r="E462" s="81">
        <v>143921.63</v>
      </c>
      <c r="F462" s="81">
        <v>143921.63</v>
      </c>
      <c r="G462" s="82">
        <f t="shared" si="7"/>
        <v>100</v>
      </c>
      <c r="H462" s="1"/>
      <c r="I462" s="1"/>
    </row>
    <row r="463" spans="1:9" ht="18.75" x14ac:dyDescent="0.3">
      <c r="A463" s="74" t="s">
        <v>445</v>
      </c>
      <c r="B463" s="75" t="s">
        <v>298</v>
      </c>
      <c r="C463" s="75" t="s">
        <v>337</v>
      </c>
      <c r="D463" s="75" t="s">
        <v>296</v>
      </c>
      <c r="E463" s="76">
        <v>41749350.799999997</v>
      </c>
      <c r="F463" s="76">
        <v>40686083.909999996</v>
      </c>
      <c r="G463" s="78">
        <f t="shared" si="7"/>
        <v>97.453213356314023</v>
      </c>
      <c r="H463" s="1"/>
      <c r="I463" s="1"/>
    </row>
    <row r="464" spans="1:9" ht="18.75" x14ac:dyDescent="0.3">
      <c r="A464" s="74" t="s">
        <v>446</v>
      </c>
      <c r="B464" s="75" t="s">
        <v>332</v>
      </c>
      <c r="C464" s="75" t="s">
        <v>337</v>
      </c>
      <c r="D464" s="75" t="s">
        <v>296</v>
      </c>
      <c r="E464" s="76">
        <v>9710520.1099999994</v>
      </c>
      <c r="F464" s="76">
        <v>9710519.2100000009</v>
      </c>
      <c r="G464" s="78">
        <f t="shared" si="7"/>
        <v>99.999990731701402</v>
      </c>
      <c r="H464" s="1"/>
      <c r="I464" s="1"/>
    </row>
    <row r="465" spans="1:9" ht="37.5" x14ac:dyDescent="0.3">
      <c r="A465" s="79" t="s">
        <v>447</v>
      </c>
      <c r="B465" s="80" t="s">
        <v>332</v>
      </c>
      <c r="C465" s="80" t="s">
        <v>840</v>
      </c>
      <c r="D465" s="80" t="s">
        <v>296</v>
      </c>
      <c r="E465" s="81">
        <v>9710520.1099999994</v>
      </c>
      <c r="F465" s="81">
        <v>9710519.2100000009</v>
      </c>
      <c r="G465" s="82">
        <f t="shared" si="7"/>
        <v>99.999990731701402</v>
      </c>
      <c r="H465" s="1"/>
      <c r="I465" s="1"/>
    </row>
    <row r="466" spans="1:9" ht="37.5" x14ac:dyDescent="0.3">
      <c r="A466" s="79" t="s">
        <v>362</v>
      </c>
      <c r="B466" s="80" t="s">
        <v>332</v>
      </c>
      <c r="C466" s="80" t="s">
        <v>840</v>
      </c>
      <c r="D466" s="80" t="s">
        <v>69</v>
      </c>
      <c r="E466" s="81">
        <v>9710520.1099999994</v>
      </c>
      <c r="F466" s="81">
        <v>9710519.2100000009</v>
      </c>
      <c r="G466" s="82">
        <f t="shared" si="7"/>
        <v>99.999990731701402</v>
      </c>
      <c r="H466" s="1"/>
      <c r="I466" s="1"/>
    </row>
    <row r="467" spans="1:9" ht="37.5" x14ac:dyDescent="0.3">
      <c r="A467" s="79" t="s">
        <v>448</v>
      </c>
      <c r="B467" s="80" t="s">
        <v>332</v>
      </c>
      <c r="C467" s="80" t="s">
        <v>840</v>
      </c>
      <c r="D467" s="80" t="s">
        <v>76</v>
      </c>
      <c r="E467" s="81">
        <v>9710520.1099999994</v>
      </c>
      <c r="F467" s="81">
        <v>9710519.2100000009</v>
      </c>
      <c r="G467" s="82">
        <f t="shared" si="7"/>
        <v>99.999990731701402</v>
      </c>
      <c r="H467" s="1"/>
      <c r="I467" s="1"/>
    </row>
    <row r="468" spans="1:9" ht="18.75" x14ac:dyDescent="0.3">
      <c r="A468" s="74" t="s">
        <v>449</v>
      </c>
      <c r="B468" s="75" t="s">
        <v>333</v>
      </c>
      <c r="C468" s="75" t="s">
        <v>337</v>
      </c>
      <c r="D468" s="75" t="s">
        <v>296</v>
      </c>
      <c r="E468" s="76">
        <v>914587.89</v>
      </c>
      <c r="F468" s="76">
        <v>771484</v>
      </c>
      <c r="G468" s="78">
        <f t="shared" si="7"/>
        <v>84.353183377488193</v>
      </c>
      <c r="H468" s="1"/>
      <c r="I468" s="1"/>
    </row>
    <row r="469" spans="1:9" ht="37.5" x14ac:dyDescent="0.3">
      <c r="A469" s="79" t="s">
        <v>456</v>
      </c>
      <c r="B469" s="80" t="s">
        <v>333</v>
      </c>
      <c r="C469" s="80" t="s">
        <v>846</v>
      </c>
      <c r="D469" s="80" t="s">
        <v>296</v>
      </c>
      <c r="E469" s="81">
        <v>764587.89</v>
      </c>
      <c r="F469" s="81">
        <v>726484</v>
      </c>
      <c r="G469" s="82">
        <f t="shared" si="7"/>
        <v>95.016414659667177</v>
      </c>
      <c r="H469" s="1"/>
      <c r="I469" s="1"/>
    </row>
    <row r="470" spans="1:9" ht="37.5" x14ac:dyDescent="0.3">
      <c r="A470" s="79" t="s">
        <v>362</v>
      </c>
      <c r="B470" s="80" t="s">
        <v>333</v>
      </c>
      <c r="C470" s="80" t="s">
        <v>846</v>
      </c>
      <c r="D470" s="80" t="s">
        <v>69</v>
      </c>
      <c r="E470" s="81">
        <v>764587.89</v>
      </c>
      <c r="F470" s="81">
        <v>726484</v>
      </c>
      <c r="G470" s="82">
        <f t="shared" si="7"/>
        <v>95.016414659667177</v>
      </c>
      <c r="H470" s="1"/>
      <c r="I470" s="1"/>
    </row>
    <row r="471" spans="1:9" ht="37.5" x14ac:dyDescent="0.3">
      <c r="A471" s="79" t="s">
        <v>1088</v>
      </c>
      <c r="B471" s="80" t="s">
        <v>333</v>
      </c>
      <c r="C471" s="80" t="s">
        <v>846</v>
      </c>
      <c r="D471" s="80" t="s">
        <v>1089</v>
      </c>
      <c r="E471" s="81">
        <v>764587.89</v>
      </c>
      <c r="F471" s="81">
        <v>726484</v>
      </c>
      <c r="G471" s="82">
        <f t="shared" si="7"/>
        <v>95.016414659667177</v>
      </c>
      <c r="H471" s="1"/>
      <c r="I471" s="1"/>
    </row>
    <row r="472" spans="1:9" ht="37.5" x14ac:dyDescent="0.3">
      <c r="A472" s="79" t="s">
        <v>384</v>
      </c>
      <c r="B472" s="80" t="s">
        <v>333</v>
      </c>
      <c r="C472" s="80" t="s">
        <v>981</v>
      </c>
      <c r="D472" s="80" t="s">
        <v>296</v>
      </c>
      <c r="E472" s="81">
        <v>150000</v>
      </c>
      <c r="F472" s="81">
        <v>45000</v>
      </c>
      <c r="G472" s="82">
        <f t="shared" si="7"/>
        <v>30</v>
      </c>
      <c r="H472" s="1"/>
      <c r="I472" s="1"/>
    </row>
    <row r="473" spans="1:9" ht="37.5" x14ac:dyDescent="0.3">
      <c r="A473" s="79" t="s">
        <v>362</v>
      </c>
      <c r="B473" s="80" t="s">
        <v>333</v>
      </c>
      <c r="C473" s="80" t="s">
        <v>981</v>
      </c>
      <c r="D473" s="80" t="s">
        <v>69</v>
      </c>
      <c r="E473" s="81">
        <v>150000</v>
      </c>
      <c r="F473" s="81">
        <v>45000</v>
      </c>
      <c r="G473" s="82">
        <f t="shared" si="7"/>
        <v>30</v>
      </c>
      <c r="H473" s="1"/>
      <c r="I473" s="1"/>
    </row>
    <row r="474" spans="1:9" ht="37.5" x14ac:dyDescent="0.3">
      <c r="A474" s="79" t="s">
        <v>363</v>
      </c>
      <c r="B474" s="80" t="s">
        <v>333</v>
      </c>
      <c r="C474" s="80" t="s">
        <v>981</v>
      </c>
      <c r="D474" s="80" t="s">
        <v>70</v>
      </c>
      <c r="E474" s="81">
        <v>150000</v>
      </c>
      <c r="F474" s="81">
        <v>45000</v>
      </c>
      <c r="G474" s="82">
        <f t="shared" si="7"/>
        <v>30</v>
      </c>
      <c r="H474" s="1"/>
      <c r="I474" s="1"/>
    </row>
    <row r="475" spans="1:9" ht="18.75" x14ac:dyDescent="0.3">
      <c r="A475" s="74" t="s">
        <v>451</v>
      </c>
      <c r="B475" s="75" t="s">
        <v>334</v>
      </c>
      <c r="C475" s="75" t="s">
        <v>337</v>
      </c>
      <c r="D475" s="75" t="s">
        <v>296</v>
      </c>
      <c r="E475" s="76">
        <v>31101242.800000001</v>
      </c>
      <c r="F475" s="76">
        <v>30181081.800000001</v>
      </c>
      <c r="G475" s="78">
        <f t="shared" si="7"/>
        <v>97.041401187993685</v>
      </c>
      <c r="H475" s="1"/>
      <c r="I475" s="1"/>
    </row>
    <row r="476" spans="1:9" ht="56.25" x14ac:dyDescent="0.3">
      <c r="A476" s="79" t="s">
        <v>450</v>
      </c>
      <c r="B476" s="80" t="s">
        <v>334</v>
      </c>
      <c r="C476" s="80" t="s">
        <v>841</v>
      </c>
      <c r="D476" s="80" t="s">
        <v>296</v>
      </c>
      <c r="E476" s="81">
        <v>119200</v>
      </c>
      <c r="F476" s="81">
        <v>119200</v>
      </c>
      <c r="G476" s="82">
        <f t="shared" si="7"/>
        <v>100</v>
      </c>
      <c r="H476" s="1"/>
      <c r="I476" s="1"/>
    </row>
    <row r="477" spans="1:9" ht="37.5" x14ac:dyDescent="0.3">
      <c r="A477" s="79" t="s">
        <v>362</v>
      </c>
      <c r="B477" s="80" t="s">
        <v>334</v>
      </c>
      <c r="C477" s="80" t="s">
        <v>841</v>
      </c>
      <c r="D477" s="80" t="s">
        <v>69</v>
      </c>
      <c r="E477" s="81">
        <v>119200</v>
      </c>
      <c r="F477" s="81">
        <v>119200</v>
      </c>
      <c r="G477" s="82">
        <f t="shared" si="7"/>
        <v>100</v>
      </c>
      <c r="H477" s="1"/>
      <c r="I477" s="1"/>
    </row>
    <row r="478" spans="1:9" ht="37.5" x14ac:dyDescent="0.3">
      <c r="A478" s="79" t="s">
        <v>448</v>
      </c>
      <c r="B478" s="80" t="s">
        <v>334</v>
      </c>
      <c r="C478" s="80" t="s">
        <v>841</v>
      </c>
      <c r="D478" s="80" t="s">
        <v>76</v>
      </c>
      <c r="E478" s="81">
        <v>119200</v>
      </c>
      <c r="F478" s="81">
        <v>119200</v>
      </c>
      <c r="G478" s="82">
        <f t="shared" si="7"/>
        <v>100</v>
      </c>
      <c r="H478" s="1"/>
      <c r="I478" s="1"/>
    </row>
    <row r="479" spans="1:9" ht="37.5" x14ac:dyDescent="0.3">
      <c r="A479" s="79" t="s">
        <v>452</v>
      </c>
      <c r="B479" s="80" t="s">
        <v>334</v>
      </c>
      <c r="C479" s="80" t="s">
        <v>842</v>
      </c>
      <c r="D479" s="80" t="s">
        <v>296</v>
      </c>
      <c r="E479" s="81">
        <v>189000</v>
      </c>
      <c r="F479" s="81">
        <v>189000</v>
      </c>
      <c r="G479" s="82">
        <f t="shared" si="7"/>
        <v>100</v>
      </c>
      <c r="H479" s="1"/>
      <c r="I479" s="1"/>
    </row>
    <row r="480" spans="1:9" ht="37.5" x14ac:dyDescent="0.3">
      <c r="A480" s="79" t="s">
        <v>352</v>
      </c>
      <c r="B480" s="80" t="s">
        <v>334</v>
      </c>
      <c r="C480" s="80" t="s">
        <v>842</v>
      </c>
      <c r="D480" s="80" t="s">
        <v>29</v>
      </c>
      <c r="E480" s="81">
        <v>189000</v>
      </c>
      <c r="F480" s="81">
        <v>189000</v>
      </c>
      <c r="G480" s="82">
        <f t="shared" si="7"/>
        <v>100</v>
      </c>
      <c r="H480" s="1"/>
      <c r="I480" s="1"/>
    </row>
    <row r="481" spans="1:9" ht="37.5" x14ac:dyDescent="0.3">
      <c r="A481" s="79" t="s">
        <v>353</v>
      </c>
      <c r="B481" s="80" t="s">
        <v>334</v>
      </c>
      <c r="C481" s="80" t="s">
        <v>842</v>
      </c>
      <c r="D481" s="80" t="s">
        <v>31</v>
      </c>
      <c r="E481" s="81">
        <v>189000</v>
      </c>
      <c r="F481" s="81">
        <v>189000</v>
      </c>
      <c r="G481" s="82">
        <f t="shared" si="7"/>
        <v>100</v>
      </c>
      <c r="H481" s="1"/>
      <c r="I481" s="1"/>
    </row>
    <row r="482" spans="1:9" ht="37.5" x14ac:dyDescent="0.3">
      <c r="A482" s="79" t="s">
        <v>452</v>
      </c>
      <c r="B482" s="80" t="s">
        <v>334</v>
      </c>
      <c r="C482" s="80" t="s">
        <v>843</v>
      </c>
      <c r="D482" s="80" t="s">
        <v>296</v>
      </c>
      <c r="E482" s="81">
        <v>15304820</v>
      </c>
      <c r="F482" s="81">
        <v>14594847</v>
      </c>
      <c r="G482" s="82">
        <f t="shared" si="7"/>
        <v>95.361114995145329</v>
      </c>
      <c r="H482" s="1"/>
      <c r="I482" s="1"/>
    </row>
    <row r="483" spans="1:9" ht="37.5" x14ac:dyDescent="0.3">
      <c r="A483" s="79" t="s">
        <v>362</v>
      </c>
      <c r="B483" s="80" t="s">
        <v>334</v>
      </c>
      <c r="C483" s="80" t="s">
        <v>843</v>
      </c>
      <c r="D483" s="80" t="s">
        <v>69</v>
      </c>
      <c r="E483" s="81">
        <v>15304820</v>
      </c>
      <c r="F483" s="81">
        <v>14594847</v>
      </c>
      <c r="G483" s="82">
        <f t="shared" si="7"/>
        <v>95.361114995145329</v>
      </c>
      <c r="H483" s="1"/>
      <c r="I483" s="1"/>
    </row>
    <row r="484" spans="1:9" ht="37.5" x14ac:dyDescent="0.3">
      <c r="A484" s="79" t="s">
        <v>448</v>
      </c>
      <c r="B484" s="80" t="s">
        <v>334</v>
      </c>
      <c r="C484" s="80" t="s">
        <v>843</v>
      </c>
      <c r="D484" s="80" t="s">
        <v>76</v>
      </c>
      <c r="E484" s="81">
        <v>11919034</v>
      </c>
      <c r="F484" s="81">
        <v>11382436</v>
      </c>
      <c r="G484" s="82">
        <f t="shared" si="7"/>
        <v>95.497974080785411</v>
      </c>
      <c r="H484" s="1"/>
      <c r="I484" s="1"/>
    </row>
    <row r="485" spans="1:9" ht="37.5" x14ac:dyDescent="0.3">
      <c r="A485" s="79" t="s">
        <v>363</v>
      </c>
      <c r="B485" s="80" t="s">
        <v>334</v>
      </c>
      <c r="C485" s="80" t="s">
        <v>843</v>
      </c>
      <c r="D485" s="80" t="s">
        <v>70</v>
      </c>
      <c r="E485" s="81">
        <v>3385786</v>
      </c>
      <c r="F485" s="81">
        <v>3212411</v>
      </c>
      <c r="G485" s="82">
        <f t="shared" si="7"/>
        <v>94.879327872464472</v>
      </c>
      <c r="H485" s="1"/>
      <c r="I485" s="1"/>
    </row>
    <row r="486" spans="1:9" ht="37.5" x14ac:dyDescent="0.3">
      <c r="A486" s="79" t="s">
        <v>453</v>
      </c>
      <c r="B486" s="80" t="s">
        <v>334</v>
      </c>
      <c r="C486" s="80" t="s">
        <v>844</v>
      </c>
      <c r="D486" s="80" t="s">
        <v>296</v>
      </c>
      <c r="E486" s="81">
        <v>1830754.8</v>
      </c>
      <c r="F486" s="81">
        <v>1830754.8</v>
      </c>
      <c r="G486" s="82">
        <f t="shared" si="7"/>
        <v>100</v>
      </c>
      <c r="H486" s="1"/>
      <c r="I486" s="1"/>
    </row>
    <row r="487" spans="1:9" ht="37.5" x14ac:dyDescent="0.3">
      <c r="A487" s="79" t="s">
        <v>362</v>
      </c>
      <c r="B487" s="80" t="s">
        <v>334</v>
      </c>
      <c r="C487" s="80" t="s">
        <v>844</v>
      </c>
      <c r="D487" s="80" t="s">
        <v>69</v>
      </c>
      <c r="E487" s="81">
        <v>1830754.8</v>
      </c>
      <c r="F487" s="81">
        <v>1830754.8</v>
      </c>
      <c r="G487" s="82">
        <f t="shared" si="7"/>
        <v>100</v>
      </c>
      <c r="H487" s="1"/>
      <c r="I487" s="1"/>
    </row>
    <row r="488" spans="1:9" ht="37.5" x14ac:dyDescent="0.3">
      <c r="A488" s="79" t="s">
        <v>363</v>
      </c>
      <c r="B488" s="80" t="s">
        <v>334</v>
      </c>
      <c r="C488" s="80" t="s">
        <v>844</v>
      </c>
      <c r="D488" s="80" t="s">
        <v>70</v>
      </c>
      <c r="E488" s="81">
        <v>1830754.8</v>
      </c>
      <c r="F488" s="81">
        <v>1830754.8</v>
      </c>
      <c r="G488" s="82">
        <f t="shared" si="7"/>
        <v>100</v>
      </c>
      <c r="H488" s="1"/>
      <c r="I488" s="1"/>
    </row>
    <row r="489" spans="1:9" ht="112.5" x14ac:dyDescent="0.3">
      <c r="A489" s="79" t="s">
        <v>1090</v>
      </c>
      <c r="B489" s="80" t="s">
        <v>334</v>
      </c>
      <c r="C489" s="80" t="s">
        <v>1091</v>
      </c>
      <c r="D489" s="80" t="s">
        <v>296</v>
      </c>
      <c r="E489" s="81">
        <v>7645000</v>
      </c>
      <c r="F489" s="81">
        <v>7645000</v>
      </c>
      <c r="G489" s="82">
        <f t="shared" si="7"/>
        <v>100</v>
      </c>
      <c r="H489" s="1"/>
      <c r="I489" s="1"/>
    </row>
    <row r="490" spans="1:9" ht="37.5" x14ac:dyDescent="0.3">
      <c r="A490" s="79" t="s">
        <v>391</v>
      </c>
      <c r="B490" s="80" t="s">
        <v>334</v>
      </c>
      <c r="C490" s="80" t="s">
        <v>1091</v>
      </c>
      <c r="D490" s="80" t="s">
        <v>86</v>
      </c>
      <c r="E490" s="81">
        <v>7645000</v>
      </c>
      <c r="F490" s="81">
        <v>7645000</v>
      </c>
      <c r="G490" s="82">
        <f t="shared" si="7"/>
        <v>100</v>
      </c>
      <c r="H490" s="1"/>
      <c r="I490" s="1"/>
    </row>
    <row r="491" spans="1:9" ht="18.75" x14ac:dyDescent="0.3">
      <c r="A491" s="79" t="s">
        <v>392</v>
      </c>
      <c r="B491" s="80" t="s">
        <v>334</v>
      </c>
      <c r="C491" s="80" t="s">
        <v>1091</v>
      </c>
      <c r="D491" s="80" t="s">
        <v>88</v>
      </c>
      <c r="E491" s="81">
        <v>7645000</v>
      </c>
      <c r="F491" s="81">
        <v>7645000</v>
      </c>
      <c r="G491" s="82">
        <f t="shared" si="7"/>
        <v>100</v>
      </c>
      <c r="H491" s="1"/>
      <c r="I491" s="1"/>
    </row>
    <row r="492" spans="1:9" ht="75" x14ac:dyDescent="0.3">
      <c r="A492" s="79" t="s">
        <v>454</v>
      </c>
      <c r="B492" s="80" t="s">
        <v>334</v>
      </c>
      <c r="C492" s="80" t="s">
        <v>845</v>
      </c>
      <c r="D492" s="80" t="s">
        <v>296</v>
      </c>
      <c r="E492" s="81">
        <v>6012468</v>
      </c>
      <c r="F492" s="81">
        <v>5802280</v>
      </c>
      <c r="G492" s="82">
        <f t="shared" si="7"/>
        <v>96.504131082277695</v>
      </c>
      <c r="H492" s="1"/>
      <c r="I492" s="1"/>
    </row>
    <row r="493" spans="1:9" ht="37.5" x14ac:dyDescent="0.3">
      <c r="A493" s="79" t="s">
        <v>362</v>
      </c>
      <c r="B493" s="85" t="s">
        <v>334</v>
      </c>
      <c r="C493" s="85" t="s">
        <v>845</v>
      </c>
      <c r="D493" s="85" t="s">
        <v>69</v>
      </c>
      <c r="E493" s="81">
        <v>6012468</v>
      </c>
      <c r="F493" s="81">
        <v>5802280</v>
      </c>
      <c r="G493" s="82">
        <f t="shared" si="7"/>
        <v>96.504131082277695</v>
      </c>
      <c r="H493" s="1"/>
      <c r="I493" s="1"/>
    </row>
    <row r="494" spans="1:9" ht="37.5" x14ac:dyDescent="0.3">
      <c r="A494" s="84" t="s">
        <v>363</v>
      </c>
      <c r="B494" s="80" t="s">
        <v>334</v>
      </c>
      <c r="C494" s="80" t="s">
        <v>845</v>
      </c>
      <c r="D494" s="80" t="s">
        <v>70</v>
      </c>
      <c r="E494" s="81">
        <v>6012468</v>
      </c>
      <c r="F494" s="81">
        <v>5802280</v>
      </c>
      <c r="G494" s="82">
        <f t="shared" si="7"/>
        <v>96.504131082277695</v>
      </c>
      <c r="H494" s="1"/>
      <c r="I494" s="1"/>
    </row>
    <row r="495" spans="1:9" ht="18.75" x14ac:dyDescent="0.3">
      <c r="A495" s="79" t="s">
        <v>455</v>
      </c>
      <c r="B495" s="80" t="s">
        <v>299</v>
      </c>
      <c r="C495" s="80" t="s">
        <v>337</v>
      </c>
      <c r="D495" s="80" t="s">
        <v>296</v>
      </c>
      <c r="E495" s="81">
        <v>23000</v>
      </c>
      <c r="F495" s="81">
        <v>22998.9</v>
      </c>
      <c r="G495" s="82">
        <f t="shared" si="7"/>
        <v>99.995217391304365</v>
      </c>
      <c r="H495" s="1"/>
      <c r="I495" s="1"/>
    </row>
    <row r="496" spans="1:9" ht="37.5" x14ac:dyDescent="0.3">
      <c r="A496" s="79" t="s">
        <v>457</v>
      </c>
      <c r="B496" s="80" t="s">
        <v>299</v>
      </c>
      <c r="C496" s="80" t="s">
        <v>847</v>
      </c>
      <c r="D496" s="80" t="s">
        <v>296</v>
      </c>
      <c r="E496" s="81">
        <v>23000</v>
      </c>
      <c r="F496" s="81">
        <v>22998.9</v>
      </c>
      <c r="G496" s="82">
        <f t="shared" si="7"/>
        <v>99.995217391304365</v>
      </c>
      <c r="H496" s="1"/>
      <c r="I496" s="1"/>
    </row>
    <row r="497" spans="1:9" ht="37.5" x14ac:dyDescent="0.3">
      <c r="A497" s="79" t="s">
        <v>352</v>
      </c>
      <c r="B497" s="80" t="s">
        <v>299</v>
      </c>
      <c r="C497" s="80" t="s">
        <v>847</v>
      </c>
      <c r="D497" s="80" t="s">
        <v>29</v>
      </c>
      <c r="E497" s="81">
        <v>23000</v>
      </c>
      <c r="F497" s="81">
        <v>22998.9</v>
      </c>
      <c r="G497" s="82">
        <f t="shared" si="7"/>
        <v>99.995217391304365</v>
      </c>
      <c r="H497" s="1"/>
      <c r="I497" s="1"/>
    </row>
    <row r="498" spans="1:9" ht="37.5" x14ac:dyDescent="0.3">
      <c r="A498" s="79" t="s">
        <v>353</v>
      </c>
      <c r="B498" s="80" t="s">
        <v>299</v>
      </c>
      <c r="C498" s="80" t="s">
        <v>847</v>
      </c>
      <c r="D498" s="80" t="s">
        <v>31</v>
      </c>
      <c r="E498" s="81">
        <v>23000</v>
      </c>
      <c r="F498" s="81">
        <v>22998.9</v>
      </c>
      <c r="G498" s="82">
        <f t="shared" ref="G498:G549" si="8">F498/E498*100</f>
        <v>99.995217391304365</v>
      </c>
      <c r="H498" s="1"/>
      <c r="I498" s="1"/>
    </row>
    <row r="499" spans="1:9" ht="18.75" x14ac:dyDescent="0.3">
      <c r="A499" s="74" t="s">
        <v>458</v>
      </c>
      <c r="B499" s="75" t="s">
        <v>300</v>
      </c>
      <c r="C499" s="75" t="s">
        <v>337</v>
      </c>
      <c r="D499" s="75" t="s">
        <v>296</v>
      </c>
      <c r="E499" s="76">
        <v>329941133.73000002</v>
      </c>
      <c r="F499" s="76">
        <v>325838973</v>
      </c>
      <c r="G499" s="78">
        <f t="shared" si="8"/>
        <v>98.756699207635947</v>
      </c>
      <c r="H499" s="1"/>
      <c r="I499" s="1"/>
    </row>
    <row r="500" spans="1:9" ht="18.75" x14ac:dyDescent="0.3">
      <c r="A500" s="74" t="s">
        <v>459</v>
      </c>
      <c r="B500" s="75" t="s">
        <v>301</v>
      </c>
      <c r="C500" s="75" t="s">
        <v>337</v>
      </c>
      <c r="D500" s="75" t="s">
        <v>296</v>
      </c>
      <c r="E500" s="76">
        <v>34654414.090000004</v>
      </c>
      <c r="F500" s="76">
        <v>32458437.129999999</v>
      </c>
      <c r="G500" s="78">
        <f t="shared" si="8"/>
        <v>93.663211404189681</v>
      </c>
      <c r="H500" s="1"/>
      <c r="I500" s="1"/>
    </row>
    <row r="501" spans="1:9" ht="56.25" x14ac:dyDescent="0.3">
      <c r="A501" s="79" t="s">
        <v>884</v>
      </c>
      <c r="B501" s="80" t="s">
        <v>301</v>
      </c>
      <c r="C501" s="80" t="s">
        <v>982</v>
      </c>
      <c r="D501" s="80" t="s">
        <v>296</v>
      </c>
      <c r="E501" s="81">
        <v>241927.93</v>
      </c>
      <c r="F501" s="81">
        <v>217838.07</v>
      </c>
      <c r="G501" s="82">
        <f t="shared" si="8"/>
        <v>90.042546968429818</v>
      </c>
      <c r="H501" s="1"/>
      <c r="I501" s="1"/>
    </row>
    <row r="502" spans="1:9" ht="56.25" x14ac:dyDescent="0.3">
      <c r="A502" s="79" t="s">
        <v>370</v>
      </c>
      <c r="B502" s="80" t="s">
        <v>301</v>
      </c>
      <c r="C502" s="80" t="s">
        <v>982</v>
      </c>
      <c r="D502" s="80" t="s">
        <v>57</v>
      </c>
      <c r="E502" s="81">
        <v>241927.93</v>
      </c>
      <c r="F502" s="81">
        <v>217838.07</v>
      </c>
      <c r="G502" s="82">
        <f t="shared" si="8"/>
        <v>90.042546968429818</v>
      </c>
      <c r="H502" s="1"/>
      <c r="I502" s="1"/>
    </row>
    <row r="503" spans="1:9" ht="18.75" x14ac:dyDescent="0.3">
      <c r="A503" s="79" t="s">
        <v>371</v>
      </c>
      <c r="B503" s="80" t="s">
        <v>301</v>
      </c>
      <c r="C503" s="80" t="s">
        <v>982</v>
      </c>
      <c r="D503" s="80" t="s">
        <v>59</v>
      </c>
      <c r="E503" s="81">
        <v>241927.93</v>
      </c>
      <c r="F503" s="81">
        <v>217838.07</v>
      </c>
      <c r="G503" s="82">
        <f t="shared" si="8"/>
        <v>90.042546968429818</v>
      </c>
      <c r="H503" s="1"/>
      <c r="I503" s="1"/>
    </row>
    <row r="504" spans="1:9" ht="18.75" x14ac:dyDescent="0.3">
      <c r="A504" s="79" t="s">
        <v>460</v>
      </c>
      <c r="B504" s="80" t="s">
        <v>301</v>
      </c>
      <c r="C504" s="80" t="s">
        <v>983</v>
      </c>
      <c r="D504" s="80" t="s">
        <v>296</v>
      </c>
      <c r="E504" s="81">
        <v>30034987.309999999</v>
      </c>
      <c r="F504" s="81">
        <v>27948879.91</v>
      </c>
      <c r="G504" s="82">
        <f t="shared" si="8"/>
        <v>93.054408918276991</v>
      </c>
      <c r="H504" s="1"/>
      <c r="I504" s="1"/>
    </row>
    <row r="505" spans="1:9" ht="56.25" x14ac:dyDescent="0.3">
      <c r="A505" s="79" t="s">
        <v>370</v>
      </c>
      <c r="B505" s="80" t="s">
        <v>301</v>
      </c>
      <c r="C505" s="80" t="s">
        <v>983</v>
      </c>
      <c r="D505" s="80" t="s">
        <v>57</v>
      </c>
      <c r="E505" s="81">
        <v>30034987.309999999</v>
      </c>
      <c r="F505" s="81">
        <v>27948879.91</v>
      </c>
      <c r="G505" s="82">
        <f t="shared" si="8"/>
        <v>93.054408918276991</v>
      </c>
      <c r="H505" s="1"/>
      <c r="I505" s="1"/>
    </row>
    <row r="506" spans="1:9" ht="18.75" x14ac:dyDescent="0.3">
      <c r="A506" s="79" t="s">
        <v>371</v>
      </c>
      <c r="B506" s="80" t="s">
        <v>301</v>
      </c>
      <c r="C506" s="80" t="s">
        <v>983</v>
      </c>
      <c r="D506" s="80" t="s">
        <v>59</v>
      </c>
      <c r="E506" s="81">
        <v>10850281</v>
      </c>
      <c r="F506" s="81">
        <v>9292892.8699999992</v>
      </c>
      <c r="G506" s="82">
        <f t="shared" si="8"/>
        <v>85.646564084377161</v>
      </c>
      <c r="H506" s="1"/>
      <c r="I506" s="1"/>
    </row>
    <row r="507" spans="1:9" ht="18.75" x14ac:dyDescent="0.3">
      <c r="A507" s="79" t="s">
        <v>418</v>
      </c>
      <c r="B507" s="80" t="s">
        <v>301</v>
      </c>
      <c r="C507" s="80" t="s">
        <v>983</v>
      </c>
      <c r="D507" s="80" t="s">
        <v>132</v>
      </c>
      <c r="E507" s="81">
        <v>19184706.309999999</v>
      </c>
      <c r="F507" s="81">
        <v>18655987.039999999</v>
      </c>
      <c r="G507" s="82">
        <f t="shared" si="8"/>
        <v>97.244058566982574</v>
      </c>
      <c r="H507" s="1"/>
      <c r="I507" s="1"/>
    </row>
    <row r="508" spans="1:9" ht="37.5" x14ac:dyDescent="0.3">
      <c r="A508" s="79" t="s">
        <v>461</v>
      </c>
      <c r="B508" s="80" t="s">
        <v>301</v>
      </c>
      <c r="C508" s="80" t="s">
        <v>984</v>
      </c>
      <c r="D508" s="80" t="s">
        <v>296</v>
      </c>
      <c r="E508" s="81">
        <v>2123435</v>
      </c>
      <c r="F508" s="81">
        <v>2054089.3</v>
      </c>
      <c r="G508" s="82">
        <f t="shared" si="8"/>
        <v>96.734267825480885</v>
      </c>
      <c r="H508" s="1"/>
      <c r="I508" s="1"/>
    </row>
    <row r="509" spans="1:9" ht="37.5" x14ac:dyDescent="0.3">
      <c r="A509" s="79" t="s">
        <v>352</v>
      </c>
      <c r="B509" s="80" t="s">
        <v>301</v>
      </c>
      <c r="C509" s="80" t="s">
        <v>984</v>
      </c>
      <c r="D509" s="80" t="s">
        <v>29</v>
      </c>
      <c r="E509" s="81">
        <v>1220425</v>
      </c>
      <c r="F509" s="81">
        <v>1155405</v>
      </c>
      <c r="G509" s="82">
        <f t="shared" si="8"/>
        <v>94.672347747710845</v>
      </c>
      <c r="H509" s="1"/>
      <c r="I509" s="1"/>
    </row>
    <row r="510" spans="1:9" ht="37.5" x14ac:dyDescent="0.3">
      <c r="A510" s="79" t="s">
        <v>353</v>
      </c>
      <c r="B510" s="80" t="s">
        <v>301</v>
      </c>
      <c r="C510" s="80" t="s">
        <v>984</v>
      </c>
      <c r="D510" s="80" t="s">
        <v>31</v>
      </c>
      <c r="E510" s="81">
        <v>1220425</v>
      </c>
      <c r="F510" s="81">
        <v>1155405</v>
      </c>
      <c r="G510" s="82">
        <f t="shared" si="8"/>
        <v>94.672347747710845</v>
      </c>
      <c r="H510" s="1"/>
      <c r="I510" s="1"/>
    </row>
    <row r="511" spans="1:9" ht="56.25" x14ac:dyDescent="0.3">
      <c r="A511" s="79" t="s">
        <v>370</v>
      </c>
      <c r="B511" s="80" t="s">
        <v>301</v>
      </c>
      <c r="C511" s="80" t="s">
        <v>984</v>
      </c>
      <c r="D511" s="80" t="s">
        <v>57</v>
      </c>
      <c r="E511" s="81">
        <v>903010</v>
      </c>
      <c r="F511" s="81">
        <v>898684.3</v>
      </c>
      <c r="G511" s="82">
        <f t="shared" si="8"/>
        <v>99.520968760035885</v>
      </c>
      <c r="H511" s="1"/>
      <c r="I511" s="1"/>
    </row>
    <row r="512" spans="1:9" ht="18.75" x14ac:dyDescent="0.3">
      <c r="A512" s="79" t="s">
        <v>371</v>
      </c>
      <c r="B512" s="80" t="s">
        <v>301</v>
      </c>
      <c r="C512" s="80" t="s">
        <v>984</v>
      </c>
      <c r="D512" s="80" t="s">
        <v>59</v>
      </c>
      <c r="E512" s="81">
        <v>903010</v>
      </c>
      <c r="F512" s="81">
        <v>898684.3</v>
      </c>
      <c r="G512" s="82">
        <f t="shared" si="8"/>
        <v>99.520968760035885</v>
      </c>
      <c r="H512" s="1"/>
      <c r="I512" s="1"/>
    </row>
    <row r="513" spans="1:9" ht="56.25" x14ac:dyDescent="0.3">
      <c r="A513" s="79" t="s">
        <v>372</v>
      </c>
      <c r="B513" s="80" t="s">
        <v>301</v>
      </c>
      <c r="C513" s="80" t="s">
        <v>985</v>
      </c>
      <c r="D513" s="80" t="s">
        <v>296</v>
      </c>
      <c r="E513" s="81">
        <v>2190113.5</v>
      </c>
      <c r="F513" s="81">
        <v>2173679.5</v>
      </c>
      <c r="G513" s="82">
        <f t="shared" si="8"/>
        <v>99.249627930241971</v>
      </c>
      <c r="H513" s="1"/>
      <c r="I513" s="1"/>
    </row>
    <row r="514" spans="1:9" ht="93.75" x14ac:dyDescent="0.3">
      <c r="A514" s="79" t="s">
        <v>349</v>
      </c>
      <c r="B514" s="80" t="s">
        <v>301</v>
      </c>
      <c r="C514" s="80" t="s">
        <v>985</v>
      </c>
      <c r="D514" s="80" t="s">
        <v>23</v>
      </c>
      <c r="E514" s="81">
        <v>2177313.5</v>
      </c>
      <c r="F514" s="81">
        <v>2172279.5</v>
      </c>
      <c r="G514" s="82">
        <f t="shared" si="8"/>
        <v>99.768797649029423</v>
      </c>
      <c r="H514" s="1"/>
      <c r="I514" s="1"/>
    </row>
    <row r="515" spans="1:9" ht="37.5" x14ac:dyDescent="0.3">
      <c r="A515" s="79" t="s">
        <v>379</v>
      </c>
      <c r="B515" s="80" t="s">
        <v>301</v>
      </c>
      <c r="C515" s="80" t="s">
        <v>985</v>
      </c>
      <c r="D515" s="80" t="s">
        <v>41</v>
      </c>
      <c r="E515" s="81">
        <v>2177313.5</v>
      </c>
      <c r="F515" s="81">
        <v>2172279.5</v>
      </c>
      <c r="G515" s="82">
        <f t="shared" si="8"/>
        <v>99.768797649029423</v>
      </c>
      <c r="H515" s="1"/>
      <c r="I515" s="1"/>
    </row>
    <row r="516" spans="1:9" ht="37.5" x14ac:dyDescent="0.3">
      <c r="A516" s="79" t="s">
        <v>352</v>
      </c>
      <c r="B516" s="80" t="s">
        <v>301</v>
      </c>
      <c r="C516" s="80" t="s">
        <v>985</v>
      </c>
      <c r="D516" s="80" t="s">
        <v>29</v>
      </c>
      <c r="E516" s="81">
        <v>12800</v>
      </c>
      <c r="F516" s="81">
        <v>1400</v>
      </c>
      <c r="G516" s="82">
        <f t="shared" si="8"/>
        <v>10.9375</v>
      </c>
      <c r="H516" s="1"/>
      <c r="I516" s="1"/>
    </row>
    <row r="517" spans="1:9" ht="37.5" x14ac:dyDescent="0.3">
      <c r="A517" s="79" t="s">
        <v>353</v>
      </c>
      <c r="B517" s="80" t="s">
        <v>301</v>
      </c>
      <c r="C517" s="80" t="s">
        <v>985</v>
      </c>
      <c r="D517" s="80" t="s">
        <v>31</v>
      </c>
      <c r="E517" s="81">
        <v>12800</v>
      </c>
      <c r="F517" s="81">
        <v>1400</v>
      </c>
      <c r="G517" s="82">
        <f t="shared" si="8"/>
        <v>10.9375</v>
      </c>
      <c r="H517" s="1"/>
      <c r="I517" s="1"/>
    </row>
    <row r="518" spans="1:9" ht="93.75" x14ac:dyDescent="0.3">
      <c r="A518" s="79" t="s">
        <v>950</v>
      </c>
      <c r="B518" s="80" t="s">
        <v>301</v>
      </c>
      <c r="C518" s="80" t="s">
        <v>951</v>
      </c>
      <c r="D518" s="80" t="s">
        <v>296</v>
      </c>
      <c r="E518" s="81">
        <v>63950.35</v>
      </c>
      <c r="F518" s="81">
        <v>63950.35</v>
      </c>
      <c r="G518" s="82">
        <f t="shared" si="8"/>
        <v>100</v>
      </c>
      <c r="H518" s="1"/>
      <c r="I518" s="1"/>
    </row>
    <row r="519" spans="1:9" ht="93.75" x14ac:dyDescent="0.3">
      <c r="A519" s="79" t="s">
        <v>349</v>
      </c>
      <c r="B519" s="80" t="s">
        <v>301</v>
      </c>
      <c r="C519" s="80" t="s">
        <v>951</v>
      </c>
      <c r="D519" s="80" t="s">
        <v>23</v>
      </c>
      <c r="E519" s="81">
        <v>63950.35</v>
      </c>
      <c r="F519" s="81">
        <v>63950.35</v>
      </c>
      <c r="G519" s="82">
        <f t="shared" si="8"/>
        <v>100</v>
      </c>
      <c r="H519" s="1"/>
      <c r="I519" s="1"/>
    </row>
    <row r="520" spans="1:9" ht="37.5" x14ac:dyDescent="0.3">
      <c r="A520" s="79" t="s">
        <v>379</v>
      </c>
      <c r="B520" s="80" t="s">
        <v>301</v>
      </c>
      <c r="C520" s="80" t="s">
        <v>951</v>
      </c>
      <c r="D520" s="80" t="s">
        <v>41</v>
      </c>
      <c r="E520" s="81">
        <v>63950.35</v>
      </c>
      <c r="F520" s="81">
        <v>63950.35</v>
      </c>
      <c r="G520" s="82">
        <f t="shared" si="8"/>
        <v>100</v>
      </c>
      <c r="H520" s="1"/>
      <c r="I520" s="1"/>
    </row>
    <row r="521" spans="1:9" ht="18.75" x14ac:dyDescent="0.3">
      <c r="A521" s="74" t="s">
        <v>986</v>
      </c>
      <c r="B521" s="75" t="s">
        <v>987</v>
      </c>
      <c r="C521" s="75" t="s">
        <v>337</v>
      </c>
      <c r="D521" s="75" t="s">
        <v>296</v>
      </c>
      <c r="E521" s="76">
        <v>278158556.63999999</v>
      </c>
      <c r="F521" s="76">
        <v>276516592.27999997</v>
      </c>
      <c r="G521" s="78">
        <f t="shared" si="8"/>
        <v>99.409702013184841</v>
      </c>
      <c r="H521" s="1"/>
      <c r="I521" s="1"/>
    </row>
    <row r="522" spans="1:9" ht="75" x14ac:dyDescent="0.3">
      <c r="A522" s="79" t="s">
        <v>1092</v>
      </c>
      <c r="B522" s="80" t="s">
        <v>987</v>
      </c>
      <c r="C522" s="80" t="s">
        <v>1093</v>
      </c>
      <c r="D522" s="80" t="s">
        <v>296</v>
      </c>
      <c r="E522" s="81">
        <v>246666666.66999999</v>
      </c>
      <c r="F522" s="81">
        <v>246628800.78999999</v>
      </c>
      <c r="G522" s="82">
        <f t="shared" si="8"/>
        <v>99.984648967567779</v>
      </c>
      <c r="H522" s="1"/>
      <c r="I522" s="1"/>
    </row>
    <row r="523" spans="1:9" ht="37.5" x14ac:dyDescent="0.3">
      <c r="A523" s="79" t="s">
        <v>391</v>
      </c>
      <c r="B523" s="80" t="s">
        <v>987</v>
      </c>
      <c r="C523" s="80" t="s">
        <v>1093</v>
      </c>
      <c r="D523" s="80" t="s">
        <v>86</v>
      </c>
      <c r="E523" s="81">
        <v>246666666.66999999</v>
      </c>
      <c r="F523" s="81">
        <v>246628800.78999999</v>
      </c>
      <c r="G523" s="82">
        <f t="shared" si="8"/>
        <v>99.984648967567779</v>
      </c>
      <c r="H523" s="1"/>
      <c r="I523" s="1"/>
    </row>
    <row r="524" spans="1:9" ht="18.75" x14ac:dyDescent="0.3">
      <c r="A524" s="79" t="s">
        <v>392</v>
      </c>
      <c r="B524" s="80" t="s">
        <v>987</v>
      </c>
      <c r="C524" s="80" t="s">
        <v>1093</v>
      </c>
      <c r="D524" s="80" t="s">
        <v>88</v>
      </c>
      <c r="E524" s="81">
        <v>246666666.66999999</v>
      </c>
      <c r="F524" s="81">
        <v>246628800.78999999</v>
      </c>
      <c r="G524" s="82">
        <f t="shared" si="8"/>
        <v>99.984648967567779</v>
      </c>
      <c r="H524" s="1"/>
      <c r="I524" s="1"/>
    </row>
    <row r="525" spans="1:9" ht="37.5" x14ac:dyDescent="0.3">
      <c r="A525" s="79" t="s">
        <v>409</v>
      </c>
      <c r="B525" s="80" t="s">
        <v>987</v>
      </c>
      <c r="C525" s="80" t="s">
        <v>988</v>
      </c>
      <c r="D525" s="80" t="s">
        <v>296</v>
      </c>
      <c r="E525" s="81">
        <v>31491889.969999999</v>
      </c>
      <c r="F525" s="81">
        <v>29887791.489999998</v>
      </c>
      <c r="G525" s="82">
        <f t="shared" si="8"/>
        <v>94.906312445749975</v>
      </c>
      <c r="H525" s="1"/>
      <c r="I525" s="1"/>
    </row>
    <row r="526" spans="1:9" ht="37.5" x14ac:dyDescent="0.3">
      <c r="A526" s="79" t="s">
        <v>391</v>
      </c>
      <c r="B526" s="80" t="s">
        <v>987</v>
      </c>
      <c r="C526" s="80" t="s">
        <v>988</v>
      </c>
      <c r="D526" s="80" t="s">
        <v>86</v>
      </c>
      <c r="E526" s="81">
        <v>31491889.969999999</v>
      </c>
      <c r="F526" s="81">
        <v>29887791.489999998</v>
      </c>
      <c r="G526" s="82">
        <f t="shared" si="8"/>
        <v>94.906312445749975</v>
      </c>
      <c r="H526" s="1"/>
      <c r="I526" s="1"/>
    </row>
    <row r="527" spans="1:9" ht="18.75" x14ac:dyDescent="0.3">
      <c r="A527" s="79" t="s">
        <v>392</v>
      </c>
      <c r="B527" s="80" t="s">
        <v>987</v>
      </c>
      <c r="C527" s="80" t="s">
        <v>988</v>
      </c>
      <c r="D527" s="80" t="s">
        <v>88</v>
      </c>
      <c r="E527" s="81">
        <v>31491889.969999999</v>
      </c>
      <c r="F527" s="81">
        <v>29887791.489999998</v>
      </c>
      <c r="G527" s="82">
        <f t="shared" si="8"/>
        <v>94.906312445749975</v>
      </c>
      <c r="H527" s="1"/>
      <c r="I527" s="1"/>
    </row>
    <row r="528" spans="1:9" ht="18.75" x14ac:dyDescent="0.3">
      <c r="A528" s="74" t="s">
        <v>989</v>
      </c>
      <c r="B528" s="75" t="s">
        <v>990</v>
      </c>
      <c r="C528" s="75" t="s">
        <v>337</v>
      </c>
      <c r="D528" s="75" t="s">
        <v>296</v>
      </c>
      <c r="E528" s="76">
        <v>17128163</v>
      </c>
      <c r="F528" s="76">
        <v>16863943.59</v>
      </c>
      <c r="G528" s="78">
        <f t="shared" si="8"/>
        <v>98.457397854048907</v>
      </c>
      <c r="H528" s="1"/>
      <c r="I528" s="1"/>
    </row>
    <row r="529" spans="1:9" ht="18.75" x14ac:dyDescent="0.3">
      <c r="A529" s="79" t="s">
        <v>428</v>
      </c>
      <c r="B529" s="80" t="s">
        <v>990</v>
      </c>
      <c r="C529" s="80" t="s">
        <v>991</v>
      </c>
      <c r="D529" s="80" t="s">
        <v>296</v>
      </c>
      <c r="E529" s="81">
        <v>17128163</v>
      </c>
      <c r="F529" s="81">
        <v>16863943.59</v>
      </c>
      <c r="G529" s="82">
        <f t="shared" si="8"/>
        <v>98.457397854048907</v>
      </c>
      <c r="H529" s="1"/>
      <c r="I529" s="1"/>
    </row>
    <row r="530" spans="1:9" ht="56.25" x14ac:dyDescent="0.3">
      <c r="A530" s="79" t="s">
        <v>370</v>
      </c>
      <c r="B530" s="80" t="s">
        <v>990</v>
      </c>
      <c r="C530" s="80" t="s">
        <v>991</v>
      </c>
      <c r="D530" s="80" t="s">
        <v>57</v>
      </c>
      <c r="E530" s="81">
        <v>17128163</v>
      </c>
      <c r="F530" s="81">
        <v>16863943.59</v>
      </c>
      <c r="G530" s="82">
        <f t="shared" si="8"/>
        <v>98.457397854048907</v>
      </c>
      <c r="H530" s="1"/>
      <c r="I530" s="1"/>
    </row>
    <row r="531" spans="1:9" ht="18.75" x14ac:dyDescent="0.3">
      <c r="A531" s="79" t="s">
        <v>371</v>
      </c>
      <c r="B531" s="80" t="s">
        <v>990</v>
      </c>
      <c r="C531" s="80" t="s">
        <v>991</v>
      </c>
      <c r="D531" s="80" t="s">
        <v>59</v>
      </c>
      <c r="E531" s="81">
        <v>17128163</v>
      </c>
      <c r="F531" s="81">
        <v>16863943.59</v>
      </c>
      <c r="G531" s="82">
        <f t="shared" si="8"/>
        <v>98.457397854048907</v>
      </c>
      <c r="H531" s="1"/>
      <c r="I531" s="1"/>
    </row>
    <row r="532" spans="1:9" ht="37.5" x14ac:dyDescent="0.3">
      <c r="A532" s="74" t="s">
        <v>462</v>
      </c>
      <c r="B532" s="75" t="s">
        <v>282</v>
      </c>
      <c r="C532" s="75" t="s">
        <v>337</v>
      </c>
      <c r="D532" s="75" t="s">
        <v>296</v>
      </c>
      <c r="E532" s="76">
        <v>55000</v>
      </c>
      <c r="F532" s="76">
        <v>55000</v>
      </c>
      <c r="G532" s="78">
        <f t="shared" si="8"/>
        <v>100</v>
      </c>
      <c r="H532" s="1"/>
      <c r="I532" s="1"/>
    </row>
    <row r="533" spans="1:9" ht="37.5" x14ac:dyDescent="0.3">
      <c r="A533" s="74" t="s">
        <v>463</v>
      </c>
      <c r="B533" s="75" t="s">
        <v>283</v>
      </c>
      <c r="C533" s="75" t="s">
        <v>337</v>
      </c>
      <c r="D533" s="75" t="s">
        <v>296</v>
      </c>
      <c r="E533" s="76">
        <v>55000</v>
      </c>
      <c r="F533" s="76">
        <v>55000</v>
      </c>
      <c r="G533" s="78">
        <f t="shared" si="8"/>
        <v>100</v>
      </c>
      <c r="H533" s="1"/>
      <c r="I533" s="1"/>
    </row>
    <row r="534" spans="1:9" ht="18.75" x14ac:dyDescent="0.3">
      <c r="A534" s="79" t="s">
        <v>464</v>
      </c>
      <c r="B534" s="80" t="s">
        <v>283</v>
      </c>
      <c r="C534" s="80" t="s">
        <v>848</v>
      </c>
      <c r="D534" s="80" t="s">
        <v>296</v>
      </c>
      <c r="E534" s="81">
        <v>55000</v>
      </c>
      <c r="F534" s="81">
        <v>55000</v>
      </c>
      <c r="G534" s="82">
        <f t="shared" si="8"/>
        <v>100</v>
      </c>
      <c r="H534" s="1"/>
      <c r="I534" s="1"/>
    </row>
    <row r="535" spans="1:9" ht="37.5" x14ac:dyDescent="0.3">
      <c r="A535" s="79" t="s">
        <v>465</v>
      </c>
      <c r="B535" s="80" t="s">
        <v>283</v>
      </c>
      <c r="C535" s="80" t="s">
        <v>848</v>
      </c>
      <c r="D535" s="80" t="s">
        <v>112</v>
      </c>
      <c r="E535" s="81">
        <v>55000</v>
      </c>
      <c r="F535" s="81">
        <v>55000</v>
      </c>
      <c r="G535" s="82">
        <f t="shared" si="8"/>
        <v>100</v>
      </c>
      <c r="H535" s="1"/>
      <c r="I535" s="1"/>
    </row>
    <row r="536" spans="1:9" ht="18.75" x14ac:dyDescent="0.3">
      <c r="A536" s="79" t="s">
        <v>466</v>
      </c>
      <c r="B536" s="80" t="s">
        <v>283</v>
      </c>
      <c r="C536" s="80" t="s">
        <v>848</v>
      </c>
      <c r="D536" s="80" t="s">
        <v>113</v>
      </c>
      <c r="E536" s="81">
        <v>55000</v>
      </c>
      <c r="F536" s="81">
        <v>55000</v>
      </c>
      <c r="G536" s="82">
        <f t="shared" si="8"/>
        <v>100</v>
      </c>
      <c r="H536" s="1"/>
      <c r="I536" s="1"/>
    </row>
    <row r="537" spans="1:9" ht="56.25" x14ac:dyDescent="0.3">
      <c r="A537" s="74" t="s">
        <v>467</v>
      </c>
      <c r="B537" s="75" t="s">
        <v>284</v>
      </c>
      <c r="C537" s="75" t="s">
        <v>337</v>
      </c>
      <c r="D537" s="75" t="s">
        <v>296</v>
      </c>
      <c r="E537" s="76">
        <v>18671824.469999999</v>
      </c>
      <c r="F537" s="76">
        <v>18281815.960000001</v>
      </c>
      <c r="G537" s="78">
        <f t="shared" si="8"/>
        <v>97.911245841954951</v>
      </c>
      <c r="H537" s="1"/>
      <c r="I537" s="1"/>
    </row>
    <row r="538" spans="1:9" ht="56.25" x14ac:dyDescent="0.3">
      <c r="A538" s="74" t="s">
        <v>468</v>
      </c>
      <c r="B538" s="75" t="s">
        <v>285</v>
      </c>
      <c r="C538" s="75" t="s">
        <v>337</v>
      </c>
      <c r="D538" s="75" t="s">
        <v>296</v>
      </c>
      <c r="E538" s="76">
        <v>7655000</v>
      </c>
      <c r="F538" s="76">
        <v>7655000</v>
      </c>
      <c r="G538" s="78">
        <f t="shared" si="8"/>
        <v>100</v>
      </c>
      <c r="H538" s="1"/>
      <c r="I538" s="1"/>
    </row>
    <row r="539" spans="1:9" ht="56.25" x14ac:dyDescent="0.3">
      <c r="A539" s="79" t="s">
        <v>469</v>
      </c>
      <c r="B539" s="80" t="s">
        <v>285</v>
      </c>
      <c r="C539" s="80" t="s">
        <v>849</v>
      </c>
      <c r="D539" s="80" t="s">
        <v>296</v>
      </c>
      <c r="E539" s="81">
        <v>3955000</v>
      </c>
      <c r="F539" s="81">
        <v>3955000</v>
      </c>
      <c r="G539" s="82">
        <f t="shared" si="8"/>
        <v>100</v>
      </c>
      <c r="H539" s="1"/>
      <c r="I539" s="1"/>
    </row>
    <row r="540" spans="1:9" ht="18.75" x14ac:dyDescent="0.3">
      <c r="A540" s="79" t="s">
        <v>375</v>
      </c>
      <c r="B540" s="80" t="s">
        <v>285</v>
      </c>
      <c r="C540" s="80" t="s">
        <v>849</v>
      </c>
      <c r="D540" s="80" t="s">
        <v>92</v>
      </c>
      <c r="E540" s="81">
        <v>3955000</v>
      </c>
      <c r="F540" s="81">
        <v>3955000</v>
      </c>
      <c r="G540" s="82">
        <f t="shared" si="8"/>
        <v>100</v>
      </c>
      <c r="H540" s="1"/>
      <c r="I540" s="1"/>
    </row>
    <row r="541" spans="1:9" ht="18.75" x14ac:dyDescent="0.3">
      <c r="A541" s="79" t="s">
        <v>470</v>
      </c>
      <c r="B541" s="80" t="s">
        <v>285</v>
      </c>
      <c r="C541" s="80" t="s">
        <v>849</v>
      </c>
      <c r="D541" s="80" t="s">
        <v>119</v>
      </c>
      <c r="E541" s="81">
        <v>3955000</v>
      </c>
      <c r="F541" s="81">
        <v>3955000</v>
      </c>
      <c r="G541" s="82">
        <f t="shared" si="8"/>
        <v>100</v>
      </c>
      <c r="H541" s="1"/>
      <c r="I541" s="1"/>
    </row>
    <row r="542" spans="1:9" ht="37.5" x14ac:dyDescent="0.3">
      <c r="A542" s="79" t="s">
        <v>471</v>
      </c>
      <c r="B542" s="80" t="s">
        <v>285</v>
      </c>
      <c r="C542" s="80" t="s">
        <v>850</v>
      </c>
      <c r="D542" s="80" t="s">
        <v>296</v>
      </c>
      <c r="E542" s="81">
        <v>3700000</v>
      </c>
      <c r="F542" s="81">
        <v>3700000</v>
      </c>
      <c r="G542" s="82">
        <f t="shared" si="8"/>
        <v>100</v>
      </c>
      <c r="H542" s="1"/>
      <c r="I542" s="1"/>
    </row>
    <row r="543" spans="1:9" ht="18.75" x14ac:dyDescent="0.3">
      <c r="A543" s="79" t="s">
        <v>375</v>
      </c>
      <c r="B543" s="80" t="s">
        <v>285</v>
      </c>
      <c r="C543" s="80" t="s">
        <v>850</v>
      </c>
      <c r="D543" s="80" t="s">
        <v>92</v>
      </c>
      <c r="E543" s="81">
        <v>3700000</v>
      </c>
      <c r="F543" s="81">
        <v>3700000</v>
      </c>
      <c r="G543" s="82">
        <f t="shared" si="8"/>
        <v>100</v>
      </c>
      <c r="H543" s="1"/>
      <c r="I543" s="1"/>
    </row>
    <row r="544" spans="1:9" ht="18.75" x14ac:dyDescent="0.3">
      <c r="A544" s="79" t="s">
        <v>470</v>
      </c>
      <c r="B544" s="80" t="s">
        <v>285</v>
      </c>
      <c r="C544" s="80" t="s">
        <v>850</v>
      </c>
      <c r="D544" s="80" t="s">
        <v>119</v>
      </c>
      <c r="E544" s="81">
        <v>3700000</v>
      </c>
      <c r="F544" s="81">
        <v>3700000</v>
      </c>
      <c r="G544" s="82">
        <f t="shared" si="8"/>
        <v>100</v>
      </c>
      <c r="H544" s="1"/>
      <c r="I544" s="1"/>
    </row>
    <row r="545" spans="1:9" ht="37.5" x14ac:dyDescent="0.3">
      <c r="A545" s="74" t="s">
        <v>1094</v>
      </c>
      <c r="B545" s="75" t="s">
        <v>1095</v>
      </c>
      <c r="C545" s="75" t="s">
        <v>337</v>
      </c>
      <c r="D545" s="75" t="s">
        <v>296</v>
      </c>
      <c r="E545" s="76">
        <v>11016824.470000001</v>
      </c>
      <c r="F545" s="76">
        <v>10626815.960000001</v>
      </c>
      <c r="G545" s="78">
        <f t="shared" si="8"/>
        <v>96.459882690678839</v>
      </c>
      <c r="H545" s="1"/>
      <c r="I545" s="1"/>
    </row>
    <row r="546" spans="1:9" ht="18.75" x14ac:dyDescent="0.3">
      <c r="A546" s="79" t="s">
        <v>1096</v>
      </c>
      <c r="B546" s="80" t="s">
        <v>1095</v>
      </c>
      <c r="C546" s="80" t="s">
        <v>1097</v>
      </c>
      <c r="D546" s="80" t="s">
        <v>296</v>
      </c>
      <c r="E546" s="81">
        <v>11016824.470000001</v>
      </c>
      <c r="F546" s="81">
        <v>10626815.960000001</v>
      </c>
      <c r="G546" s="82">
        <f t="shared" si="8"/>
        <v>96.459882690678839</v>
      </c>
      <c r="H546" s="1"/>
      <c r="I546" s="1"/>
    </row>
    <row r="547" spans="1:9" ht="18.75" x14ac:dyDescent="0.3">
      <c r="A547" s="79" t="s">
        <v>375</v>
      </c>
      <c r="B547" s="80" t="s">
        <v>1095</v>
      </c>
      <c r="C547" s="80" t="s">
        <v>1097</v>
      </c>
      <c r="D547" s="80" t="s">
        <v>92</v>
      </c>
      <c r="E547" s="81">
        <v>11016824.470000001</v>
      </c>
      <c r="F547" s="81">
        <v>10626815.960000001</v>
      </c>
      <c r="G547" s="82">
        <f t="shared" si="8"/>
        <v>96.459882690678839</v>
      </c>
      <c r="H547" s="1"/>
      <c r="I547" s="1"/>
    </row>
    <row r="548" spans="1:9" ht="18.75" x14ac:dyDescent="0.3">
      <c r="A548" s="79" t="s">
        <v>395</v>
      </c>
      <c r="B548" s="80" t="s">
        <v>1095</v>
      </c>
      <c r="C548" s="80" t="s">
        <v>1097</v>
      </c>
      <c r="D548" s="80" t="s">
        <v>96</v>
      </c>
      <c r="E548" s="81">
        <v>11016824.470000001</v>
      </c>
      <c r="F548" s="81">
        <v>10626815.960000001</v>
      </c>
      <c r="G548" s="82">
        <f t="shared" si="8"/>
        <v>96.459882690678839</v>
      </c>
      <c r="H548" s="1"/>
      <c r="I548" s="1"/>
    </row>
    <row r="549" spans="1:9" ht="18.75" x14ac:dyDescent="0.3">
      <c r="A549" s="74" t="s">
        <v>338</v>
      </c>
      <c r="B549" s="75"/>
      <c r="C549" s="75"/>
      <c r="D549" s="75"/>
      <c r="E549" s="76">
        <v>2808675150.4099998</v>
      </c>
      <c r="F549" s="76">
        <v>2691952659.6399999</v>
      </c>
      <c r="G549" s="78">
        <f t="shared" si="8"/>
        <v>95.844215349968081</v>
      </c>
      <c r="H549" s="1"/>
      <c r="I549" s="1"/>
    </row>
    <row r="550" spans="1:9" ht="18.75" x14ac:dyDescent="0.3">
      <c r="A550" s="19"/>
      <c r="B550" s="15"/>
      <c r="C550" s="15"/>
      <c r="D550" s="15"/>
      <c r="E550" s="15"/>
      <c r="F550" s="1"/>
      <c r="G550" s="1"/>
      <c r="H550" s="1"/>
      <c r="I550" s="1"/>
    </row>
    <row r="551" spans="1:9" ht="18.75" x14ac:dyDescent="0.3">
      <c r="A551" s="19"/>
      <c r="B551" s="15"/>
      <c r="C551" s="15"/>
      <c r="D551" s="15"/>
      <c r="E551" s="15"/>
      <c r="F551" s="1"/>
      <c r="G551" s="1"/>
      <c r="H551" s="1"/>
      <c r="I551" s="1"/>
    </row>
    <row r="552" spans="1:9" ht="18.75" x14ac:dyDescent="0.3">
      <c r="A552" s="19"/>
      <c r="B552" s="15"/>
      <c r="C552" s="15"/>
      <c r="D552" s="15"/>
      <c r="E552" s="15"/>
      <c r="F552" s="1"/>
      <c r="G552" s="1"/>
      <c r="H552" s="1"/>
      <c r="I552" s="1"/>
    </row>
    <row r="553" spans="1:9" ht="18.75" x14ac:dyDescent="0.3">
      <c r="A553" s="15" t="s">
        <v>339</v>
      </c>
      <c r="B553" s="1"/>
      <c r="C553" s="1"/>
      <c r="D553" s="1"/>
      <c r="E553" s="1"/>
      <c r="F553" s="1"/>
      <c r="G553" s="1"/>
      <c r="H553" s="1"/>
      <c r="I553" s="1"/>
    </row>
    <row r="554" spans="1:9" ht="18.75" x14ac:dyDescent="0.3">
      <c r="A554" s="15" t="s">
        <v>340</v>
      </c>
      <c r="B554" s="1"/>
      <c r="C554" s="1"/>
      <c r="D554" s="1"/>
      <c r="E554" s="1"/>
      <c r="F554" s="1" t="s">
        <v>1055</v>
      </c>
      <c r="G554" s="1"/>
      <c r="H554" s="1"/>
      <c r="I554" s="1"/>
    </row>
    <row r="555" spans="1:9" ht="18.75" x14ac:dyDescent="0.3">
      <c r="A555" s="1"/>
      <c r="B555" s="1"/>
      <c r="C555" s="1"/>
      <c r="D555" s="1"/>
      <c r="E555" s="1"/>
      <c r="F555" s="1"/>
      <c r="G555" s="1"/>
      <c r="H555" s="1"/>
      <c r="I555" s="1"/>
    </row>
    <row r="556" spans="1:9" ht="18.75" x14ac:dyDescent="0.3">
      <c r="A556" s="1"/>
    </row>
  </sheetData>
  <autoFilter ref="A11:D549"/>
  <mergeCells count="13">
    <mergeCell ref="A7:H7"/>
    <mergeCell ref="A6:H6"/>
    <mergeCell ref="F1:J5"/>
    <mergeCell ref="H11:H12"/>
    <mergeCell ref="I11:I12"/>
    <mergeCell ref="A8:G8"/>
    <mergeCell ref="A11:A12"/>
    <mergeCell ref="B11:B12"/>
    <mergeCell ref="C11:C12"/>
    <mergeCell ref="D11:D12"/>
    <mergeCell ref="E11:E12"/>
    <mergeCell ref="F11:F12"/>
    <mergeCell ref="G11:G12"/>
  </mergeCells>
  <pageMargins left="0.39370078740157483" right="0.39370078740157483" top="0.35433070866141736" bottom="0.31496062992125984" header="0.15748031496062992" footer="0.15748031496062992"/>
  <pageSetup paperSize="9" scale="47" fitToHeight="0" orientation="portrait" r:id="rId1"/>
  <rowBreaks count="1" manualBreakCount="1">
    <brk id="442"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18"/>
  <sheetViews>
    <sheetView view="pageBreakPreview" topLeftCell="A697" zoomScaleNormal="100" zoomScaleSheetLayoutView="100" workbookViewId="0">
      <selection activeCell="I705" sqref="I705"/>
    </sheetView>
  </sheetViews>
  <sheetFormatPr defaultRowHeight="15" x14ac:dyDescent="0.25"/>
  <cols>
    <col min="1" max="1" width="71.5703125" style="14" customWidth="1"/>
    <col min="2" max="2" width="6.7109375" style="14" customWidth="1"/>
    <col min="3" max="3" width="8.5703125" style="14" customWidth="1"/>
    <col min="4" max="4" width="5.42578125" style="14" customWidth="1"/>
    <col min="5" max="5" width="6.7109375" style="14" customWidth="1"/>
    <col min="6" max="6" width="12.28515625" style="14" customWidth="1"/>
    <col min="7" max="7" width="10.42578125" style="14" customWidth="1"/>
    <col min="8" max="8" width="23.5703125" style="14" customWidth="1"/>
    <col min="9" max="9" width="26.140625" style="14" customWidth="1"/>
    <col min="10" max="10" width="19.42578125" style="14" customWidth="1"/>
    <col min="11" max="12" width="15" style="14" bestFit="1" customWidth="1"/>
    <col min="13" max="13" width="13.7109375" style="14" customWidth="1"/>
    <col min="14" max="14" width="12.42578125" style="14" bestFit="1" customWidth="1"/>
    <col min="15" max="255" width="9.140625" style="14"/>
    <col min="256" max="256" width="67.140625" style="14" customWidth="1"/>
    <col min="257" max="257" width="6.7109375" style="14" customWidth="1"/>
    <col min="258" max="258" width="8.5703125" style="14" customWidth="1"/>
    <col min="259" max="259" width="5.42578125" style="14" customWidth="1"/>
    <col min="260" max="260" width="6.7109375" style="14" customWidth="1"/>
    <col min="261" max="261" width="12.28515625" style="14" customWidth="1"/>
    <col min="262" max="262" width="10.42578125" style="14" customWidth="1"/>
    <col min="263" max="263" width="21.85546875" style="14" customWidth="1"/>
    <col min="264" max="264" width="22.5703125" style="14" customWidth="1"/>
    <col min="265" max="265" width="23.5703125" style="14" customWidth="1"/>
    <col min="266" max="266" width="16.5703125" style="14" customWidth="1"/>
    <col min="267" max="267" width="9.140625" style="14"/>
    <col min="268" max="268" width="15" style="14" bestFit="1" customWidth="1"/>
    <col min="269" max="269" width="13.7109375" style="14" customWidth="1"/>
    <col min="270" max="270" width="12.42578125" style="14" bestFit="1" customWidth="1"/>
    <col min="271" max="511" width="9.140625" style="14"/>
    <col min="512" max="512" width="67.140625" style="14" customWidth="1"/>
    <col min="513" max="513" width="6.7109375" style="14" customWidth="1"/>
    <col min="514" max="514" width="8.5703125" style="14" customWidth="1"/>
    <col min="515" max="515" width="5.42578125" style="14" customWidth="1"/>
    <col min="516" max="516" width="6.7109375" style="14" customWidth="1"/>
    <col min="517" max="517" width="12.28515625" style="14" customWidth="1"/>
    <col min="518" max="518" width="10.42578125" style="14" customWidth="1"/>
    <col min="519" max="519" width="21.85546875" style="14" customWidth="1"/>
    <col min="520" max="520" width="22.5703125" style="14" customWidth="1"/>
    <col min="521" max="521" width="23.5703125" style="14" customWidth="1"/>
    <col min="522" max="522" width="16.5703125" style="14" customWidth="1"/>
    <col min="523" max="523" width="9.140625" style="14"/>
    <col min="524" max="524" width="15" style="14" bestFit="1" customWidth="1"/>
    <col min="525" max="525" width="13.7109375" style="14" customWidth="1"/>
    <col min="526" max="526" width="12.42578125" style="14" bestFit="1" customWidth="1"/>
    <col min="527" max="767" width="9.140625" style="14"/>
    <col min="768" max="768" width="67.140625" style="14" customWidth="1"/>
    <col min="769" max="769" width="6.7109375" style="14" customWidth="1"/>
    <col min="770" max="770" width="8.5703125" style="14" customWidth="1"/>
    <col min="771" max="771" width="5.42578125" style="14" customWidth="1"/>
    <col min="772" max="772" width="6.7109375" style="14" customWidth="1"/>
    <col min="773" max="773" width="12.28515625" style="14" customWidth="1"/>
    <col min="774" max="774" width="10.42578125" style="14" customWidth="1"/>
    <col min="775" max="775" width="21.85546875" style="14" customWidth="1"/>
    <col min="776" max="776" width="22.5703125" style="14" customWidth="1"/>
    <col min="777" max="777" width="23.5703125" style="14" customWidth="1"/>
    <col min="778" max="778" width="16.5703125" style="14" customWidth="1"/>
    <col min="779" max="779" width="9.140625" style="14"/>
    <col min="780" max="780" width="15" style="14" bestFit="1" customWidth="1"/>
    <col min="781" max="781" width="13.7109375" style="14" customWidth="1"/>
    <col min="782" max="782" width="12.42578125" style="14" bestFit="1" customWidth="1"/>
    <col min="783" max="1023" width="9.140625" style="14"/>
    <col min="1024" max="1024" width="67.140625" style="14" customWidth="1"/>
    <col min="1025" max="1025" width="6.7109375" style="14" customWidth="1"/>
    <col min="1026" max="1026" width="8.5703125" style="14" customWidth="1"/>
    <col min="1027" max="1027" width="5.42578125" style="14" customWidth="1"/>
    <col min="1028" max="1028" width="6.7109375" style="14" customWidth="1"/>
    <col min="1029" max="1029" width="12.28515625" style="14" customWidth="1"/>
    <col min="1030" max="1030" width="10.42578125" style="14" customWidth="1"/>
    <col min="1031" max="1031" width="21.85546875" style="14" customWidth="1"/>
    <col min="1032" max="1032" width="22.5703125" style="14" customWidth="1"/>
    <col min="1033" max="1033" width="23.5703125" style="14" customWidth="1"/>
    <col min="1034" max="1034" width="16.5703125" style="14" customWidth="1"/>
    <col min="1035" max="1035" width="9.140625" style="14"/>
    <col min="1036" max="1036" width="15" style="14" bestFit="1" customWidth="1"/>
    <col min="1037" max="1037" width="13.7109375" style="14" customWidth="1"/>
    <col min="1038" max="1038" width="12.42578125" style="14" bestFit="1" customWidth="1"/>
    <col min="1039" max="1279" width="9.140625" style="14"/>
    <col min="1280" max="1280" width="67.140625" style="14" customWidth="1"/>
    <col min="1281" max="1281" width="6.7109375" style="14" customWidth="1"/>
    <col min="1282" max="1282" width="8.5703125" style="14" customWidth="1"/>
    <col min="1283" max="1283" width="5.42578125" style="14" customWidth="1"/>
    <col min="1284" max="1284" width="6.7109375" style="14" customWidth="1"/>
    <col min="1285" max="1285" width="12.28515625" style="14" customWidth="1"/>
    <col min="1286" max="1286" width="10.42578125" style="14" customWidth="1"/>
    <col min="1287" max="1287" width="21.85546875" style="14" customWidth="1"/>
    <col min="1288" max="1288" width="22.5703125" style="14" customWidth="1"/>
    <col min="1289" max="1289" width="23.5703125" style="14" customWidth="1"/>
    <col min="1290" max="1290" width="16.5703125" style="14" customWidth="1"/>
    <col min="1291" max="1291" width="9.140625" style="14"/>
    <col min="1292" max="1292" width="15" style="14" bestFit="1" customWidth="1"/>
    <col min="1293" max="1293" width="13.7109375" style="14" customWidth="1"/>
    <col min="1294" max="1294" width="12.42578125" style="14" bestFit="1" customWidth="1"/>
    <col min="1295" max="1535" width="9.140625" style="14"/>
    <col min="1536" max="1536" width="67.140625" style="14" customWidth="1"/>
    <col min="1537" max="1537" width="6.7109375" style="14" customWidth="1"/>
    <col min="1538" max="1538" width="8.5703125" style="14" customWidth="1"/>
    <col min="1539" max="1539" width="5.42578125" style="14" customWidth="1"/>
    <col min="1540" max="1540" width="6.7109375" style="14" customWidth="1"/>
    <col min="1541" max="1541" width="12.28515625" style="14" customWidth="1"/>
    <col min="1542" max="1542" width="10.42578125" style="14" customWidth="1"/>
    <col min="1543" max="1543" width="21.85546875" style="14" customWidth="1"/>
    <col min="1544" max="1544" width="22.5703125" style="14" customWidth="1"/>
    <col min="1545" max="1545" width="23.5703125" style="14" customWidth="1"/>
    <col min="1546" max="1546" width="16.5703125" style="14" customWidth="1"/>
    <col min="1547" max="1547" width="9.140625" style="14"/>
    <col min="1548" max="1548" width="15" style="14" bestFit="1" customWidth="1"/>
    <col min="1549" max="1549" width="13.7109375" style="14" customWidth="1"/>
    <col min="1550" max="1550" width="12.42578125" style="14" bestFit="1" customWidth="1"/>
    <col min="1551" max="1791" width="9.140625" style="14"/>
    <col min="1792" max="1792" width="67.140625" style="14" customWidth="1"/>
    <col min="1793" max="1793" width="6.7109375" style="14" customWidth="1"/>
    <col min="1794" max="1794" width="8.5703125" style="14" customWidth="1"/>
    <col min="1795" max="1795" width="5.42578125" style="14" customWidth="1"/>
    <col min="1796" max="1796" width="6.7109375" style="14" customWidth="1"/>
    <col min="1797" max="1797" width="12.28515625" style="14" customWidth="1"/>
    <col min="1798" max="1798" width="10.42578125" style="14" customWidth="1"/>
    <col min="1799" max="1799" width="21.85546875" style="14" customWidth="1"/>
    <col min="1800" max="1800" width="22.5703125" style="14" customWidth="1"/>
    <col min="1801" max="1801" width="23.5703125" style="14" customWidth="1"/>
    <col min="1802" max="1802" width="16.5703125" style="14" customWidth="1"/>
    <col min="1803" max="1803" width="9.140625" style="14"/>
    <col min="1804" max="1804" width="15" style="14" bestFit="1" customWidth="1"/>
    <col min="1805" max="1805" width="13.7109375" style="14" customWidth="1"/>
    <col min="1806" max="1806" width="12.42578125" style="14" bestFit="1" customWidth="1"/>
    <col min="1807" max="2047" width="9.140625" style="14"/>
    <col min="2048" max="2048" width="67.140625" style="14" customWidth="1"/>
    <col min="2049" max="2049" width="6.7109375" style="14" customWidth="1"/>
    <col min="2050" max="2050" width="8.5703125" style="14" customWidth="1"/>
    <col min="2051" max="2051" width="5.42578125" style="14" customWidth="1"/>
    <col min="2052" max="2052" width="6.7109375" style="14" customWidth="1"/>
    <col min="2053" max="2053" width="12.28515625" style="14" customWidth="1"/>
    <col min="2054" max="2054" width="10.42578125" style="14" customWidth="1"/>
    <col min="2055" max="2055" width="21.85546875" style="14" customWidth="1"/>
    <col min="2056" max="2056" width="22.5703125" style="14" customWidth="1"/>
    <col min="2057" max="2057" width="23.5703125" style="14" customWidth="1"/>
    <col min="2058" max="2058" width="16.5703125" style="14" customWidth="1"/>
    <col min="2059" max="2059" width="9.140625" style="14"/>
    <col min="2060" max="2060" width="15" style="14" bestFit="1" customWidth="1"/>
    <col min="2061" max="2061" width="13.7109375" style="14" customWidth="1"/>
    <col min="2062" max="2062" width="12.42578125" style="14" bestFit="1" customWidth="1"/>
    <col min="2063" max="2303" width="9.140625" style="14"/>
    <col min="2304" max="2304" width="67.140625" style="14" customWidth="1"/>
    <col min="2305" max="2305" width="6.7109375" style="14" customWidth="1"/>
    <col min="2306" max="2306" width="8.5703125" style="14" customWidth="1"/>
    <col min="2307" max="2307" width="5.42578125" style="14" customWidth="1"/>
    <col min="2308" max="2308" width="6.7109375" style="14" customWidth="1"/>
    <col min="2309" max="2309" width="12.28515625" style="14" customWidth="1"/>
    <col min="2310" max="2310" width="10.42578125" style="14" customWidth="1"/>
    <col min="2311" max="2311" width="21.85546875" style="14" customWidth="1"/>
    <col min="2312" max="2312" width="22.5703125" style="14" customWidth="1"/>
    <col min="2313" max="2313" width="23.5703125" style="14" customWidth="1"/>
    <col min="2314" max="2314" width="16.5703125" style="14" customWidth="1"/>
    <col min="2315" max="2315" width="9.140625" style="14"/>
    <col min="2316" max="2316" width="15" style="14" bestFit="1" customWidth="1"/>
    <col min="2317" max="2317" width="13.7109375" style="14" customWidth="1"/>
    <col min="2318" max="2318" width="12.42578125" style="14" bestFit="1" customWidth="1"/>
    <col min="2319" max="2559" width="9.140625" style="14"/>
    <col min="2560" max="2560" width="67.140625" style="14" customWidth="1"/>
    <col min="2561" max="2561" width="6.7109375" style="14" customWidth="1"/>
    <col min="2562" max="2562" width="8.5703125" style="14" customWidth="1"/>
    <col min="2563" max="2563" width="5.42578125" style="14" customWidth="1"/>
    <col min="2564" max="2564" width="6.7109375" style="14" customWidth="1"/>
    <col min="2565" max="2565" width="12.28515625" style="14" customWidth="1"/>
    <col min="2566" max="2566" width="10.42578125" style="14" customWidth="1"/>
    <col min="2567" max="2567" width="21.85546875" style="14" customWidth="1"/>
    <col min="2568" max="2568" width="22.5703125" style="14" customWidth="1"/>
    <col min="2569" max="2569" width="23.5703125" style="14" customWidth="1"/>
    <col min="2570" max="2570" width="16.5703125" style="14" customWidth="1"/>
    <col min="2571" max="2571" width="9.140625" style="14"/>
    <col min="2572" max="2572" width="15" style="14" bestFit="1" customWidth="1"/>
    <col min="2573" max="2573" width="13.7109375" style="14" customWidth="1"/>
    <col min="2574" max="2574" width="12.42578125" style="14" bestFit="1" customWidth="1"/>
    <col min="2575" max="2815" width="9.140625" style="14"/>
    <col min="2816" max="2816" width="67.140625" style="14" customWidth="1"/>
    <col min="2817" max="2817" width="6.7109375" style="14" customWidth="1"/>
    <col min="2818" max="2818" width="8.5703125" style="14" customWidth="1"/>
    <col min="2819" max="2819" width="5.42578125" style="14" customWidth="1"/>
    <col min="2820" max="2820" width="6.7109375" style="14" customWidth="1"/>
    <col min="2821" max="2821" width="12.28515625" style="14" customWidth="1"/>
    <col min="2822" max="2822" width="10.42578125" style="14" customWidth="1"/>
    <col min="2823" max="2823" width="21.85546875" style="14" customWidth="1"/>
    <col min="2824" max="2824" width="22.5703125" style="14" customWidth="1"/>
    <col min="2825" max="2825" width="23.5703125" style="14" customWidth="1"/>
    <col min="2826" max="2826" width="16.5703125" style="14" customWidth="1"/>
    <col min="2827" max="2827" width="9.140625" style="14"/>
    <col min="2828" max="2828" width="15" style="14" bestFit="1" customWidth="1"/>
    <col min="2829" max="2829" width="13.7109375" style="14" customWidth="1"/>
    <col min="2830" max="2830" width="12.42578125" style="14" bestFit="1" customWidth="1"/>
    <col min="2831" max="3071" width="9.140625" style="14"/>
    <col min="3072" max="3072" width="67.140625" style="14" customWidth="1"/>
    <col min="3073" max="3073" width="6.7109375" style="14" customWidth="1"/>
    <col min="3074" max="3074" width="8.5703125" style="14" customWidth="1"/>
    <col min="3075" max="3075" width="5.42578125" style="14" customWidth="1"/>
    <col min="3076" max="3076" width="6.7109375" style="14" customWidth="1"/>
    <col min="3077" max="3077" width="12.28515625" style="14" customWidth="1"/>
    <col min="3078" max="3078" width="10.42578125" style="14" customWidth="1"/>
    <col min="3079" max="3079" width="21.85546875" style="14" customWidth="1"/>
    <col min="3080" max="3080" width="22.5703125" style="14" customWidth="1"/>
    <col min="3081" max="3081" width="23.5703125" style="14" customWidth="1"/>
    <col min="3082" max="3082" width="16.5703125" style="14" customWidth="1"/>
    <col min="3083" max="3083" width="9.140625" style="14"/>
    <col min="3084" max="3084" width="15" style="14" bestFit="1" customWidth="1"/>
    <col min="3085" max="3085" width="13.7109375" style="14" customWidth="1"/>
    <col min="3086" max="3086" width="12.42578125" style="14" bestFit="1" customWidth="1"/>
    <col min="3087" max="3327" width="9.140625" style="14"/>
    <col min="3328" max="3328" width="67.140625" style="14" customWidth="1"/>
    <col min="3329" max="3329" width="6.7109375" style="14" customWidth="1"/>
    <col min="3330" max="3330" width="8.5703125" style="14" customWidth="1"/>
    <col min="3331" max="3331" width="5.42578125" style="14" customWidth="1"/>
    <col min="3332" max="3332" width="6.7109375" style="14" customWidth="1"/>
    <col min="3333" max="3333" width="12.28515625" style="14" customWidth="1"/>
    <col min="3334" max="3334" width="10.42578125" style="14" customWidth="1"/>
    <col min="3335" max="3335" width="21.85546875" style="14" customWidth="1"/>
    <col min="3336" max="3336" width="22.5703125" style="14" customWidth="1"/>
    <col min="3337" max="3337" width="23.5703125" style="14" customWidth="1"/>
    <col min="3338" max="3338" width="16.5703125" style="14" customWidth="1"/>
    <col min="3339" max="3339" width="9.140625" style="14"/>
    <col min="3340" max="3340" width="15" style="14" bestFit="1" customWidth="1"/>
    <col min="3341" max="3341" width="13.7109375" style="14" customWidth="1"/>
    <col min="3342" max="3342" width="12.42578125" style="14" bestFit="1" customWidth="1"/>
    <col min="3343" max="3583" width="9.140625" style="14"/>
    <col min="3584" max="3584" width="67.140625" style="14" customWidth="1"/>
    <col min="3585" max="3585" width="6.7109375" style="14" customWidth="1"/>
    <col min="3586" max="3586" width="8.5703125" style="14" customWidth="1"/>
    <col min="3587" max="3587" width="5.42578125" style="14" customWidth="1"/>
    <col min="3588" max="3588" width="6.7109375" style="14" customWidth="1"/>
    <col min="3589" max="3589" width="12.28515625" style="14" customWidth="1"/>
    <col min="3590" max="3590" width="10.42578125" style="14" customWidth="1"/>
    <col min="3591" max="3591" width="21.85546875" style="14" customWidth="1"/>
    <col min="3592" max="3592" width="22.5703125" style="14" customWidth="1"/>
    <col min="3593" max="3593" width="23.5703125" style="14" customWidth="1"/>
    <col min="3594" max="3594" width="16.5703125" style="14" customWidth="1"/>
    <col min="3595" max="3595" width="9.140625" style="14"/>
    <col min="3596" max="3596" width="15" style="14" bestFit="1" customWidth="1"/>
    <col min="3597" max="3597" width="13.7109375" style="14" customWidth="1"/>
    <col min="3598" max="3598" width="12.42578125" style="14" bestFit="1" customWidth="1"/>
    <col min="3599" max="3839" width="9.140625" style="14"/>
    <col min="3840" max="3840" width="67.140625" style="14" customWidth="1"/>
    <col min="3841" max="3841" width="6.7109375" style="14" customWidth="1"/>
    <col min="3842" max="3842" width="8.5703125" style="14" customWidth="1"/>
    <col min="3843" max="3843" width="5.42578125" style="14" customWidth="1"/>
    <col min="3844" max="3844" width="6.7109375" style="14" customWidth="1"/>
    <col min="3845" max="3845" width="12.28515625" style="14" customWidth="1"/>
    <col min="3846" max="3846" width="10.42578125" style="14" customWidth="1"/>
    <col min="3847" max="3847" width="21.85546875" style="14" customWidth="1"/>
    <col min="3848" max="3848" width="22.5703125" style="14" customWidth="1"/>
    <col min="3849" max="3849" width="23.5703125" style="14" customWidth="1"/>
    <col min="3850" max="3850" width="16.5703125" style="14" customWidth="1"/>
    <col min="3851" max="3851" width="9.140625" style="14"/>
    <col min="3852" max="3852" width="15" style="14" bestFit="1" customWidth="1"/>
    <col min="3853" max="3853" width="13.7109375" style="14" customWidth="1"/>
    <col min="3854" max="3854" width="12.42578125" style="14" bestFit="1" customWidth="1"/>
    <col min="3855" max="4095" width="9.140625" style="14"/>
    <col min="4096" max="4096" width="67.140625" style="14" customWidth="1"/>
    <col min="4097" max="4097" width="6.7109375" style="14" customWidth="1"/>
    <col min="4098" max="4098" width="8.5703125" style="14" customWidth="1"/>
    <col min="4099" max="4099" width="5.42578125" style="14" customWidth="1"/>
    <col min="4100" max="4100" width="6.7109375" style="14" customWidth="1"/>
    <col min="4101" max="4101" width="12.28515625" style="14" customWidth="1"/>
    <col min="4102" max="4102" width="10.42578125" style="14" customWidth="1"/>
    <col min="4103" max="4103" width="21.85546875" style="14" customWidth="1"/>
    <col min="4104" max="4104" width="22.5703125" style="14" customWidth="1"/>
    <col min="4105" max="4105" width="23.5703125" style="14" customWidth="1"/>
    <col min="4106" max="4106" width="16.5703125" style="14" customWidth="1"/>
    <col min="4107" max="4107" width="9.140625" style="14"/>
    <col min="4108" max="4108" width="15" style="14" bestFit="1" customWidth="1"/>
    <col min="4109" max="4109" width="13.7109375" style="14" customWidth="1"/>
    <col min="4110" max="4110" width="12.42578125" style="14" bestFit="1" customWidth="1"/>
    <col min="4111" max="4351" width="9.140625" style="14"/>
    <col min="4352" max="4352" width="67.140625" style="14" customWidth="1"/>
    <col min="4353" max="4353" width="6.7109375" style="14" customWidth="1"/>
    <col min="4354" max="4354" width="8.5703125" style="14" customWidth="1"/>
    <col min="4355" max="4355" width="5.42578125" style="14" customWidth="1"/>
    <col min="4356" max="4356" width="6.7109375" style="14" customWidth="1"/>
    <col min="4357" max="4357" width="12.28515625" style="14" customWidth="1"/>
    <col min="4358" max="4358" width="10.42578125" style="14" customWidth="1"/>
    <col min="4359" max="4359" width="21.85546875" style="14" customWidth="1"/>
    <col min="4360" max="4360" width="22.5703125" style="14" customWidth="1"/>
    <col min="4361" max="4361" width="23.5703125" style="14" customWidth="1"/>
    <col min="4362" max="4362" width="16.5703125" style="14" customWidth="1"/>
    <col min="4363" max="4363" width="9.140625" style="14"/>
    <col min="4364" max="4364" width="15" style="14" bestFit="1" customWidth="1"/>
    <col min="4365" max="4365" width="13.7109375" style="14" customWidth="1"/>
    <col min="4366" max="4366" width="12.42578125" style="14" bestFit="1" customWidth="1"/>
    <col min="4367" max="4607" width="9.140625" style="14"/>
    <col min="4608" max="4608" width="67.140625" style="14" customWidth="1"/>
    <col min="4609" max="4609" width="6.7109375" style="14" customWidth="1"/>
    <col min="4610" max="4610" width="8.5703125" style="14" customWidth="1"/>
    <col min="4611" max="4611" width="5.42578125" style="14" customWidth="1"/>
    <col min="4612" max="4612" width="6.7109375" style="14" customWidth="1"/>
    <col min="4613" max="4613" width="12.28515625" style="14" customWidth="1"/>
    <col min="4614" max="4614" width="10.42578125" style="14" customWidth="1"/>
    <col min="4615" max="4615" width="21.85546875" style="14" customWidth="1"/>
    <col min="4616" max="4616" width="22.5703125" style="14" customWidth="1"/>
    <col min="4617" max="4617" width="23.5703125" style="14" customWidth="1"/>
    <col min="4618" max="4618" width="16.5703125" style="14" customWidth="1"/>
    <col min="4619" max="4619" width="9.140625" style="14"/>
    <col min="4620" max="4620" width="15" style="14" bestFit="1" customWidth="1"/>
    <col min="4621" max="4621" width="13.7109375" style="14" customWidth="1"/>
    <col min="4622" max="4622" width="12.42578125" style="14" bestFit="1" customWidth="1"/>
    <col min="4623" max="4863" width="9.140625" style="14"/>
    <col min="4864" max="4864" width="67.140625" style="14" customWidth="1"/>
    <col min="4865" max="4865" width="6.7109375" style="14" customWidth="1"/>
    <col min="4866" max="4866" width="8.5703125" style="14" customWidth="1"/>
    <col min="4867" max="4867" width="5.42578125" style="14" customWidth="1"/>
    <col min="4868" max="4868" width="6.7109375" style="14" customWidth="1"/>
    <col min="4869" max="4869" width="12.28515625" style="14" customWidth="1"/>
    <col min="4870" max="4870" width="10.42578125" style="14" customWidth="1"/>
    <col min="4871" max="4871" width="21.85546875" style="14" customWidth="1"/>
    <col min="4872" max="4872" width="22.5703125" style="14" customWidth="1"/>
    <col min="4873" max="4873" width="23.5703125" style="14" customWidth="1"/>
    <col min="4874" max="4874" width="16.5703125" style="14" customWidth="1"/>
    <col min="4875" max="4875" width="9.140625" style="14"/>
    <col min="4876" max="4876" width="15" style="14" bestFit="1" customWidth="1"/>
    <col min="4877" max="4877" width="13.7109375" style="14" customWidth="1"/>
    <col min="4878" max="4878" width="12.42578125" style="14" bestFit="1" customWidth="1"/>
    <col min="4879" max="5119" width="9.140625" style="14"/>
    <col min="5120" max="5120" width="67.140625" style="14" customWidth="1"/>
    <col min="5121" max="5121" width="6.7109375" style="14" customWidth="1"/>
    <col min="5122" max="5122" width="8.5703125" style="14" customWidth="1"/>
    <col min="5123" max="5123" width="5.42578125" style="14" customWidth="1"/>
    <col min="5124" max="5124" width="6.7109375" style="14" customWidth="1"/>
    <col min="5125" max="5125" width="12.28515625" style="14" customWidth="1"/>
    <col min="5126" max="5126" width="10.42578125" style="14" customWidth="1"/>
    <col min="5127" max="5127" width="21.85546875" style="14" customWidth="1"/>
    <col min="5128" max="5128" width="22.5703125" style="14" customWidth="1"/>
    <col min="5129" max="5129" width="23.5703125" style="14" customWidth="1"/>
    <col min="5130" max="5130" width="16.5703125" style="14" customWidth="1"/>
    <col min="5131" max="5131" width="9.140625" style="14"/>
    <col min="5132" max="5132" width="15" style="14" bestFit="1" customWidth="1"/>
    <col min="5133" max="5133" width="13.7109375" style="14" customWidth="1"/>
    <col min="5134" max="5134" width="12.42578125" style="14" bestFit="1" customWidth="1"/>
    <col min="5135" max="5375" width="9.140625" style="14"/>
    <col min="5376" max="5376" width="67.140625" style="14" customWidth="1"/>
    <col min="5377" max="5377" width="6.7109375" style="14" customWidth="1"/>
    <col min="5378" max="5378" width="8.5703125" style="14" customWidth="1"/>
    <col min="5379" max="5379" width="5.42578125" style="14" customWidth="1"/>
    <col min="5380" max="5380" width="6.7109375" style="14" customWidth="1"/>
    <col min="5381" max="5381" width="12.28515625" style="14" customWidth="1"/>
    <col min="5382" max="5382" width="10.42578125" style="14" customWidth="1"/>
    <col min="5383" max="5383" width="21.85546875" style="14" customWidth="1"/>
    <col min="5384" max="5384" width="22.5703125" style="14" customWidth="1"/>
    <col min="5385" max="5385" width="23.5703125" style="14" customWidth="1"/>
    <col min="5386" max="5386" width="16.5703125" style="14" customWidth="1"/>
    <col min="5387" max="5387" width="9.140625" style="14"/>
    <col min="5388" max="5388" width="15" style="14" bestFit="1" customWidth="1"/>
    <col min="5389" max="5389" width="13.7109375" style="14" customWidth="1"/>
    <col min="5390" max="5390" width="12.42578125" style="14" bestFit="1" customWidth="1"/>
    <col min="5391" max="5631" width="9.140625" style="14"/>
    <col min="5632" max="5632" width="67.140625" style="14" customWidth="1"/>
    <col min="5633" max="5633" width="6.7109375" style="14" customWidth="1"/>
    <col min="5634" max="5634" width="8.5703125" style="14" customWidth="1"/>
    <col min="5635" max="5635" width="5.42578125" style="14" customWidth="1"/>
    <col min="5636" max="5636" width="6.7109375" style="14" customWidth="1"/>
    <col min="5637" max="5637" width="12.28515625" style="14" customWidth="1"/>
    <col min="5638" max="5638" width="10.42578125" style="14" customWidth="1"/>
    <col min="5639" max="5639" width="21.85546875" style="14" customWidth="1"/>
    <col min="5640" max="5640" width="22.5703125" style="14" customWidth="1"/>
    <col min="5641" max="5641" width="23.5703125" style="14" customWidth="1"/>
    <col min="5642" max="5642" width="16.5703125" style="14" customWidth="1"/>
    <col min="5643" max="5643" width="9.140625" style="14"/>
    <col min="5644" max="5644" width="15" style="14" bestFit="1" customWidth="1"/>
    <col min="5645" max="5645" width="13.7109375" style="14" customWidth="1"/>
    <col min="5646" max="5646" width="12.42578125" style="14" bestFit="1" customWidth="1"/>
    <col min="5647" max="5887" width="9.140625" style="14"/>
    <col min="5888" max="5888" width="67.140625" style="14" customWidth="1"/>
    <col min="5889" max="5889" width="6.7109375" style="14" customWidth="1"/>
    <col min="5890" max="5890" width="8.5703125" style="14" customWidth="1"/>
    <col min="5891" max="5891" width="5.42578125" style="14" customWidth="1"/>
    <col min="5892" max="5892" width="6.7109375" style="14" customWidth="1"/>
    <col min="5893" max="5893" width="12.28515625" style="14" customWidth="1"/>
    <col min="5894" max="5894" width="10.42578125" style="14" customWidth="1"/>
    <col min="5895" max="5895" width="21.85546875" style="14" customWidth="1"/>
    <col min="5896" max="5896" width="22.5703125" style="14" customWidth="1"/>
    <col min="5897" max="5897" width="23.5703125" style="14" customWidth="1"/>
    <col min="5898" max="5898" width="16.5703125" style="14" customWidth="1"/>
    <col min="5899" max="5899" width="9.140625" style="14"/>
    <col min="5900" max="5900" width="15" style="14" bestFit="1" customWidth="1"/>
    <col min="5901" max="5901" width="13.7109375" style="14" customWidth="1"/>
    <col min="5902" max="5902" width="12.42578125" style="14" bestFit="1" customWidth="1"/>
    <col min="5903" max="6143" width="9.140625" style="14"/>
    <col min="6144" max="6144" width="67.140625" style="14" customWidth="1"/>
    <col min="6145" max="6145" width="6.7109375" style="14" customWidth="1"/>
    <col min="6146" max="6146" width="8.5703125" style="14" customWidth="1"/>
    <col min="6147" max="6147" width="5.42578125" style="14" customWidth="1"/>
    <col min="6148" max="6148" width="6.7109375" style="14" customWidth="1"/>
    <col min="6149" max="6149" width="12.28515625" style="14" customWidth="1"/>
    <col min="6150" max="6150" width="10.42578125" style="14" customWidth="1"/>
    <col min="6151" max="6151" width="21.85546875" style="14" customWidth="1"/>
    <col min="6152" max="6152" width="22.5703125" style="14" customWidth="1"/>
    <col min="6153" max="6153" width="23.5703125" style="14" customWidth="1"/>
    <col min="6154" max="6154" width="16.5703125" style="14" customWidth="1"/>
    <col min="6155" max="6155" width="9.140625" style="14"/>
    <col min="6156" max="6156" width="15" style="14" bestFit="1" customWidth="1"/>
    <col min="6157" max="6157" width="13.7109375" style="14" customWidth="1"/>
    <col min="6158" max="6158" width="12.42578125" style="14" bestFit="1" customWidth="1"/>
    <col min="6159" max="6399" width="9.140625" style="14"/>
    <col min="6400" max="6400" width="67.140625" style="14" customWidth="1"/>
    <col min="6401" max="6401" width="6.7109375" style="14" customWidth="1"/>
    <col min="6402" max="6402" width="8.5703125" style="14" customWidth="1"/>
    <col min="6403" max="6403" width="5.42578125" style="14" customWidth="1"/>
    <col min="6404" max="6404" width="6.7109375" style="14" customWidth="1"/>
    <col min="6405" max="6405" width="12.28515625" style="14" customWidth="1"/>
    <col min="6406" max="6406" width="10.42578125" style="14" customWidth="1"/>
    <col min="6407" max="6407" width="21.85546875" style="14" customWidth="1"/>
    <col min="6408" max="6408" width="22.5703125" style="14" customWidth="1"/>
    <col min="6409" max="6409" width="23.5703125" style="14" customWidth="1"/>
    <col min="6410" max="6410" width="16.5703125" style="14" customWidth="1"/>
    <col min="6411" max="6411" width="9.140625" style="14"/>
    <col min="6412" max="6412" width="15" style="14" bestFit="1" customWidth="1"/>
    <col min="6413" max="6413" width="13.7109375" style="14" customWidth="1"/>
    <col min="6414" max="6414" width="12.42578125" style="14" bestFit="1" customWidth="1"/>
    <col min="6415" max="6655" width="9.140625" style="14"/>
    <col min="6656" max="6656" width="67.140625" style="14" customWidth="1"/>
    <col min="6657" max="6657" width="6.7109375" style="14" customWidth="1"/>
    <col min="6658" max="6658" width="8.5703125" style="14" customWidth="1"/>
    <col min="6659" max="6659" width="5.42578125" style="14" customWidth="1"/>
    <col min="6660" max="6660" width="6.7109375" style="14" customWidth="1"/>
    <col min="6661" max="6661" width="12.28515625" style="14" customWidth="1"/>
    <col min="6662" max="6662" width="10.42578125" style="14" customWidth="1"/>
    <col min="6663" max="6663" width="21.85546875" style="14" customWidth="1"/>
    <col min="6664" max="6664" width="22.5703125" style="14" customWidth="1"/>
    <col min="6665" max="6665" width="23.5703125" style="14" customWidth="1"/>
    <col min="6666" max="6666" width="16.5703125" style="14" customWidth="1"/>
    <col min="6667" max="6667" width="9.140625" style="14"/>
    <col min="6668" max="6668" width="15" style="14" bestFit="1" customWidth="1"/>
    <col min="6669" max="6669" width="13.7109375" style="14" customWidth="1"/>
    <col min="6670" max="6670" width="12.42578125" style="14" bestFit="1" customWidth="1"/>
    <col min="6671" max="6911" width="9.140625" style="14"/>
    <col min="6912" max="6912" width="67.140625" style="14" customWidth="1"/>
    <col min="6913" max="6913" width="6.7109375" style="14" customWidth="1"/>
    <col min="6914" max="6914" width="8.5703125" style="14" customWidth="1"/>
    <col min="6915" max="6915" width="5.42578125" style="14" customWidth="1"/>
    <col min="6916" max="6916" width="6.7109375" style="14" customWidth="1"/>
    <col min="6917" max="6917" width="12.28515625" style="14" customWidth="1"/>
    <col min="6918" max="6918" width="10.42578125" style="14" customWidth="1"/>
    <col min="6919" max="6919" width="21.85546875" style="14" customWidth="1"/>
    <col min="6920" max="6920" width="22.5703125" style="14" customWidth="1"/>
    <col min="6921" max="6921" width="23.5703125" style="14" customWidth="1"/>
    <col min="6922" max="6922" width="16.5703125" style="14" customWidth="1"/>
    <col min="6923" max="6923" width="9.140625" style="14"/>
    <col min="6924" max="6924" width="15" style="14" bestFit="1" customWidth="1"/>
    <col min="6925" max="6925" width="13.7109375" style="14" customWidth="1"/>
    <col min="6926" max="6926" width="12.42578125" style="14" bestFit="1" customWidth="1"/>
    <col min="6927" max="7167" width="9.140625" style="14"/>
    <col min="7168" max="7168" width="67.140625" style="14" customWidth="1"/>
    <col min="7169" max="7169" width="6.7109375" style="14" customWidth="1"/>
    <col min="7170" max="7170" width="8.5703125" style="14" customWidth="1"/>
    <col min="7171" max="7171" width="5.42578125" style="14" customWidth="1"/>
    <col min="7172" max="7172" width="6.7109375" style="14" customWidth="1"/>
    <col min="7173" max="7173" width="12.28515625" style="14" customWidth="1"/>
    <col min="7174" max="7174" width="10.42578125" style="14" customWidth="1"/>
    <col min="7175" max="7175" width="21.85546875" style="14" customWidth="1"/>
    <col min="7176" max="7176" width="22.5703125" style="14" customWidth="1"/>
    <col min="7177" max="7177" width="23.5703125" style="14" customWidth="1"/>
    <col min="7178" max="7178" width="16.5703125" style="14" customWidth="1"/>
    <col min="7179" max="7179" width="9.140625" style="14"/>
    <col min="7180" max="7180" width="15" style="14" bestFit="1" customWidth="1"/>
    <col min="7181" max="7181" width="13.7109375" style="14" customWidth="1"/>
    <col min="7182" max="7182" width="12.42578125" style="14" bestFit="1" customWidth="1"/>
    <col min="7183" max="7423" width="9.140625" style="14"/>
    <col min="7424" max="7424" width="67.140625" style="14" customWidth="1"/>
    <col min="7425" max="7425" width="6.7109375" style="14" customWidth="1"/>
    <col min="7426" max="7426" width="8.5703125" style="14" customWidth="1"/>
    <col min="7427" max="7427" width="5.42578125" style="14" customWidth="1"/>
    <col min="7428" max="7428" width="6.7109375" style="14" customWidth="1"/>
    <col min="7429" max="7429" width="12.28515625" style="14" customWidth="1"/>
    <col min="7430" max="7430" width="10.42578125" style="14" customWidth="1"/>
    <col min="7431" max="7431" width="21.85546875" style="14" customWidth="1"/>
    <col min="7432" max="7432" width="22.5703125" style="14" customWidth="1"/>
    <col min="7433" max="7433" width="23.5703125" style="14" customWidth="1"/>
    <col min="7434" max="7434" width="16.5703125" style="14" customWidth="1"/>
    <col min="7435" max="7435" width="9.140625" style="14"/>
    <col min="7436" max="7436" width="15" style="14" bestFit="1" customWidth="1"/>
    <col min="7437" max="7437" width="13.7109375" style="14" customWidth="1"/>
    <col min="7438" max="7438" width="12.42578125" style="14" bestFit="1" customWidth="1"/>
    <col min="7439" max="7679" width="9.140625" style="14"/>
    <col min="7680" max="7680" width="67.140625" style="14" customWidth="1"/>
    <col min="7681" max="7681" width="6.7109375" style="14" customWidth="1"/>
    <col min="7682" max="7682" width="8.5703125" style="14" customWidth="1"/>
    <col min="7683" max="7683" width="5.42578125" style="14" customWidth="1"/>
    <col min="7684" max="7684" width="6.7109375" style="14" customWidth="1"/>
    <col min="7685" max="7685" width="12.28515625" style="14" customWidth="1"/>
    <col min="7686" max="7686" width="10.42578125" style="14" customWidth="1"/>
    <col min="7687" max="7687" width="21.85546875" style="14" customWidth="1"/>
    <col min="7688" max="7688" width="22.5703125" style="14" customWidth="1"/>
    <col min="7689" max="7689" width="23.5703125" style="14" customWidth="1"/>
    <col min="7690" max="7690" width="16.5703125" style="14" customWidth="1"/>
    <col min="7691" max="7691" width="9.140625" style="14"/>
    <col min="7692" max="7692" width="15" style="14" bestFit="1" customWidth="1"/>
    <col min="7693" max="7693" width="13.7109375" style="14" customWidth="1"/>
    <col min="7694" max="7694" width="12.42578125" style="14" bestFit="1" customWidth="1"/>
    <col min="7695" max="7935" width="9.140625" style="14"/>
    <col min="7936" max="7936" width="67.140625" style="14" customWidth="1"/>
    <col min="7937" max="7937" width="6.7109375" style="14" customWidth="1"/>
    <col min="7938" max="7938" width="8.5703125" style="14" customWidth="1"/>
    <col min="7939" max="7939" width="5.42578125" style="14" customWidth="1"/>
    <col min="7940" max="7940" width="6.7109375" style="14" customWidth="1"/>
    <col min="7941" max="7941" width="12.28515625" style="14" customWidth="1"/>
    <col min="7942" max="7942" width="10.42578125" style="14" customWidth="1"/>
    <col min="7943" max="7943" width="21.85546875" style="14" customWidth="1"/>
    <col min="7944" max="7944" width="22.5703125" style="14" customWidth="1"/>
    <col min="7945" max="7945" width="23.5703125" style="14" customWidth="1"/>
    <col min="7946" max="7946" width="16.5703125" style="14" customWidth="1"/>
    <col min="7947" max="7947" width="9.140625" style="14"/>
    <col min="7948" max="7948" width="15" style="14" bestFit="1" customWidth="1"/>
    <col min="7949" max="7949" width="13.7109375" style="14" customWidth="1"/>
    <col min="7950" max="7950" width="12.42578125" style="14" bestFit="1" customWidth="1"/>
    <col min="7951" max="8191" width="9.140625" style="14"/>
    <col min="8192" max="8192" width="67.140625" style="14" customWidth="1"/>
    <col min="8193" max="8193" width="6.7109375" style="14" customWidth="1"/>
    <col min="8194" max="8194" width="8.5703125" style="14" customWidth="1"/>
    <col min="8195" max="8195" width="5.42578125" style="14" customWidth="1"/>
    <col min="8196" max="8196" width="6.7109375" style="14" customWidth="1"/>
    <col min="8197" max="8197" width="12.28515625" style="14" customWidth="1"/>
    <col min="8198" max="8198" width="10.42578125" style="14" customWidth="1"/>
    <col min="8199" max="8199" width="21.85546875" style="14" customWidth="1"/>
    <col min="8200" max="8200" width="22.5703125" style="14" customWidth="1"/>
    <col min="8201" max="8201" width="23.5703125" style="14" customWidth="1"/>
    <col min="8202" max="8202" width="16.5703125" style="14" customWidth="1"/>
    <col min="8203" max="8203" width="9.140625" style="14"/>
    <col min="8204" max="8204" width="15" style="14" bestFit="1" customWidth="1"/>
    <col min="8205" max="8205" width="13.7109375" style="14" customWidth="1"/>
    <col min="8206" max="8206" width="12.42578125" style="14" bestFit="1" customWidth="1"/>
    <col min="8207" max="8447" width="9.140625" style="14"/>
    <col min="8448" max="8448" width="67.140625" style="14" customWidth="1"/>
    <col min="8449" max="8449" width="6.7109375" style="14" customWidth="1"/>
    <col min="8450" max="8450" width="8.5703125" style="14" customWidth="1"/>
    <col min="8451" max="8451" width="5.42578125" style="14" customWidth="1"/>
    <col min="8452" max="8452" width="6.7109375" style="14" customWidth="1"/>
    <col min="8453" max="8453" width="12.28515625" style="14" customWidth="1"/>
    <col min="8454" max="8454" width="10.42578125" style="14" customWidth="1"/>
    <col min="8455" max="8455" width="21.85546875" style="14" customWidth="1"/>
    <col min="8456" max="8456" width="22.5703125" style="14" customWidth="1"/>
    <col min="8457" max="8457" width="23.5703125" style="14" customWidth="1"/>
    <col min="8458" max="8458" width="16.5703125" style="14" customWidth="1"/>
    <col min="8459" max="8459" width="9.140625" style="14"/>
    <col min="8460" max="8460" width="15" style="14" bestFit="1" customWidth="1"/>
    <col min="8461" max="8461" width="13.7109375" style="14" customWidth="1"/>
    <col min="8462" max="8462" width="12.42578125" style="14" bestFit="1" customWidth="1"/>
    <col min="8463" max="8703" width="9.140625" style="14"/>
    <col min="8704" max="8704" width="67.140625" style="14" customWidth="1"/>
    <col min="8705" max="8705" width="6.7109375" style="14" customWidth="1"/>
    <col min="8706" max="8706" width="8.5703125" style="14" customWidth="1"/>
    <col min="8707" max="8707" width="5.42578125" style="14" customWidth="1"/>
    <col min="8708" max="8708" width="6.7109375" style="14" customWidth="1"/>
    <col min="8709" max="8709" width="12.28515625" style="14" customWidth="1"/>
    <col min="8710" max="8710" width="10.42578125" style="14" customWidth="1"/>
    <col min="8711" max="8711" width="21.85546875" style="14" customWidth="1"/>
    <col min="8712" max="8712" width="22.5703125" style="14" customWidth="1"/>
    <col min="8713" max="8713" width="23.5703125" style="14" customWidth="1"/>
    <col min="8714" max="8714" width="16.5703125" style="14" customWidth="1"/>
    <col min="8715" max="8715" width="9.140625" style="14"/>
    <col min="8716" max="8716" width="15" style="14" bestFit="1" customWidth="1"/>
    <col min="8717" max="8717" width="13.7109375" style="14" customWidth="1"/>
    <col min="8718" max="8718" width="12.42578125" style="14" bestFit="1" customWidth="1"/>
    <col min="8719" max="8959" width="9.140625" style="14"/>
    <col min="8960" max="8960" width="67.140625" style="14" customWidth="1"/>
    <col min="8961" max="8961" width="6.7109375" style="14" customWidth="1"/>
    <col min="8962" max="8962" width="8.5703125" style="14" customWidth="1"/>
    <col min="8963" max="8963" width="5.42578125" style="14" customWidth="1"/>
    <col min="8964" max="8964" width="6.7109375" style="14" customWidth="1"/>
    <col min="8965" max="8965" width="12.28515625" style="14" customWidth="1"/>
    <col min="8966" max="8966" width="10.42578125" style="14" customWidth="1"/>
    <col min="8967" max="8967" width="21.85546875" style="14" customWidth="1"/>
    <col min="8968" max="8968" width="22.5703125" style="14" customWidth="1"/>
    <col min="8969" max="8969" width="23.5703125" style="14" customWidth="1"/>
    <col min="8970" max="8970" width="16.5703125" style="14" customWidth="1"/>
    <col min="8971" max="8971" width="9.140625" style="14"/>
    <col min="8972" max="8972" width="15" style="14" bestFit="1" customWidth="1"/>
    <col min="8973" max="8973" width="13.7109375" style="14" customWidth="1"/>
    <col min="8974" max="8974" width="12.42578125" style="14" bestFit="1" customWidth="1"/>
    <col min="8975" max="9215" width="9.140625" style="14"/>
    <col min="9216" max="9216" width="67.140625" style="14" customWidth="1"/>
    <col min="9217" max="9217" width="6.7109375" style="14" customWidth="1"/>
    <col min="9218" max="9218" width="8.5703125" style="14" customWidth="1"/>
    <col min="9219" max="9219" width="5.42578125" style="14" customWidth="1"/>
    <col min="9220" max="9220" width="6.7109375" style="14" customWidth="1"/>
    <col min="9221" max="9221" width="12.28515625" style="14" customWidth="1"/>
    <col min="9222" max="9222" width="10.42578125" style="14" customWidth="1"/>
    <col min="9223" max="9223" width="21.85546875" style="14" customWidth="1"/>
    <col min="9224" max="9224" width="22.5703125" style="14" customWidth="1"/>
    <col min="9225" max="9225" width="23.5703125" style="14" customWidth="1"/>
    <col min="9226" max="9226" width="16.5703125" style="14" customWidth="1"/>
    <col min="9227" max="9227" width="9.140625" style="14"/>
    <col min="9228" max="9228" width="15" style="14" bestFit="1" customWidth="1"/>
    <col min="9229" max="9229" width="13.7109375" style="14" customWidth="1"/>
    <col min="9230" max="9230" width="12.42578125" style="14" bestFit="1" customWidth="1"/>
    <col min="9231" max="9471" width="9.140625" style="14"/>
    <col min="9472" max="9472" width="67.140625" style="14" customWidth="1"/>
    <col min="9473" max="9473" width="6.7109375" style="14" customWidth="1"/>
    <col min="9474" max="9474" width="8.5703125" style="14" customWidth="1"/>
    <col min="9475" max="9475" width="5.42578125" style="14" customWidth="1"/>
    <col min="9476" max="9476" width="6.7109375" style="14" customWidth="1"/>
    <col min="9477" max="9477" width="12.28515625" style="14" customWidth="1"/>
    <col min="9478" max="9478" width="10.42578125" style="14" customWidth="1"/>
    <col min="9479" max="9479" width="21.85546875" style="14" customWidth="1"/>
    <col min="9480" max="9480" width="22.5703125" style="14" customWidth="1"/>
    <col min="9481" max="9481" width="23.5703125" style="14" customWidth="1"/>
    <col min="9482" max="9482" width="16.5703125" style="14" customWidth="1"/>
    <col min="9483" max="9483" width="9.140625" style="14"/>
    <col min="9484" max="9484" width="15" style="14" bestFit="1" customWidth="1"/>
    <col min="9485" max="9485" width="13.7109375" style="14" customWidth="1"/>
    <col min="9486" max="9486" width="12.42578125" style="14" bestFit="1" customWidth="1"/>
    <col min="9487" max="9727" width="9.140625" style="14"/>
    <col min="9728" max="9728" width="67.140625" style="14" customWidth="1"/>
    <col min="9729" max="9729" width="6.7109375" style="14" customWidth="1"/>
    <col min="9730" max="9730" width="8.5703125" style="14" customWidth="1"/>
    <col min="9731" max="9731" width="5.42578125" style="14" customWidth="1"/>
    <col min="9732" max="9732" width="6.7109375" style="14" customWidth="1"/>
    <col min="9733" max="9733" width="12.28515625" style="14" customWidth="1"/>
    <col min="9734" max="9734" width="10.42578125" style="14" customWidth="1"/>
    <col min="9735" max="9735" width="21.85546875" style="14" customWidth="1"/>
    <col min="9736" max="9736" width="22.5703125" style="14" customWidth="1"/>
    <col min="9737" max="9737" width="23.5703125" style="14" customWidth="1"/>
    <col min="9738" max="9738" width="16.5703125" style="14" customWidth="1"/>
    <col min="9739" max="9739" width="9.140625" style="14"/>
    <col min="9740" max="9740" width="15" style="14" bestFit="1" customWidth="1"/>
    <col min="9741" max="9741" width="13.7109375" style="14" customWidth="1"/>
    <col min="9742" max="9742" width="12.42578125" style="14" bestFit="1" customWidth="1"/>
    <col min="9743" max="9983" width="9.140625" style="14"/>
    <col min="9984" max="9984" width="67.140625" style="14" customWidth="1"/>
    <col min="9985" max="9985" width="6.7109375" style="14" customWidth="1"/>
    <col min="9986" max="9986" width="8.5703125" style="14" customWidth="1"/>
    <col min="9987" max="9987" width="5.42578125" style="14" customWidth="1"/>
    <col min="9988" max="9988" width="6.7109375" style="14" customWidth="1"/>
    <col min="9989" max="9989" width="12.28515625" style="14" customWidth="1"/>
    <col min="9990" max="9990" width="10.42578125" style="14" customWidth="1"/>
    <col min="9991" max="9991" width="21.85546875" style="14" customWidth="1"/>
    <col min="9992" max="9992" width="22.5703125" style="14" customWidth="1"/>
    <col min="9993" max="9993" width="23.5703125" style="14" customWidth="1"/>
    <col min="9994" max="9994" width="16.5703125" style="14" customWidth="1"/>
    <col min="9995" max="9995" width="9.140625" style="14"/>
    <col min="9996" max="9996" width="15" style="14" bestFit="1" customWidth="1"/>
    <col min="9997" max="9997" width="13.7109375" style="14" customWidth="1"/>
    <col min="9998" max="9998" width="12.42578125" style="14" bestFit="1" customWidth="1"/>
    <col min="9999" max="10239" width="9.140625" style="14"/>
    <col min="10240" max="10240" width="67.140625" style="14" customWidth="1"/>
    <col min="10241" max="10241" width="6.7109375" style="14" customWidth="1"/>
    <col min="10242" max="10242" width="8.5703125" style="14" customWidth="1"/>
    <col min="10243" max="10243" width="5.42578125" style="14" customWidth="1"/>
    <col min="10244" max="10244" width="6.7109375" style="14" customWidth="1"/>
    <col min="10245" max="10245" width="12.28515625" style="14" customWidth="1"/>
    <col min="10246" max="10246" width="10.42578125" style="14" customWidth="1"/>
    <col min="10247" max="10247" width="21.85546875" style="14" customWidth="1"/>
    <col min="10248" max="10248" width="22.5703125" style="14" customWidth="1"/>
    <col min="10249" max="10249" width="23.5703125" style="14" customWidth="1"/>
    <col min="10250" max="10250" width="16.5703125" style="14" customWidth="1"/>
    <col min="10251" max="10251" width="9.140625" style="14"/>
    <col min="10252" max="10252" width="15" style="14" bestFit="1" customWidth="1"/>
    <col min="10253" max="10253" width="13.7109375" style="14" customWidth="1"/>
    <col min="10254" max="10254" width="12.42578125" style="14" bestFit="1" customWidth="1"/>
    <col min="10255" max="10495" width="9.140625" style="14"/>
    <col min="10496" max="10496" width="67.140625" style="14" customWidth="1"/>
    <col min="10497" max="10497" width="6.7109375" style="14" customWidth="1"/>
    <col min="10498" max="10498" width="8.5703125" style="14" customWidth="1"/>
    <col min="10499" max="10499" width="5.42578125" style="14" customWidth="1"/>
    <col min="10500" max="10500" width="6.7109375" style="14" customWidth="1"/>
    <col min="10501" max="10501" width="12.28515625" style="14" customWidth="1"/>
    <col min="10502" max="10502" width="10.42578125" style="14" customWidth="1"/>
    <col min="10503" max="10503" width="21.85546875" style="14" customWidth="1"/>
    <col min="10504" max="10504" width="22.5703125" style="14" customWidth="1"/>
    <col min="10505" max="10505" width="23.5703125" style="14" customWidth="1"/>
    <col min="10506" max="10506" width="16.5703125" style="14" customWidth="1"/>
    <col min="10507" max="10507" width="9.140625" style="14"/>
    <col min="10508" max="10508" width="15" style="14" bestFit="1" customWidth="1"/>
    <col min="10509" max="10509" width="13.7109375" style="14" customWidth="1"/>
    <col min="10510" max="10510" width="12.42578125" style="14" bestFit="1" customWidth="1"/>
    <col min="10511" max="10751" width="9.140625" style="14"/>
    <col min="10752" max="10752" width="67.140625" style="14" customWidth="1"/>
    <col min="10753" max="10753" width="6.7109375" style="14" customWidth="1"/>
    <col min="10754" max="10754" width="8.5703125" style="14" customWidth="1"/>
    <col min="10755" max="10755" width="5.42578125" style="14" customWidth="1"/>
    <col min="10756" max="10756" width="6.7109375" style="14" customWidth="1"/>
    <col min="10757" max="10757" width="12.28515625" style="14" customWidth="1"/>
    <col min="10758" max="10758" width="10.42578125" style="14" customWidth="1"/>
    <col min="10759" max="10759" width="21.85546875" style="14" customWidth="1"/>
    <col min="10760" max="10760" width="22.5703125" style="14" customWidth="1"/>
    <col min="10761" max="10761" width="23.5703125" style="14" customWidth="1"/>
    <col min="10762" max="10762" width="16.5703125" style="14" customWidth="1"/>
    <col min="10763" max="10763" width="9.140625" style="14"/>
    <col min="10764" max="10764" width="15" style="14" bestFit="1" customWidth="1"/>
    <col min="10765" max="10765" width="13.7109375" style="14" customWidth="1"/>
    <col min="10766" max="10766" width="12.42578125" style="14" bestFit="1" customWidth="1"/>
    <col min="10767" max="11007" width="9.140625" style="14"/>
    <col min="11008" max="11008" width="67.140625" style="14" customWidth="1"/>
    <col min="11009" max="11009" width="6.7109375" style="14" customWidth="1"/>
    <col min="11010" max="11010" width="8.5703125" style="14" customWidth="1"/>
    <col min="11011" max="11011" width="5.42578125" style="14" customWidth="1"/>
    <col min="11012" max="11012" width="6.7109375" style="14" customWidth="1"/>
    <col min="11013" max="11013" width="12.28515625" style="14" customWidth="1"/>
    <col min="11014" max="11014" width="10.42578125" style="14" customWidth="1"/>
    <col min="11015" max="11015" width="21.85546875" style="14" customWidth="1"/>
    <col min="11016" max="11016" width="22.5703125" style="14" customWidth="1"/>
    <col min="11017" max="11017" width="23.5703125" style="14" customWidth="1"/>
    <col min="11018" max="11018" width="16.5703125" style="14" customWidth="1"/>
    <col min="11019" max="11019" width="9.140625" style="14"/>
    <col min="11020" max="11020" width="15" style="14" bestFit="1" customWidth="1"/>
    <col min="11021" max="11021" width="13.7109375" style="14" customWidth="1"/>
    <col min="11022" max="11022" width="12.42578125" style="14" bestFit="1" customWidth="1"/>
    <col min="11023" max="11263" width="9.140625" style="14"/>
    <col min="11264" max="11264" width="67.140625" style="14" customWidth="1"/>
    <col min="11265" max="11265" width="6.7109375" style="14" customWidth="1"/>
    <col min="11266" max="11266" width="8.5703125" style="14" customWidth="1"/>
    <col min="11267" max="11267" width="5.42578125" style="14" customWidth="1"/>
    <col min="11268" max="11268" width="6.7109375" style="14" customWidth="1"/>
    <col min="11269" max="11269" width="12.28515625" style="14" customWidth="1"/>
    <col min="11270" max="11270" width="10.42578125" style="14" customWidth="1"/>
    <col min="11271" max="11271" width="21.85546875" style="14" customWidth="1"/>
    <col min="11272" max="11272" width="22.5703125" style="14" customWidth="1"/>
    <col min="11273" max="11273" width="23.5703125" style="14" customWidth="1"/>
    <col min="11274" max="11274" width="16.5703125" style="14" customWidth="1"/>
    <col min="11275" max="11275" width="9.140625" style="14"/>
    <col min="11276" max="11276" width="15" style="14" bestFit="1" customWidth="1"/>
    <col min="11277" max="11277" width="13.7109375" style="14" customWidth="1"/>
    <col min="11278" max="11278" width="12.42578125" style="14" bestFit="1" customWidth="1"/>
    <col min="11279" max="11519" width="9.140625" style="14"/>
    <col min="11520" max="11520" width="67.140625" style="14" customWidth="1"/>
    <col min="11521" max="11521" width="6.7109375" style="14" customWidth="1"/>
    <col min="11522" max="11522" width="8.5703125" style="14" customWidth="1"/>
    <col min="11523" max="11523" width="5.42578125" style="14" customWidth="1"/>
    <col min="11524" max="11524" width="6.7109375" style="14" customWidth="1"/>
    <col min="11525" max="11525" width="12.28515625" style="14" customWidth="1"/>
    <col min="11526" max="11526" width="10.42578125" style="14" customWidth="1"/>
    <col min="11527" max="11527" width="21.85546875" style="14" customWidth="1"/>
    <col min="11528" max="11528" width="22.5703125" style="14" customWidth="1"/>
    <col min="11529" max="11529" width="23.5703125" style="14" customWidth="1"/>
    <col min="11530" max="11530" width="16.5703125" style="14" customWidth="1"/>
    <col min="11531" max="11531" width="9.140625" style="14"/>
    <col min="11532" max="11532" width="15" style="14" bestFit="1" customWidth="1"/>
    <col min="11533" max="11533" width="13.7109375" style="14" customWidth="1"/>
    <col min="11534" max="11534" width="12.42578125" style="14" bestFit="1" customWidth="1"/>
    <col min="11535" max="11775" width="9.140625" style="14"/>
    <col min="11776" max="11776" width="67.140625" style="14" customWidth="1"/>
    <col min="11777" max="11777" width="6.7109375" style="14" customWidth="1"/>
    <col min="11778" max="11778" width="8.5703125" style="14" customWidth="1"/>
    <col min="11779" max="11779" width="5.42578125" style="14" customWidth="1"/>
    <col min="11780" max="11780" width="6.7109375" style="14" customWidth="1"/>
    <col min="11781" max="11781" width="12.28515625" style="14" customWidth="1"/>
    <col min="11782" max="11782" width="10.42578125" style="14" customWidth="1"/>
    <col min="11783" max="11783" width="21.85546875" style="14" customWidth="1"/>
    <col min="11784" max="11784" width="22.5703125" style="14" customWidth="1"/>
    <col min="11785" max="11785" width="23.5703125" style="14" customWidth="1"/>
    <col min="11786" max="11786" width="16.5703125" style="14" customWidth="1"/>
    <col min="11787" max="11787" width="9.140625" style="14"/>
    <col min="11788" max="11788" width="15" style="14" bestFit="1" customWidth="1"/>
    <col min="11789" max="11789" width="13.7109375" style="14" customWidth="1"/>
    <col min="11790" max="11790" width="12.42578125" style="14" bestFit="1" customWidth="1"/>
    <col min="11791" max="12031" width="9.140625" style="14"/>
    <col min="12032" max="12032" width="67.140625" style="14" customWidth="1"/>
    <col min="12033" max="12033" width="6.7109375" style="14" customWidth="1"/>
    <col min="12034" max="12034" width="8.5703125" style="14" customWidth="1"/>
    <col min="12035" max="12035" width="5.42578125" style="14" customWidth="1"/>
    <col min="12036" max="12036" width="6.7109375" style="14" customWidth="1"/>
    <col min="12037" max="12037" width="12.28515625" style="14" customWidth="1"/>
    <col min="12038" max="12038" width="10.42578125" style="14" customWidth="1"/>
    <col min="12039" max="12039" width="21.85546875" style="14" customWidth="1"/>
    <col min="12040" max="12040" width="22.5703125" style="14" customWidth="1"/>
    <col min="12041" max="12041" width="23.5703125" style="14" customWidth="1"/>
    <col min="12042" max="12042" width="16.5703125" style="14" customWidth="1"/>
    <col min="12043" max="12043" width="9.140625" style="14"/>
    <col min="12044" max="12044" width="15" style="14" bestFit="1" customWidth="1"/>
    <col min="12045" max="12045" width="13.7109375" style="14" customWidth="1"/>
    <col min="12046" max="12046" width="12.42578125" style="14" bestFit="1" customWidth="1"/>
    <col min="12047" max="12287" width="9.140625" style="14"/>
    <col min="12288" max="12288" width="67.140625" style="14" customWidth="1"/>
    <col min="12289" max="12289" width="6.7109375" style="14" customWidth="1"/>
    <col min="12290" max="12290" width="8.5703125" style="14" customWidth="1"/>
    <col min="12291" max="12291" width="5.42578125" style="14" customWidth="1"/>
    <col min="12292" max="12292" width="6.7109375" style="14" customWidth="1"/>
    <col min="12293" max="12293" width="12.28515625" style="14" customWidth="1"/>
    <col min="12294" max="12294" width="10.42578125" style="14" customWidth="1"/>
    <col min="12295" max="12295" width="21.85546875" style="14" customWidth="1"/>
    <col min="12296" max="12296" width="22.5703125" style="14" customWidth="1"/>
    <col min="12297" max="12297" width="23.5703125" style="14" customWidth="1"/>
    <col min="12298" max="12298" width="16.5703125" style="14" customWidth="1"/>
    <col min="12299" max="12299" width="9.140625" style="14"/>
    <col min="12300" max="12300" width="15" style="14" bestFit="1" customWidth="1"/>
    <col min="12301" max="12301" width="13.7109375" style="14" customWidth="1"/>
    <col min="12302" max="12302" width="12.42578125" style="14" bestFit="1" customWidth="1"/>
    <col min="12303" max="12543" width="9.140625" style="14"/>
    <col min="12544" max="12544" width="67.140625" style="14" customWidth="1"/>
    <col min="12545" max="12545" width="6.7109375" style="14" customWidth="1"/>
    <col min="12546" max="12546" width="8.5703125" style="14" customWidth="1"/>
    <col min="12547" max="12547" width="5.42578125" style="14" customWidth="1"/>
    <col min="12548" max="12548" width="6.7109375" style="14" customWidth="1"/>
    <col min="12549" max="12549" width="12.28515625" style="14" customWidth="1"/>
    <col min="12550" max="12550" width="10.42578125" style="14" customWidth="1"/>
    <col min="12551" max="12551" width="21.85546875" style="14" customWidth="1"/>
    <col min="12552" max="12552" width="22.5703125" style="14" customWidth="1"/>
    <col min="12553" max="12553" width="23.5703125" style="14" customWidth="1"/>
    <col min="12554" max="12554" width="16.5703125" style="14" customWidth="1"/>
    <col min="12555" max="12555" width="9.140625" style="14"/>
    <col min="12556" max="12556" width="15" style="14" bestFit="1" customWidth="1"/>
    <col min="12557" max="12557" width="13.7109375" style="14" customWidth="1"/>
    <col min="12558" max="12558" width="12.42578125" style="14" bestFit="1" customWidth="1"/>
    <col min="12559" max="12799" width="9.140625" style="14"/>
    <col min="12800" max="12800" width="67.140625" style="14" customWidth="1"/>
    <col min="12801" max="12801" width="6.7109375" style="14" customWidth="1"/>
    <col min="12802" max="12802" width="8.5703125" style="14" customWidth="1"/>
    <col min="12803" max="12803" width="5.42578125" style="14" customWidth="1"/>
    <col min="12804" max="12804" width="6.7109375" style="14" customWidth="1"/>
    <col min="12805" max="12805" width="12.28515625" style="14" customWidth="1"/>
    <col min="12806" max="12806" width="10.42578125" style="14" customWidth="1"/>
    <col min="12807" max="12807" width="21.85546875" style="14" customWidth="1"/>
    <col min="12808" max="12808" width="22.5703125" style="14" customWidth="1"/>
    <col min="12809" max="12809" width="23.5703125" style="14" customWidth="1"/>
    <col min="12810" max="12810" width="16.5703125" style="14" customWidth="1"/>
    <col min="12811" max="12811" width="9.140625" style="14"/>
    <col min="12812" max="12812" width="15" style="14" bestFit="1" customWidth="1"/>
    <col min="12813" max="12813" width="13.7109375" style="14" customWidth="1"/>
    <col min="12814" max="12814" width="12.42578125" style="14" bestFit="1" customWidth="1"/>
    <col min="12815" max="13055" width="9.140625" style="14"/>
    <col min="13056" max="13056" width="67.140625" style="14" customWidth="1"/>
    <col min="13057" max="13057" width="6.7109375" style="14" customWidth="1"/>
    <col min="13058" max="13058" width="8.5703125" style="14" customWidth="1"/>
    <col min="13059" max="13059" width="5.42578125" style="14" customWidth="1"/>
    <col min="13060" max="13060" width="6.7109375" style="14" customWidth="1"/>
    <col min="13061" max="13061" width="12.28515625" style="14" customWidth="1"/>
    <col min="13062" max="13062" width="10.42578125" style="14" customWidth="1"/>
    <col min="13063" max="13063" width="21.85546875" style="14" customWidth="1"/>
    <col min="13064" max="13064" width="22.5703125" style="14" customWidth="1"/>
    <col min="13065" max="13065" width="23.5703125" style="14" customWidth="1"/>
    <col min="13066" max="13066" width="16.5703125" style="14" customWidth="1"/>
    <col min="13067" max="13067" width="9.140625" style="14"/>
    <col min="13068" max="13068" width="15" style="14" bestFit="1" customWidth="1"/>
    <col min="13069" max="13069" width="13.7109375" style="14" customWidth="1"/>
    <col min="13070" max="13070" width="12.42578125" style="14" bestFit="1" customWidth="1"/>
    <col min="13071" max="13311" width="9.140625" style="14"/>
    <col min="13312" max="13312" width="67.140625" style="14" customWidth="1"/>
    <col min="13313" max="13313" width="6.7109375" style="14" customWidth="1"/>
    <col min="13314" max="13314" width="8.5703125" style="14" customWidth="1"/>
    <col min="13315" max="13315" width="5.42578125" style="14" customWidth="1"/>
    <col min="13316" max="13316" width="6.7109375" style="14" customWidth="1"/>
    <col min="13317" max="13317" width="12.28515625" style="14" customWidth="1"/>
    <col min="13318" max="13318" width="10.42578125" style="14" customWidth="1"/>
    <col min="13319" max="13319" width="21.85546875" style="14" customWidth="1"/>
    <col min="13320" max="13320" width="22.5703125" style="14" customWidth="1"/>
    <col min="13321" max="13321" width="23.5703125" style="14" customWidth="1"/>
    <col min="13322" max="13322" width="16.5703125" style="14" customWidth="1"/>
    <col min="13323" max="13323" width="9.140625" style="14"/>
    <col min="13324" max="13324" width="15" style="14" bestFit="1" customWidth="1"/>
    <col min="13325" max="13325" width="13.7109375" style="14" customWidth="1"/>
    <col min="13326" max="13326" width="12.42578125" style="14" bestFit="1" customWidth="1"/>
    <col min="13327" max="13567" width="9.140625" style="14"/>
    <col min="13568" max="13568" width="67.140625" style="14" customWidth="1"/>
    <col min="13569" max="13569" width="6.7109375" style="14" customWidth="1"/>
    <col min="13570" max="13570" width="8.5703125" style="14" customWidth="1"/>
    <col min="13571" max="13571" width="5.42578125" style="14" customWidth="1"/>
    <col min="13572" max="13572" width="6.7109375" style="14" customWidth="1"/>
    <col min="13573" max="13573" width="12.28515625" style="14" customWidth="1"/>
    <col min="13574" max="13574" width="10.42578125" style="14" customWidth="1"/>
    <col min="13575" max="13575" width="21.85546875" style="14" customWidth="1"/>
    <col min="13576" max="13576" width="22.5703125" style="14" customWidth="1"/>
    <col min="13577" max="13577" width="23.5703125" style="14" customWidth="1"/>
    <col min="13578" max="13578" width="16.5703125" style="14" customWidth="1"/>
    <col min="13579" max="13579" width="9.140625" style="14"/>
    <col min="13580" max="13580" width="15" style="14" bestFit="1" customWidth="1"/>
    <col min="13581" max="13581" width="13.7109375" style="14" customWidth="1"/>
    <col min="13582" max="13582" width="12.42578125" style="14" bestFit="1" customWidth="1"/>
    <col min="13583" max="13823" width="9.140625" style="14"/>
    <col min="13824" max="13824" width="67.140625" style="14" customWidth="1"/>
    <col min="13825" max="13825" width="6.7109375" style="14" customWidth="1"/>
    <col min="13826" max="13826" width="8.5703125" style="14" customWidth="1"/>
    <col min="13827" max="13827" width="5.42578125" style="14" customWidth="1"/>
    <col min="13828" max="13828" width="6.7109375" style="14" customWidth="1"/>
    <col min="13829" max="13829" width="12.28515625" style="14" customWidth="1"/>
    <col min="13830" max="13830" width="10.42578125" style="14" customWidth="1"/>
    <col min="13831" max="13831" width="21.85546875" style="14" customWidth="1"/>
    <col min="13832" max="13832" width="22.5703125" style="14" customWidth="1"/>
    <col min="13833" max="13833" width="23.5703125" style="14" customWidth="1"/>
    <col min="13834" max="13834" width="16.5703125" style="14" customWidth="1"/>
    <col min="13835" max="13835" width="9.140625" style="14"/>
    <col min="13836" max="13836" width="15" style="14" bestFit="1" customWidth="1"/>
    <col min="13837" max="13837" width="13.7109375" style="14" customWidth="1"/>
    <col min="13838" max="13838" width="12.42578125" style="14" bestFit="1" customWidth="1"/>
    <col min="13839" max="14079" width="9.140625" style="14"/>
    <col min="14080" max="14080" width="67.140625" style="14" customWidth="1"/>
    <col min="14081" max="14081" width="6.7109375" style="14" customWidth="1"/>
    <col min="14082" max="14082" width="8.5703125" style="14" customWidth="1"/>
    <col min="14083" max="14083" width="5.42578125" style="14" customWidth="1"/>
    <col min="14084" max="14084" width="6.7109375" style="14" customWidth="1"/>
    <col min="14085" max="14085" width="12.28515625" style="14" customWidth="1"/>
    <col min="14086" max="14086" width="10.42578125" style="14" customWidth="1"/>
    <col min="14087" max="14087" width="21.85546875" style="14" customWidth="1"/>
    <col min="14088" max="14088" width="22.5703125" style="14" customWidth="1"/>
    <col min="14089" max="14089" width="23.5703125" style="14" customWidth="1"/>
    <col min="14090" max="14090" width="16.5703125" style="14" customWidth="1"/>
    <col min="14091" max="14091" width="9.140625" style="14"/>
    <col min="14092" max="14092" width="15" style="14" bestFit="1" customWidth="1"/>
    <col min="14093" max="14093" width="13.7109375" style="14" customWidth="1"/>
    <col min="14094" max="14094" width="12.42578125" style="14" bestFit="1" customWidth="1"/>
    <col min="14095" max="14335" width="9.140625" style="14"/>
    <col min="14336" max="14336" width="67.140625" style="14" customWidth="1"/>
    <col min="14337" max="14337" width="6.7109375" style="14" customWidth="1"/>
    <col min="14338" max="14338" width="8.5703125" style="14" customWidth="1"/>
    <col min="14339" max="14339" width="5.42578125" style="14" customWidth="1"/>
    <col min="14340" max="14340" width="6.7109375" style="14" customWidth="1"/>
    <col min="14341" max="14341" width="12.28515625" style="14" customWidth="1"/>
    <col min="14342" max="14342" width="10.42578125" style="14" customWidth="1"/>
    <col min="14343" max="14343" width="21.85546875" style="14" customWidth="1"/>
    <col min="14344" max="14344" width="22.5703125" style="14" customWidth="1"/>
    <col min="14345" max="14345" width="23.5703125" style="14" customWidth="1"/>
    <col min="14346" max="14346" width="16.5703125" style="14" customWidth="1"/>
    <col min="14347" max="14347" width="9.140625" style="14"/>
    <col min="14348" max="14348" width="15" style="14" bestFit="1" customWidth="1"/>
    <col min="14349" max="14349" width="13.7109375" style="14" customWidth="1"/>
    <col min="14350" max="14350" width="12.42578125" style="14" bestFit="1" customWidth="1"/>
    <col min="14351" max="14591" width="9.140625" style="14"/>
    <col min="14592" max="14592" width="67.140625" style="14" customWidth="1"/>
    <col min="14593" max="14593" width="6.7109375" style="14" customWidth="1"/>
    <col min="14594" max="14594" width="8.5703125" style="14" customWidth="1"/>
    <col min="14595" max="14595" width="5.42578125" style="14" customWidth="1"/>
    <col min="14596" max="14596" width="6.7109375" style="14" customWidth="1"/>
    <col min="14597" max="14597" width="12.28515625" style="14" customWidth="1"/>
    <col min="14598" max="14598" width="10.42578125" style="14" customWidth="1"/>
    <col min="14599" max="14599" width="21.85546875" style="14" customWidth="1"/>
    <col min="14600" max="14600" width="22.5703125" style="14" customWidth="1"/>
    <col min="14601" max="14601" width="23.5703125" style="14" customWidth="1"/>
    <col min="14602" max="14602" width="16.5703125" style="14" customWidth="1"/>
    <col min="14603" max="14603" width="9.140625" style="14"/>
    <col min="14604" max="14604" width="15" style="14" bestFit="1" customWidth="1"/>
    <col min="14605" max="14605" width="13.7109375" style="14" customWidth="1"/>
    <col min="14606" max="14606" width="12.42578125" style="14" bestFit="1" customWidth="1"/>
    <col min="14607" max="14847" width="9.140625" style="14"/>
    <col min="14848" max="14848" width="67.140625" style="14" customWidth="1"/>
    <col min="14849" max="14849" width="6.7109375" style="14" customWidth="1"/>
    <col min="14850" max="14850" width="8.5703125" style="14" customWidth="1"/>
    <col min="14851" max="14851" width="5.42578125" style="14" customWidth="1"/>
    <col min="14852" max="14852" width="6.7109375" style="14" customWidth="1"/>
    <col min="14853" max="14853" width="12.28515625" style="14" customWidth="1"/>
    <col min="14854" max="14854" width="10.42578125" style="14" customWidth="1"/>
    <col min="14855" max="14855" width="21.85546875" style="14" customWidth="1"/>
    <col min="14856" max="14856" width="22.5703125" style="14" customWidth="1"/>
    <col min="14857" max="14857" width="23.5703125" style="14" customWidth="1"/>
    <col min="14858" max="14858" width="16.5703125" style="14" customWidth="1"/>
    <col min="14859" max="14859" width="9.140625" style="14"/>
    <col min="14860" max="14860" width="15" style="14" bestFit="1" customWidth="1"/>
    <col min="14861" max="14861" width="13.7109375" style="14" customWidth="1"/>
    <col min="14862" max="14862" width="12.42578125" style="14" bestFit="1" customWidth="1"/>
    <col min="14863" max="15103" width="9.140625" style="14"/>
    <col min="15104" max="15104" width="67.140625" style="14" customWidth="1"/>
    <col min="15105" max="15105" width="6.7109375" style="14" customWidth="1"/>
    <col min="15106" max="15106" width="8.5703125" style="14" customWidth="1"/>
    <col min="15107" max="15107" width="5.42578125" style="14" customWidth="1"/>
    <col min="15108" max="15108" width="6.7109375" style="14" customWidth="1"/>
    <col min="15109" max="15109" width="12.28515625" style="14" customWidth="1"/>
    <col min="15110" max="15110" width="10.42578125" style="14" customWidth="1"/>
    <col min="15111" max="15111" width="21.85546875" style="14" customWidth="1"/>
    <col min="15112" max="15112" width="22.5703125" style="14" customWidth="1"/>
    <col min="15113" max="15113" width="23.5703125" style="14" customWidth="1"/>
    <col min="15114" max="15114" width="16.5703125" style="14" customWidth="1"/>
    <col min="15115" max="15115" width="9.140625" style="14"/>
    <col min="15116" max="15116" width="15" style="14" bestFit="1" customWidth="1"/>
    <col min="15117" max="15117" width="13.7109375" style="14" customWidth="1"/>
    <col min="15118" max="15118" width="12.42578125" style="14" bestFit="1" customWidth="1"/>
    <col min="15119" max="15359" width="9.140625" style="14"/>
    <col min="15360" max="15360" width="67.140625" style="14" customWidth="1"/>
    <col min="15361" max="15361" width="6.7109375" style="14" customWidth="1"/>
    <col min="15362" max="15362" width="8.5703125" style="14" customWidth="1"/>
    <col min="15363" max="15363" width="5.42578125" style="14" customWidth="1"/>
    <col min="15364" max="15364" width="6.7109375" style="14" customWidth="1"/>
    <col min="15365" max="15365" width="12.28515625" style="14" customWidth="1"/>
    <col min="15366" max="15366" width="10.42578125" style="14" customWidth="1"/>
    <col min="15367" max="15367" width="21.85546875" style="14" customWidth="1"/>
    <col min="15368" max="15368" width="22.5703125" style="14" customWidth="1"/>
    <col min="15369" max="15369" width="23.5703125" style="14" customWidth="1"/>
    <col min="15370" max="15370" width="16.5703125" style="14" customWidth="1"/>
    <col min="15371" max="15371" width="9.140625" style="14"/>
    <col min="15372" max="15372" width="15" style="14" bestFit="1" customWidth="1"/>
    <col min="15373" max="15373" width="13.7109375" style="14" customWidth="1"/>
    <col min="15374" max="15374" width="12.42578125" style="14" bestFit="1" customWidth="1"/>
    <col min="15375" max="15615" width="9.140625" style="14"/>
    <col min="15616" max="15616" width="67.140625" style="14" customWidth="1"/>
    <col min="15617" max="15617" width="6.7109375" style="14" customWidth="1"/>
    <col min="15618" max="15618" width="8.5703125" style="14" customWidth="1"/>
    <col min="15619" max="15619" width="5.42578125" style="14" customWidth="1"/>
    <col min="15620" max="15620" width="6.7109375" style="14" customWidth="1"/>
    <col min="15621" max="15621" width="12.28515625" style="14" customWidth="1"/>
    <col min="15622" max="15622" width="10.42578125" style="14" customWidth="1"/>
    <col min="15623" max="15623" width="21.85546875" style="14" customWidth="1"/>
    <col min="15624" max="15624" width="22.5703125" style="14" customWidth="1"/>
    <col min="15625" max="15625" width="23.5703125" style="14" customWidth="1"/>
    <col min="15626" max="15626" width="16.5703125" style="14" customWidth="1"/>
    <col min="15627" max="15627" width="9.140625" style="14"/>
    <col min="15628" max="15628" width="15" style="14" bestFit="1" customWidth="1"/>
    <col min="15629" max="15629" width="13.7109375" style="14" customWidth="1"/>
    <col min="15630" max="15630" width="12.42578125" style="14" bestFit="1" customWidth="1"/>
    <col min="15631" max="15871" width="9.140625" style="14"/>
    <col min="15872" max="15872" width="67.140625" style="14" customWidth="1"/>
    <col min="15873" max="15873" width="6.7109375" style="14" customWidth="1"/>
    <col min="15874" max="15874" width="8.5703125" style="14" customWidth="1"/>
    <col min="15875" max="15875" width="5.42578125" style="14" customWidth="1"/>
    <col min="15876" max="15876" width="6.7109375" style="14" customWidth="1"/>
    <col min="15877" max="15877" width="12.28515625" style="14" customWidth="1"/>
    <col min="15878" max="15878" width="10.42578125" style="14" customWidth="1"/>
    <col min="15879" max="15879" width="21.85546875" style="14" customWidth="1"/>
    <col min="15880" max="15880" width="22.5703125" style="14" customWidth="1"/>
    <col min="15881" max="15881" width="23.5703125" style="14" customWidth="1"/>
    <col min="15882" max="15882" width="16.5703125" style="14" customWidth="1"/>
    <col min="15883" max="15883" width="9.140625" style="14"/>
    <col min="15884" max="15884" width="15" style="14" bestFit="1" customWidth="1"/>
    <col min="15885" max="15885" width="13.7109375" style="14" customWidth="1"/>
    <col min="15886" max="15886" width="12.42578125" style="14" bestFit="1" customWidth="1"/>
    <col min="15887" max="16127" width="9.140625" style="14"/>
    <col min="16128" max="16128" width="67.140625" style="14" customWidth="1"/>
    <col min="16129" max="16129" width="6.7109375" style="14" customWidth="1"/>
    <col min="16130" max="16130" width="8.5703125" style="14" customWidth="1"/>
    <col min="16131" max="16131" width="5.42578125" style="14" customWidth="1"/>
    <col min="16132" max="16132" width="6.7109375" style="14" customWidth="1"/>
    <col min="16133" max="16133" width="12.28515625" style="14" customWidth="1"/>
    <col min="16134" max="16134" width="10.42578125" style="14" customWidth="1"/>
    <col min="16135" max="16135" width="21.85546875" style="14" customWidth="1"/>
    <col min="16136" max="16136" width="22.5703125" style="14" customWidth="1"/>
    <col min="16137" max="16137" width="23.5703125" style="14" customWidth="1"/>
    <col min="16138" max="16138" width="16.5703125" style="14" customWidth="1"/>
    <col min="16139" max="16139" width="9.140625" style="14"/>
    <col min="16140" max="16140" width="15" style="14" bestFit="1" customWidth="1"/>
    <col min="16141" max="16141" width="13.7109375" style="14" customWidth="1"/>
    <col min="16142" max="16142" width="12.42578125" style="14" bestFit="1" customWidth="1"/>
    <col min="16143" max="16384" width="9.140625" style="14"/>
  </cols>
  <sheetData>
    <row r="1" spans="1:14" ht="18.75" x14ac:dyDescent="0.3">
      <c r="H1" s="30" t="s">
        <v>0</v>
      </c>
      <c r="I1" s="30"/>
      <c r="J1" s="30"/>
    </row>
    <row r="2" spans="1:14" ht="18.75" x14ac:dyDescent="0.3">
      <c r="H2" s="30" t="s">
        <v>1</v>
      </c>
      <c r="I2" s="30"/>
      <c r="J2" s="30"/>
    </row>
    <row r="3" spans="1:14" ht="18.75" x14ac:dyDescent="0.3">
      <c r="H3" s="30" t="s">
        <v>2</v>
      </c>
      <c r="I3" s="30"/>
      <c r="J3" s="30"/>
    </row>
    <row r="4" spans="1:14" ht="18.75" x14ac:dyDescent="0.3">
      <c r="H4" s="30" t="s">
        <v>1217</v>
      </c>
      <c r="I4" s="30"/>
      <c r="J4" s="30"/>
    </row>
    <row r="6" spans="1:14" ht="39" customHeight="1" x14ac:dyDescent="0.25">
      <c r="A6" s="267" t="s">
        <v>1219</v>
      </c>
      <c r="B6" s="268"/>
      <c r="C6" s="268"/>
      <c r="D6" s="268"/>
      <c r="E6" s="268"/>
      <c r="F6" s="268"/>
      <c r="G6" s="268"/>
      <c r="H6" s="268"/>
      <c r="I6" s="268"/>
      <c r="J6" s="268"/>
    </row>
    <row r="8" spans="1:14" ht="18.75" x14ac:dyDescent="0.25">
      <c r="A8" s="269" t="s">
        <v>270</v>
      </c>
      <c r="B8" s="269"/>
      <c r="C8" s="269"/>
      <c r="D8" s="269"/>
      <c r="E8" s="269"/>
      <c r="F8" s="269"/>
      <c r="G8" s="269"/>
      <c r="H8" s="269"/>
      <c r="I8" s="269"/>
      <c r="J8" s="269"/>
    </row>
    <row r="9" spans="1:14" ht="45" customHeight="1" x14ac:dyDescent="0.25">
      <c r="A9" s="265" t="s">
        <v>4</v>
      </c>
      <c r="B9" s="265" t="s">
        <v>5</v>
      </c>
      <c r="C9" s="265" t="s">
        <v>6</v>
      </c>
      <c r="D9" s="265" t="s">
        <v>7</v>
      </c>
      <c r="E9" s="265" t="s">
        <v>8</v>
      </c>
      <c r="F9" s="265" t="s">
        <v>9</v>
      </c>
      <c r="G9" s="265" t="s">
        <v>10</v>
      </c>
      <c r="H9" s="270" t="s">
        <v>1100</v>
      </c>
      <c r="I9" s="272" t="s">
        <v>1218</v>
      </c>
      <c r="J9" s="274" t="s">
        <v>782</v>
      </c>
    </row>
    <row r="10" spans="1:14" ht="51" customHeight="1" x14ac:dyDescent="0.25">
      <c r="A10" s="266"/>
      <c r="B10" s="266"/>
      <c r="C10" s="266"/>
      <c r="D10" s="266"/>
      <c r="E10" s="266"/>
      <c r="F10" s="266"/>
      <c r="G10" s="266"/>
      <c r="H10" s="271"/>
      <c r="I10" s="273"/>
      <c r="J10" s="274"/>
      <c r="L10" s="21"/>
      <c r="M10" s="21"/>
      <c r="N10" s="21"/>
    </row>
    <row r="11" spans="1:14" ht="18.75" x14ac:dyDescent="0.25">
      <c r="A11" s="176" t="s">
        <v>11</v>
      </c>
      <c r="B11" s="177" t="s">
        <v>12</v>
      </c>
      <c r="C11" s="178">
        <v>3</v>
      </c>
      <c r="D11" s="178">
        <v>4</v>
      </c>
      <c r="E11" s="178">
        <v>5</v>
      </c>
      <c r="F11" s="178">
        <v>6</v>
      </c>
      <c r="G11" s="178">
        <v>7</v>
      </c>
      <c r="H11" s="179">
        <v>9</v>
      </c>
      <c r="I11" s="180">
        <v>10</v>
      </c>
      <c r="J11" s="181">
        <v>11</v>
      </c>
      <c r="L11" s="25"/>
      <c r="M11" s="25"/>
      <c r="N11" s="21"/>
    </row>
    <row r="12" spans="1:14" ht="75" x14ac:dyDescent="0.25">
      <c r="A12" s="182" t="s">
        <v>14</v>
      </c>
      <c r="B12" s="183" t="s">
        <v>15</v>
      </c>
      <c r="C12" s="184" t="s">
        <v>3</v>
      </c>
      <c r="D12" s="184" t="s">
        <v>3</v>
      </c>
      <c r="E12" s="184" t="s">
        <v>3</v>
      </c>
      <c r="F12" s="184" t="s">
        <v>3</v>
      </c>
      <c r="G12" s="184" t="s">
        <v>3</v>
      </c>
      <c r="H12" s="185">
        <f>H13+H44+H72+H77+H85+H109+H119+H124</f>
        <v>197618837.45999998</v>
      </c>
      <c r="I12" s="185">
        <f>I13+I44+I72+I77+I85+I109+I119+I124</f>
        <v>189767307.08999997</v>
      </c>
      <c r="J12" s="186">
        <f t="shared" ref="J12:J80" si="0">I12/H12*100</f>
        <v>96.026932214096632</v>
      </c>
      <c r="K12" s="26">
        <v>197618837.46000001</v>
      </c>
      <c r="L12" s="26">
        <v>189767307.09</v>
      </c>
      <c r="M12" s="163">
        <v>0.96028925799349252</v>
      </c>
      <c r="N12" s="26"/>
    </row>
    <row r="13" spans="1:14" ht="56.25" x14ac:dyDescent="0.25">
      <c r="A13" s="182" t="s">
        <v>16</v>
      </c>
      <c r="B13" s="183" t="s">
        <v>15</v>
      </c>
      <c r="C13" s="183" t="s">
        <v>17</v>
      </c>
      <c r="D13" s="183" t="s">
        <v>15</v>
      </c>
      <c r="E13" s="187" t="s">
        <v>3</v>
      </c>
      <c r="F13" s="187" t="s">
        <v>3</v>
      </c>
      <c r="G13" s="187" t="s">
        <v>3</v>
      </c>
      <c r="H13" s="185">
        <f>H15+H18+H25+H28+H33+H38+H41</f>
        <v>69135115.719999999</v>
      </c>
      <c r="I13" s="185">
        <f>I15+I18+I25+I28+I33+I38+I41</f>
        <v>66586774.299999997</v>
      </c>
      <c r="J13" s="186">
        <f t="shared" si="0"/>
        <v>96.313969545779187</v>
      </c>
      <c r="K13" s="21"/>
      <c r="L13" s="25">
        <f>L12-I12</f>
        <v>0</v>
      </c>
      <c r="M13" s="21"/>
      <c r="N13" s="21"/>
    </row>
    <row r="14" spans="1:14" ht="18.75" x14ac:dyDescent="0.25">
      <c r="A14" s="182" t="s">
        <v>18</v>
      </c>
      <c r="B14" s="183" t="s">
        <v>15</v>
      </c>
      <c r="C14" s="183" t="s">
        <v>17</v>
      </c>
      <c r="D14" s="183" t="s">
        <v>15</v>
      </c>
      <c r="E14" s="183" t="s">
        <v>19</v>
      </c>
      <c r="F14" s="188" t="s">
        <v>3</v>
      </c>
      <c r="G14" s="188" t="s">
        <v>3</v>
      </c>
      <c r="H14" s="185">
        <f>H15+H18+H25+H28+H33+H38+H41</f>
        <v>69135115.719999999</v>
      </c>
      <c r="I14" s="185">
        <f>I15+I18+I25+I28+I33+I38+I41</f>
        <v>66586774.299999997</v>
      </c>
      <c r="J14" s="186">
        <f t="shared" si="0"/>
        <v>96.313969545779187</v>
      </c>
      <c r="K14" s="21"/>
      <c r="L14" s="21"/>
      <c r="M14" s="21"/>
      <c r="N14" s="21"/>
    </row>
    <row r="15" spans="1:14" ht="56.25" x14ac:dyDescent="0.25">
      <c r="A15" s="189" t="s">
        <v>20</v>
      </c>
      <c r="B15" s="190" t="s">
        <v>15</v>
      </c>
      <c r="C15" s="190" t="s">
        <v>17</v>
      </c>
      <c r="D15" s="190" t="s">
        <v>15</v>
      </c>
      <c r="E15" s="190" t="s">
        <v>19</v>
      </c>
      <c r="F15" s="190" t="s">
        <v>21</v>
      </c>
      <c r="G15" s="191" t="s">
        <v>3</v>
      </c>
      <c r="H15" s="192">
        <v>2779733.03</v>
      </c>
      <c r="I15" s="193">
        <v>2654753.75</v>
      </c>
      <c r="J15" s="194">
        <f t="shared" si="0"/>
        <v>95.503910675911214</v>
      </c>
      <c r="K15" s="21"/>
      <c r="L15" s="21"/>
      <c r="M15" s="21"/>
      <c r="N15" s="21"/>
    </row>
    <row r="16" spans="1:14" ht="93.75" x14ac:dyDescent="0.25">
      <c r="A16" s="189" t="s">
        <v>22</v>
      </c>
      <c r="B16" s="190" t="s">
        <v>15</v>
      </c>
      <c r="C16" s="190" t="s">
        <v>17</v>
      </c>
      <c r="D16" s="190" t="s">
        <v>15</v>
      </c>
      <c r="E16" s="190" t="s">
        <v>19</v>
      </c>
      <c r="F16" s="190" t="s">
        <v>21</v>
      </c>
      <c r="G16" s="190" t="s">
        <v>23</v>
      </c>
      <c r="H16" s="192">
        <v>2779733.03</v>
      </c>
      <c r="I16" s="193">
        <v>2654753.75</v>
      </c>
      <c r="J16" s="194">
        <f t="shared" si="0"/>
        <v>95.503910675911214</v>
      </c>
      <c r="K16" s="21"/>
      <c r="L16" s="21"/>
      <c r="M16" s="21"/>
      <c r="N16" s="21"/>
    </row>
    <row r="17" spans="1:14" ht="37.5" x14ac:dyDescent="0.25">
      <c r="A17" s="189" t="s">
        <v>24</v>
      </c>
      <c r="B17" s="190" t="s">
        <v>15</v>
      </c>
      <c r="C17" s="190" t="s">
        <v>17</v>
      </c>
      <c r="D17" s="190" t="s">
        <v>15</v>
      </c>
      <c r="E17" s="190" t="s">
        <v>19</v>
      </c>
      <c r="F17" s="190" t="s">
        <v>21</v>
      </c>
      <c r="G17" s="190" t="s">
        <v>25</v>
      </c>
      <c r="H17" s="192">
        <v>2779733.03</v>
      </c>
      <c r="I17" s="193">
        <v>2654753.75</v>
      </c>
      <c r="J17" s="194">
        <f t="shared" si="0"/>
        <v>95.503910675911214</v>
      </c>
      <c r="K17" s="21"/>
      <c r="L17" s="21"/>
      <c r="M17" s="21"/>
      <c r="N17" s="21"/>
    </row>
    <row r="18" spans="1:14" ht="37.5" x14ac:dyDescent="0.25">
      <c r="A18" s="189" t="s">
        <v>26</v>
      </c>
      <c r="B18" s="190" t="s">
        <v>15</v>
      </c>
      <c r="C18" s="190" t="s">
        <v>17</v>
      </c>
      <c r="D18" s="190" t="s">
        <v>15</v>
      </c>
      <c r="E18" s="190" t="s">
        <v>19</v>
      </c>
      <c r="F18" s="190" t="s">
        <v>27</v>
      </c>
      <c r="G18" s="191" t="s">
        <v>3</v>
      </c>
      <c r="H18" s="192">
        <v>53636788.969999999</v>
      </c>
      <c r="I18" s="193">
        <v>52283597.560000002</v>
      </c>
      <c r="J18" s="194">
        <f t="shared" si="0"/>
        <v>97.477120767320997</v>
      </c>
      <c r="K18" s="21"/>
      <c r="L18" s="21"/>
      <c r="M18" s="21"/>
      <c r="N18" s="21"/>
    </row>
    <row r="19" spans="1:14" ht="93.75" x14ac:dyDescent="0.25">
      <c r="A19" s="189" t="s">
        <v>22</v>
      </c>
      <c r="B19" s="190" t="s">
        <v>15</v>
      </c>
      <c r="C19" s="190" t="s">
        <v>17</v>
      </c>
      <c r="D19" s="190" t="s">
        <v>15</v>
      </c>
      <c r="E19" s="190" t="s">
        <v>19</v>
      </c>
      <c r="F19" s="190" t="s">
        <v>27</v>
      </c>
      <c r="G19" s="190" t="s">
        <v>23</v>
      </c>
      <c r="H19" s="192">
        <v>53350768.969999999</v>
      </c>
      <c r="I19" s="193">
        <v>52026841.450000003</v>
      </c>
      <c r="J19" s="194">
        <f t="shared" si="0"/>
        <v>97.518447164755102</v>
      </c>
      <c r="K19" s="21"/>
      <c r="L19" s="21"/>
      <c r="M19" s="21"/>
      <c r="N19" s="21"/>
    </row>
    <row r="20" spans="1:14" ht="37.5" x14ac:dyDescent="0.25">
      <c r="A20" s="189" t="s">
        <v>24</v>
      </c>
      <c r="B20" s="190" t="s">
        <v>15</v>
      </c>
      <c r="C20" s="190" t="s">
        <v>17</v>
      </c>
      <c r="D20" s="190" t="s">
        <v>15</v>
      </c>
      <c r="E20" s="190" t="s">
        <v>19</v>
      </c>
      <c r="F20" s="190" t="s">
        <v>27</v>
      </c>
      <c r="G20" s="190" t="s">
        <v>25</v>
      </c>
      <c r="H20" s="192">
        <v>53350768.969999999</v>
      </c>
      <c r="I20" s="193">
        <v>52026841.450000003</v>
      </c>
      <c r="J20" s="194">
        <f t="shared" si="0"/>
        <v>97.518447164755102</v>
      </c>
      <c r="K20" s="21"/>
      <c r="L20" s="21"/>
      <c r="M20" s="21"/>
      <c r="N20" s="21"/>
    </row>
    <row r="21" spans="1:14" ht="37.5" x14ac:dyDescent="0.25">
      <c r="A21" s="189" t="s">
        <v>28</v>
      </c>
      <c r="B21" s="190" t="s">
        <v>15</v>
      </c>
      <c r="C21" s="190" t="s">
        <v>17</v>
      </c>
      <c r="D21" s="190" t="s">
        <v>15</v>
      </c>
      <c r="E21" s="190" t="s">
        <v>19</v>
      </c>
      <c r="F21" s="190" t="s">
        <v>27</v>
      </c>
      <c r="G21" s="190" t="s">
        <v>29</v>
      </c>
      <c r="H21" s="192">
        <v>116500</v>
      </c>
      <c r="I21" s="193">
        <v>90796.67</v>
      </c>
      <c r="J21" s="194">
        <f t="shared" si="0"/>
        <v>77.937055793991419</v>
      </c>
      <c r="K21" s="21"/>
      <c r="L21" s="21"/>
      <c r="M21" s="21"/>
      <c r="N21" s="21"/>
    </row>
    <row r="22" spans="1:14" ht="37.5" x14ac:dyDescent="0.25">
      <c r="A22" s="189" t="s">
        <v>30</v>
      </c>
      <c r="B22" s="190" t="s">
        <v>15</v>
      </c>
      <c r="C22" s="190" t="s">
        <v>17</v>
      </c>
      <c r="D22" s="190" t="s">
        <v>15</v>
      </c>
      <c r="E22" s="190" t="s">
        <v>19</v>
      </c>
      <c r="F22" s="190" t="s">
        <v>27</v>
      </c>
      <c r="G22" s="190" t="s">
        <v>31</v>
      </c>
      <c r="H22" s="192">
        <v>116500</v>
      </c>
      <c r="I22" s="193">
        <v>90796.67</v>
      </c>
      <c r="J22" s="194">
        <f t="shared" si="0"/>
        <v>77.937055793991419</v>
      </c>
      <c r="K22" s="21"/>
      <c r="L22" s="21"/>
      <c r="M22" s="21"/>
      <c r="N22" s="21"/>
    </row>
    <row r="23" spans="1:14" ht="18.75" x14ac:dyDescent="0.25">
      <c r="A23" s="189" t="s">
        <v>32</v>
      </c>
      <c r="B23" s="190" t="s">
        <v>15</v>
      </c>
      <c r="C23" s="190" t="s">
        <v>17</v>
      </c>
      <c r="D23" s="190" t="s">
        <v>15</v>
      </c>
      <c r="E23" s="190" t="s">
        <v>19</v>
      </c>
      <c r="F23" s="190" t="s">
        <v>27</v>
      </c>
      <c r="G23" s="190" t="s">
        <v>33</v>
      </c>
      <c r="H23" s="192">
        <v>169520</v>
      </c>
      <c r="I23" s="193">
        <v>165959.44</v>
      </c>
      <c r="J23" s="194">
        <f t="shared" si="0"/>
        <v>97.899622463426155</v>
      </c>
      <c r="K23" s="21"/>
      <c r="L23" s="21"/>
      <c r="M23" s="21"/>
      <c r="N23" s="21"/>
    </row>
    <row r="24" spans="1:14" ht="18.75" x14ac:dyDescent="0.25">
      <c r="A24" s="189" t="s">
        <v>34</v>
      </c>
      <c r="B24" s="190" t="s">
        <v>15</v>
      </c>
      <c r="C24" s="190" t="s">
        <v>17</v>
      </c>
      <c r="D24" s="190" t="s">
        <v>15</v>
      </c>
      <c r="E24" s="190" t="s">
        <v>19</v>
      </c>
      <c r="F24" s="190" t="s">
        <v>27</v>
      </c>
      <c r="G24" s="190" t="s">
        <v>35</v>
      </c>
      <c r="H24" s="192">
        <v>169520</v>
      </c>
      <c r="I24" s="193">
        <v>165959.44</v>
      </c>
      <c r="J24" s="194">
        <f t="shared" si="0"/>
        <v>97.899622463426155</v>
      </c>
      <c r="K24" s="21"/>
      <c r="L24" s="21"/>
      <c r="M24" s="21"/>
      <c r="N24" s="21"/>
    </row>
    <row r="25" spans="1:14" ht="56.25" x14ac:dyDescent="0.25">
      <c r="A25" s="189" t="s">
        <v>36</v>
      </c>
      <c r="B25" s="190" t="s">
        <v>15</v>
      </c>
      <c r="C25" s="190" t="s">
        <v>17</v>
      </c>
      <c r="D25" s="190" t="s">
        <v>15</v>
      </c>
      <c r="E25" s="190" t="s">
        <v>19</v>
      </c>
      <c r="F25" s="190" t="s">
        <v>37</v>
      </c>
      <c r="G25" s="191" t="s">
        <v>3</v>
      </c>
      <c r="H25" s="192">
        <v>762294</v>
      </c>
      <c r="I25" s="193">
        <v>635462.57999999996</v>
      </c>
      <c r="J25" s="194">
        <f t="shared" si="0"/>
        <v>83.361876126533858</v>
      </c>
      <c r="K25" s="21"/>
      <c r="L25" s="21"/>
      <c r="M25" s="21"/>
      <c r="N25" s="21"/>
    </row>
    <row r="26" spans="1:14" ht="37.5" x14ac:dyDescent="0.25">
      <c r="A26" s="189" t="s">
        <v>28</v>
      </c>
      <c r="B26" s="190" t="s">
        <v>15</v>
      </c>
      <c r="C26" s="190" t="s">
        <v>17</v>
      </c>
      <c r="D26" s="190" t="s">
        <v>15</v>
      </c>
      <c r="E26" s="190" t="s">
        <v>19</v>
      </c>
      <c r="F26" s="190" t="s">
        <v>37</v>
      </c>
      <c r="G26" s="190" t="s">
        <v>29</v>
      </c>
      <c r="H26" s="192">
        <v>762294</v>
      </c>
      <c r="I26" s="193">
        <v>635462.57999999996</v>
      </c>
      <c r="J26" s="194">
        <f t="shared" si="0"/>
        <v>83.361876126533858</v>
      </c>
      <c r="K26" s="21"/>
      <c r="L26" s="21"/>
      <c r="M26" s="21"/>
      <c r="N26" s="21"/>
    </row>
    <row r="27" spans="1:14" ht="37.5" x14ac:dyDescent="0.25">
      <c r="A27" s="189" t="s">
        <v>30</v>
      </c>
      <c r="B27" s="190" t="s">
        <v>15</v>
      </c>
      <c r="C27" s="190" t="s">
        <v>17</v>
      </c>
      <c r="D27" s="190" t="s">
        <v>15</v>
      </c>
      <c r="E27" s="190" t="s">
        <v>19</v>
      </c>
      <c r="F27" s="190" t="s">
        <v>37</v>
      </c>
      <c r="G27" s="190" t="s">
        <v>31</v>
      </c>
      <c r="H27" s="192">
        <v>762294</v>
      </c>
      <c r="I27" s="193">
        <v>635462.57999999996</v>
      </c>
      <c r="J27" s="194">
        <f t="shared" si="0"/>
        <v>83.361876126533858</v>
      </c>
      <c r="K27" s="21"/>
      <c r="L27" s="21"/>
      <c r="M27" s="21"/>
      <c r="N27" s="21"/>
    </row>
    <row r="28" spans="1:14" ht="18.75" x14ac:dyDescent="0.25">
      <c r="A28" s="189" t="s">
        <v>38</v>
      </c>
      <c r="B28" s="190" t="s">
        <v>15</v>
      </c>
      <c r="C28" s="190" t="s">
        <v>17</v>
      </c>
      <c r="D28" s="190" t="s">
        <v>15</v>
      </c>
      <c r="E28" s="190" t="s">
        <v>19</v>
      </c>
      <c r="F28" s="190" t="s">
        <v>39</v>
      </c>
      <c r="G28" s="191" t="s">
        <v>3</v>
      </c>
      <c r="H28" s="192">
        <v>6756594</v>
      </c>
      <c r="I28" s="193">
        <v>6671892.5199999996</v>
      </c>
      <c r="J28" s="194">
        <f t="shared" si="0"/>
        <v>98.746387898991699</v>
      </c>
      <c r="K28" s="21"/>
      <c r="L28" s="21"/>
      <c r="M28" s="21"/>
      <c r="N28" s="21"/>
    </row>
    <row r="29" spans="1:14" ht="93.75" x14ac:dyDescent="0.25">
      <c r="A29" s="189" t="s">
        <v>22</v>
      </c>
      <c r="B29" s="190" t="s">
        <v>15</v>
      </c>
      <c r="C29" s="190" t="s">
        <v>17</v>
      </c>
      <c r="D29" s="190" t="s">
        <v>15</v>
      </c>
      <c r="E29" s="190" t="s">
        <v>19</v>
      </c>
      <c r="F29" s="190" t="s">
        <v>39</v>
      </c>
      <c r="G29" s="190" t="s">
        <v>23</v>
      </c>
      <c r="H29" s="192">
        <v>5896570</v>
      </c>
      <c r="I29" s="193">
        <v>5832028.5899999999</v>
      </c>
      <c r="J29" s="194">
        <f t="shared" si="0"/>
        <v>98.905441468514738</v>
      </c>
      <c r="K29" s="21"/>
      <c r="L29" s="21"/>
      <c r="M29" s="21"/>
      <c r="N29" s="21"/>
    </row>
    <row r="30" spans="1:14" ht="18.75" x14ac:dyDescent="0.25">
      <c r="A30" s="189" t="s">
        <v>40</v>
      </c>
      <c r="B30" s="190" t="s">
        <v>15</v>
      </c>
      <c r="C30" s="190" t="s">
        <v>17</v>
      </c>
      <c r="D30" s="190" t="s">
        <v>15</v>
      </c>
      <c r="E30" s="190" t="s">
        <v>19</v>
      </c>
      <c r="F30" s="190" t="s">
        <v>39</v>
      </c>
      <c r="G30" s="190" t="s">
        <v>41</v>
      </c>
      <c r="H30" s="192">
        <v>5896570</v>
      </c>
      <c r="I30" s="193">
        <v>5832028.5899999999</v>
      </c>
      <c r="J30" s="194">
        <f t="shared" si="0"/>
        <v>98.905441468514738</v>
      </c>
      <c r="K30" s="21"/>
      <c r="L30" s="21"/>
      <c r="M30" s="21"/>
      <c r="N30" s="21"/>
    </row>
    <row r="31" spans="1:14" ht="37.5" x14ac:dyDescent="0.25">
      <c r="A31" s="189" t="s">
        <v>28</v>
      </c>
      <c r="B31" s="190" t="s">
        <v>15</v>
      </c>
      <c r="C31" s="190" t="s">
        <v>17</v>
      </c>
      <c r="D31" s="190" t="s">
        <v>15</v>
      </c>
      <c r="E31" s="190" t="s">
        <v>19</v>
      </c>
      <c r="F31" s="190" t="s">
        <v>39</v>
      </c>
      <c r="G31" s="190" t="s">
        <v>29</v>
      </c>
      <c r="H31" s="192">
        <v>860024</v>
      </c>
      <c r="I31" s="193">
        <v>839863.93</v>
      </c>
      <c r="J31" s="194">
        <f t="shared" si="0"/>
        <v>97.655871231500527</v>
      </c>
      <c r="K31" s="21"/>
      <c r="L31" s="21"/>
      <c r="M31" s="21"/>
      <c r="N31" s="21"/>
    </row>
    <row r="32" spans="1:14" ht="37.5" x14ac:dyDescent="0.25">
      <c r="A32" s="189" t="s">
        <v>30</v>
      </c>
      <c r="B32" s="190" t="s">
        <v>15</v>
      </c>
      <c r="C32" s="190" t="s">
        <v>17</v>
      </c>
      <c r="D32" s="190" t="s">
        <v>15</v>
      </c>
      <c r="E32" s="190" t="s">
        <v>19</v>
      </c>
      <c r="F32" s="190" t="s">
        <v>39</v>
      </c>
      <c r="G32" s="190" t="s">
        <v>31</v>
      </c>
      <c r="H32" s="192">
        <v>860024</v>
      </c>
      <c r="I32" s="193">
        <v>839863.93</v>
      </c>
      <c r="J32" s="194">
        <f t="shared" si="0"/>
        <v>97.655871231500527</v>
      </c>
      <c r="K32" s="21"/>
      <c r="L32" s="21"/>
      <c r="M32" s="21"/>
      <c r="N32" s="21"/>
    </row>
    <row r="33" spans="1:14" ht="56.25" x14ac:dyDescent="0.25">
      <c r="A33" s="189" t="s">
        <v>42</v>
      </c>
      <c r="B33" s="190" t="s">
        <v>15</v>
      </c>
      <c r="C33" s="190" t="s">
        <v>17</v>
      </c>
      <c r="D33" s="190" t="s">
        <v>15</v>
      </c>
      <c r="E33" s="190" t="s">
        <v>19</v>
      </c>
      <c r="F33" s="190" t="s">
        <v>43</v>
      </c>
      <c r="G33" s="191" t="s">
        <v>3</v>
      </c>
      <c r="H33" s="192">
        <v>2387367.41</v>
      </c>
      <c r="I33" s="193">
        <v>1531551.72</v>
      </c>
      <c r="J33" s="194">
        <f t="shared" si="0"/>
        <v>64.152325845815241</v>
      </c>
      <c r="K33" s="21"/>
      <c r="L33" s="21"/>
      <c r="M33" s="21"/>
      <c r="N33" s="21"/>
    </row>
    <row r="34" spans="1:14" ht="37.5" x14ac:dyDescent="0.25">
      <c r="A34" s="189" t="s">
        <v>28</v>
      </c>
      <c r="B34" s="190" t="s">
        <v>15</v>
      </c>
      <c r="C34" s="190" t="s">
        <v>17</v>
      </c>
      <c r="D34" s="190" t="s">
        <v>15</v>
      </c>
      <c r="E34" s="190" t="s">
        <v>19</v>
      </c>
      <c r="F34" s="190" t="s">
        <v>43</v>
      </c>
      <c r="G34" s="190" t="s">
        <v>29</v>
      </c>
      <c r="H34" s="192">
        <v>1938180.41</v>
      </c>
      <c r="I34" s="193">
        <v>1082380.27</v>
      </c>
      <c r="J34" s="194">
        <f t="shared" si="0"/>
        <v>55.845176455993595</v>
      </c>
      <c r="K34" s="21"/>
      <c r="L34" s="21"/>
      <c r="M34" s="21"/>
      <c r="N34" s="21"/>
    </row>
    <row r="35" spans="1:14" ht="37.5" x14ac:dyDescent="0.25">
      <c r="A35" s="189" t="s">
        <v>30</v>
      </c>
      <c r="B35" s="190" t="s">
        <v>15</v>
      </c>
      <c r="C35" s="190" t="s">
        <v>17</v>
      </c>
      <c r="D35" s="190" t="s">
        <v>15</v>
      </c>
      <c r="E35" s="190" t="s">
        <v>19</v>
      </c>
      <c r="F35" s="190" t="s">
        <v>43</v>
      </c>
      <c r="G35" s="190" t="s">
        <v>31</v>
      </c>
      <c r="H35" s="192">
        <v>1938180.41</v>
      </c>
      <c r="I35" s="193">
        <v>1082380.27</v>
      </c>
      <c r="J35" s="194">
        <f t="shared" si="0"/>
        <v>55.845176455993595</v>
      </c>
      <c r="K35" s="21"/>
      <c r="L35" s="21"/>
      <c r="M35" s="21"/>
      <c r="N35" s="21"/>
    </row>
    <row r="36" spans="1:14" ht="18.75" x14ac:dyDescent="0.25">
      <c r="A36" s="189" t="s">
        <v>32</v>
      </c>
      <c r="B36" s="190" t="s">
        <v>15</v>
      </c>
      <c r="C36" s="190" t="s">
        <v>17</v>
      </c>
      <c r="D36" s="190" t="s">
        <v>15</v>
      </c>
      <c r="E36" s="190" t="s">
        <v>19</v>
      </c>
      <c r="F36" s="190" t="s">
        <v>43</v>
      </c>
      <c r="G36" s="190" t="s">
        <v>33</v>
      </c>
      <c r="H36" s="192">
        <v>449187</v>
      </c>
      <c r="I36" s="193">
        <v>449171.45</v>
      </c>
      <c r="J36" s="194">
        <f t="shared" si="0"/>
        <v>99.996538190107913</v>
      </c>
      <c r="K36" s="21"/>
      <c r="L36" s="21"/>
      <c r="M36" s="21"/>
      <c r="N36" s="21"/>
    </row>
    <row r="37" spans="1:14" ht="18.75" x14ac:dyDescent="0.25">
      <c r="A37" s="189" t="s">
        <v>34</v>
      </c>
      <c r="B37" s="190" t="s">
        <v>15</v>
      </c>
      <c r="C37" s="190" t="s">
        <v>17</v>
      </c>
      <c r="D37" s="190" t="s">
        <v>15</v>
      </c>
      <c r="E37" s="190" t="s">
        <v>19</v>
      </c>
      <c r="F37" s="190" t="s">
        <v>43</v>
      </c>
      <c r="G37" s="190" t="s">
        <v>35</v>
      </c>
      <c r="H37" s="192">
        <v>449187</v>
      </c>
      <c r="I37" s="193">
        <v>449171.45</v>
      </c>
      <c r="J37" s="194">
        <f t="shared" si="0"/>
        <v>99.996538190107913</v>
      </c>
      <c r="K37" s="21"/>
      <c r="L37" s="21"/>
      <c r="M37" s="21"/>
      <c r="N37" s="21"/>
    </row>
    <row r="38" spans="1:14" ht="18.75" x14ac:dyDescent="0.25">
      <c r="A38" s="189" t="s">
        <v>1220</v>
      </c>
      <c r="B38" s="190" t="s">
        <v>15</v>
      </c>
      <c r="C38" s="190" t="s">
        <v>17</v>
      </c>
      <c r="D38" s="190" t="s">
        <v>15</v>
      </c>
      <c r="E38" s="190" t="s">
        <v>19</v>
      </c>
      <c r="F38" s="190" t="s">
        <v>1248</v>
      </c>
      <c r="G38" s="191" t="s">
        <v>3</v>
      </c>
      <c r="H38" s="192">
        <v>404012.91</v>
      </c>
      <c r="I38" s="193">
        <v>401190.77</v>
      </c>
      <c r="J38" s="194">
        <f t="shared" si="0"/>
        <v>99.301472816796874</v>
      </c>
      <c r="K38" s="21"/>
      <c r="L38" s="21"/>
      <c r="M38" s="21"/>
      <c r="N38" s="21"/>
    </row>
    <row r="39" spans="1:14" ht="37.5" x14ac:dyDescent="0.25">
      <c r="A39" s="189" t="s">
        <v>28</v>
      </c>
      <c r="B39" s="190" t="s">
        <v>15</v>
      </c>
      <c r="C39" s="190" t="s">
        <v>17</v>
      </c>
      <c r="D39" s="190" t="s">
        <v>15</v>
      </c>
      <c r="E39" s="190" t="s">
        <v>19</v>
      </c>
      <c r="F39" s="190" t="s">
        <v>1248</v>
      </c>
      <c r="G39" s="190" t="s">
        <v>29</v>
      </c>
      <c r="H39" s="192">
        <v>404012.91</v>
      </c>
      <c r="I39" s="193">
        <v>401190.77</v>
      </c>
      <c r="J39" s="194">
        <f t="shared" si="0"/>
        <v>99.301472816796874</v>
      </c>
      <c r="K39" s="21"/>
      <c r="L39" s="21"/>
      <c r="M39" s="21"/>
      <c r="N39" s="21"/>
    </row>
    <row r="40" spans="1:14" ht="37.5" x14ac:dyDescent="0.25">
      <c r="A40" s="189" t="s">
        <v>30</v>
      </c>
      <c r="B40" s="190" t="s">
        <v>15</v>
      </c>
      <c r="C40" s="190" t="s">
        <v>17</v>
      </c>
      <c r="D40" s="190" t="s">
        <v>15</v>
      </c>
      <c r="E40" s="190" t="s">
        <v>19</v>
      </c>
      <c r="F40" s="190" t="s">
        <v>1248</v>
      </c>
      <c r="G40" s="190" t="s">
        <v>31</v>
      </c>
      <c r="H40" s="192">
        <v>404012.91</v>
      </c>
      <c r="I40" s="193">
        <v>401190.77</v>
      </c>
      <c r="J40" s="194">
        <f t="shared" si="0"/>
        <v>99.301472816796874</v>
      </c>
      <c r="K40" s="21"/>
      <c r="L40" s="21"/>
      <c r="M40" s="21"/>
      <c r="N40" s="21"/>
    </row>
    <row r="41" spans="1:14" ht="18.75" x14ac:dyDescent="0.25">
      <c r="A41" s="189" t="s">
        <v>994</v>
      </c>
      <c r="B41" s="190" t="s">
        <v>15</v>
      </c>
      <c r="C41" s="190" t="s">
        <v>17</v>
      </c>
      <c r="D41" s="190" t="s">
        <v>15</v>
      </c>
      <c r="E41" s="190" t="s">
        <v>19</v>
      </c>
      <c r="F41" s="190" t="s">
        <v>1221</v>
      </c>
      <c r="G41" s="191" t="s">
        <v>3</v>
      </c>
      <c r="H41" s="192">
        <v>2408325.4</v>
      </c>
      <c r="I41" s="193">
        <v>2408325.4</v>
      </c>
      <c r="J41" s="194">
        <f t="shared" si="0"/>
        <v>100</v>
      </c>
      <c r="K41" s="21"/>
      <c r="L41" s="21"/>
      <c r="M41" s="21"/>
      <c r="N41" s="21"/>
    </row>
    <row r="42" spans="1:14" ht="37.5" x14ac:dyDescent="0.25">
      <c r="A42" s="189" t="s">
        <v>28</v>
      </c>
      <c r="B42" s="190" t="s">
        <v>15</v>
      </c>
      <c r="C42" s="190" t="s">
        <v>17</v>
      </c>
      <c r="D42" s="190" t="s">
        <v>15</v>
      </c>
      <c r="E42" s="190" t="s">
        <v>19</v>
      </c>
      <c r="F42" s="190" t="s">
        <v>1221</v>
      </c>
      <c r="G42" s="190" t="s">
        <v>29</v>
      </c>
      <c r="H42" s="192">
        <v>2408325.4</v>
      </c>
      <c r="I42" s="193">
        <v>2408325.4</v>
      </c>
      <c r="J42" s="194">
        <f t="shared" si="0"/>
        <v>100</v>
      </c>
      <c r="K42" s="21"/>
      <c r="L42" s="21"/>
      <c r="M42" s="21"/>
      <c r="N42" s="21"/>
    </row>
    <row r="43" spans="1:14" ht="37.5" x14ac:dyDescent="0.25">
      <c r="A43" s="189" t="s">
        <v>30</v>
      </c>
      <c r="B43" s="190" t="s">
        <v>15</v>
      </c>
      <c r="C43" s="190" t="s">
        <v>17</v>
      </c>
      <c r="D43" s="190" t="s">
        <v>15</v>
      </c>
      <c r="E43" s="190" t="s">
        <v>19</v>
      </c>
      <c r="F43" s="190" t="s">
        <v>1221</v>
      </c>
      <c r="G43" s="190" t="s">
        <v>31</v>
      </c>
      <c r="H43" s="192">
        <v>2408325.4</v>
      </c>
      <c r="I43" s="193">
        <v>2408325.4</v>
      </c>
      <c r="J43" s="194">
        <f t="shared" si="0"/>
        <v>100</v>
      </c>
      <c r="K43" s="21"/>
      <c r="L43" s="21"/>
      <c r="M43" s="21"/>
      <c r="N43" s="21"/>
    </row>
    <row r="44" spans="1:14" ht="56.25" x14ac:dyDescent="0.25">
      <c r="A44" s="182" t="s">
        <v>44</v>
      </c>
      <c r="B44" s="183" t="s">
        <v>15</v>
      </c>
      <c r="C44" s="183" t="s">
        <v>17</v>
      </c>
      <c r="D44" s="183" t="s">
        <v>45</v>
      </c>
      <c r="E44" s="187" t="s">
        <v>3</v>
      </c>
      <c r="F44" s="187" t="s">
        <v>3</v>
      </c>
      <c r="G44" s="187" t="s">
        <v>3</v>
      </c>
      <c r="H44" s="185">
        <f>H45</f>
        <v>5998624</v>
      </c>
      <c r="I44" s="195">
        <f>I45</f>
        <v>5648094.7699999996</v>
      </c>
      <c r="J44" s="186">
        <f t="shared" si="0"/>
        <v>94.156506058722783</v>
      </c>
      <c r="K44" s="21"/>
      <c r="L44" s="21"/>
      <c r="M44" s="21"/>
      <c r="N44" s="21"/>
    </row>
    <row r="45" spans="1:14" ht="18.75" x14ac:dyDescent="0.25">
      <c r="A45" s="182" t="s">
        <v>18</v>
      </c>
      <c r="B45" s="183" t="s">
        <v>15</v>
      </c>
      <c r="C45" s="183" t="s">
        <v>17</v>
      </c>
      <c r="D45" s="183" t="s">
        <v>45</v>
      </c>
      <c r="E45" s="183" t="s">
        <v>19</v>
      </c>
      <c r="F45" s="188" t="s">
        <v>3</v>
      </c>
      <c r="G45" s="188" t="s">
        <v>3</v>
      </c>
      <c r="H45" s="185">
        <f>H46+H51+H56+H59+H64+H69</f>
        <v>5998624</v>
      </c>
      <c r="I45" s="185">
        <f>I46+I51+I56+I59+I64+I69</f>
        <v>5648094.7699999996</v>
      </c>
      <c r="J45" s="186">
        <f t="shared" si="0"/>
        <v>94.156506058722783</v>
      </c>
      <c r="K45" s="21"/>
      <c r="L45" s="21"/>
      <c r="M45" s="21"/>
      <c r="N45" s="21"/>
    </row>
    <row r="46" spans="1:14" ht="187.5" x14ac:dyDescent="0.25">
      <c r="A46" s="189" t="s">
        <v>995</v>
      </c>
      <c r="B46" s="190" t="s">
        <v>15</v>
      </c>
      <c r="C46" s="190" t="s">
        <v>17</v>
      </c>
      <c r="D46" s="190" t="s">
        <v>45</v>
      </c>
      <c r="E46" s="190" t="s">
        <v>19</v>
      </c>
      <c r="F46" s="190" t="s">
        <v>996</v>
      </c>
      <c r="G46" s="191" t="s">
        <v>3</v>
      </c>
      <c r="H46" s="192">
        <v>1791708</v>
      </c>
      <c r="I46" s="193">
        <v>1791708</v>
      </c>
      <c r="J46" s="194">
        <f t="shared" si="0"/>
        <v>100</v>
      </c>
      <c r="K46" s="21"/>
      <c r="L46" s="21"/>
      <c r="M46" s="21"/>
      <c r="N46" s="21"/>
    </row>
    <row r="47" spans="1:14" ht="93.75" x14ac:dyDescent="0.25">
      <c r="A47" s="189" t="s">
        <v>22</v>
      </c>
      <c r="B47" s="190" t="s">
        <v>15</v>
      </c>
      <c r="C47" s="190" t="s">
        <v>17</v>
      </c>
      <c r="D47" s="190" t="s">
        <v>45</v>
      </c>
      <c r="E47" s="190" t="s">
        <v>19</v>
      </c>
      <c r="F47" s="190" t="s">
        <v>996</v>
      </c>
      <c r="G47" s="190" t="s">
        <v>23</v>
      </c>
      <c r="H47" s="192">
        <v>1741708</v>
      </c>
      <c r="I47" s="193">
        <v>1741708</v>
      </c>
      <c r="J47" s="194">
        <f t="shared" si="0"/>
        <v>100</v>
      </c>
      <c r="K47" s="21"/>
      <c r="L47" s="21"/>
      <c r="M47" s="21"/>
      <c r="N47" s="21"/>
    </row>
    <row r="48" spans="1:14" ht="37.5" x14ac:dyDescent="0.25">
      <c r="A48" s="189" t="s">
        <v>24</v>
      </c>
      <c r="B48" s="190" t="s">
        <v>15</v>
      </c>
      <c r="C48" s="190" t="s">
        <v>17</v>
      </c>
      <c r="D48" s="190" t="s">
        <v>45</v>
      </c>
      <c r="E48" s="190" t="s">
        <v>19</v>
      </c>
      <c r="F48" s="190" t="s">
        <v>996</v>
      </c>
      <c r="G48" s="190" t="s">
        <v>25</v>
      </c>
      <c r="H48" s="192">
        <v>1741708</v>
      </c>
      <c r="I48" s="193">
        <v>1741708</v>
      </c>
      <c r="J48" s="194">
        <f t="shared" si="0"/>
        <v>100</v>
      </c>
      <c r="K48" s="21"/>
      <c r="L48" s="21"/>
      <c r="M48" s="21"/>
      <c r="N48" s="21"/>
    </row>
    <row r="49" spans="1:14" ht="37.5" x14ac:dyDescent="0.25">
      <c r="A49" s="189" t="s">
        <v>28</v>
      </c>
      <c r="B49" s="190" t="s">
        <v>15</v>
      </c>
      <c r="C49" s="190" t="s">
        <v>17</v>
      </c>
      <c r="D49" s="190" t="s">
        <v>45</v>
      </c>
      <c r="E49" s="190" t="s">
        <v>19</v>
      </c>
      <c r="F49" s="190" t="s">
        <v>996</v>
      </c>
      <c r="G49" s="190" t="s">
        <v>29</v>
      </c>
      <c r="H49" s="192">
        <v>50000</v>
      </c>
      <c r="I49" s="193">
        <v>50000</v>
      </c>
      <c r="J49" s="194">
        <f t="shared" si="0"/>
        <v>100</v>
      </c>
      <c r="K49" s="21"/>
      <c r="L49" s="21"/>
      <c r="M49" s="21"/>
      <c r="N49" s="21"/>
    </row>
    <row r="50" spans="1:14" ht="37.5" x14ac:dyDescent="0.25">
      <c r="A50" s="189" t="s">
        <v>30</v>
      </c>
      <c r="B50" s="190" t="s">
        <v>15</v>
      </c>
      <c r="C50" s="190" t="s">
        <v>17</v>
      </c>
      <c r="D50" s="190" t="s">
        <v>45</v>
      </c>
      <c r="E50" s="190" t="s">
        <v>19</v>
      </c>
      <c r="F50" s="190" t="s">
        <v>996</v>
      </c>
      <c r="G50" s="190" t="s">
        <v>31</v>
      </c>
      <c r="H50" s="192">
        <v>50000</v>
      </c>
      <c r="I50" s="193">
        <v>50000</v>
      </c>
      <c r="J50" s="194">
        <f t="shared" si="0"/>
        <v>100</v>
      </c>
      <c r="K50" s="21"/>
      <c r="L50" s="21"/>
      <c r="M50" s="21"/>
      <c r="N50" s="21"/>
    </row>
    <row r="51" spans="1:14" ht="187.5" x14ac:dyDescent="0.25">
      <c r="A51" s="189" t="s">
        <v>997</v>
      </c>
      <c r="B51" s="190" t="s">
        <v>15</v>
      </c>
      <c r="C51" s="190" t="s">
        <v>17</v>
      </c>
      <c r="D51" s="190" t="s">
        <v>45</v>
      </c>
      <c r="E51" s="190" t="s">
        <v>19</v>
      </c>
      <c r="F51" s="190" t="s">
        <v>998</v>
      </c>
      <c r="G51" s="191" t="s">
        <v>3</v>
      </c>
      <c r="H51" s="192">
        <v>597236</v>
      </c>
      <c r="I51" s="193">
        <v>578087.86</v>
      </c>
      <c r="J51" s="194">
        <f t="shared" si="0"/>
        <v>96.793873778539805</v>
      </c>
      <c r="K51" s="21"/>
      <c r="L51" s="21"/>
      <c r="M51" s="21"/>
      <c r="N51" s="21"/>
    </row>
    <row r="52" spans="1:14" ht="93.75" x14ac:dyDescent="0.25">
      <c r="A52" s="189" t="s">
        <v>22</v>
      </c>
      <c r="B52" s="190" t="s">
        <v>15</v>
      </c>
      <c r="C52" s="190" t="s">
        <v>17</v>
      </c>
      <c r="D52" s="190" t="s">
        <v>45</v>
      </c>
      <c r="E52" s="190" t="s">
        <v>19</v>
      </c>
      <c r="F52" s="190" t="s">
        <v>998</v>
      </c>
      <c r="G52" s="190" t="s">
        <v>23</v>
      </c>
      <c r="H52" s="192">
        <v>568031.14</v>
      </c>
      <c r="I52" s="193">
        <v>548883</v>
      </c>
      <c r="J52" s="194">
        <f t="shared" si="0"/>
        <v>96.629033401232192</v>
      </c>
      <c r="K52" s="21"/>
      <c r="L52" s="21"/>
      <c r="M52" s="21"/>
      <c r="N52" s="21"/>
    </row>
    <row r="53" spans="1:14" ht="37.5" x14ac:dyDescent="0.25">
      <c r="A53" s="189" t="s">
        <v>24</v>
      </c>
      <c r="B53" s="190" t="s">
        <v>15</v>
      </c>
      <c r="C53" s="190" t="s">
        <v>17</v>
      </c>
      <c r="D53" s="190" t="s">
        <v>45</v>
      </c>
      <c r="E53" s="190" t="s">
        <v>19</v>
      </c>
      <c r="F53" s="190" t="s">
        <v>998</v>
      </c>
      <c r="G53" s="190" t="s">
        <v>25</v>
      </c>
      <c r="H53" s="192">
        <v>568031.14</v>
      </c>
      <c r="I53" s="193">
        <v>548883</v>
      </c>
      <c r="J53" s="194">
        <f t="shared" si="0"/>
        <v>96.629033401232192</v>
      </c>
      <c r="K53" s="21"/>
      <c r="L53" s="21"/>
      <c r="M53" s="21"/>
      <c r="N53" s="21"/>
    </row>
    <row r="54" spans="1:14" ht="37.5" x14ac:dyDescent="0.25">
      <c r="A54" s="189" t="s">
        <v>28</v>
      </c>
      <c r="B54" s="190" t="s">
        <v>15</v>
      </c>
      <c r="C54" s="190" t="s">
        <v>17</v>
      </c>
      <c r="D54" s="190" t="s">
        <v>45</v>
      </c>
      <c r="E54" s="190" t="s">
        <v>19</v>
      </c>
      <c r="F54" s="190" t="s">
        <v>998</v>
      </c>
      <c r="G54" s="190" t="s">
        <v>29</v>
      </c>
      <c r="H54" s="192">
        <v>29204.86</v>
      </c>
      <c r="I54" s="193">
        <v>29204.86</v>
      </c>
      <c r="J54" s="194">
        <f t="shared" si="0"/>
        <v>100</v>
      </c>
      <c r="K54" s="21"/>
      <c r="L54" s="21"/>
      <c r="M54" s="21"/>
      <c r="N54" s="21"/>
    </row>
    <row r="55" spans="1:14" ht="37.5" x14ac:dyDescent="0.25">
      <c r="A55" s="189" t="s">
        <v>30</v>
      </c>
      <c r="B55" s="190" t="s">
        <v>15</v>
      </c>
      <c r="C55" s="190" t="s">
        <v>17</v>
      </c>
      <c r="D55" s="190" t="s">
        <v>45</v>
      </c>
      <c r="E55" s="190" t="s">
        <v>19</v>
      </c>
      <c r="F55" s="190" t="s">
        <v>998</v>
      </c>
      <c r="G55" s="190" t="s">
        <v>31</v>
      </c>
      <c r="H55" s="192">
        <v>29204.86</v>
      </c>
      <c r="I55" s="193">
        <v>29204.86</v>
      </c>
      <c r="J55" s="194">
        <f t="shared" si="0"/>
        <v>100</v>
      </c>
      <c r="K55" s="21"/>
      <c r="L55" s="21"/>
      <c r="M55" s="21"/>
      <c r="N55" s="21"/>
    </row>
    <row r="56" spans="1:14" ht="225" x14ac:dyDescent="0.25">
      <c r="A56" s="189" t="s">
        <v>999</v>
      </c>
      <c r="B56" s="190" t="s">
        <v>15</v>
      </c>
      <c r="C56" s="190" t="s">
        <v>17</v>
      </c>
      <c r="D56" s="190" t="s">
        <v>45</v>
      </c>
      <c r="E56" s="190" t="s">
        <v>19</v>
      </c>
      <c r="F56" s="190" t="s">
        <v>1000</v>
      </c>
      <c r="G56" s="191" t="s">
        <v>3</v>
      </c>
      <c r="H56" s="192">
        <v>200</v>
      </c>
      <c r="I56" s="193">
        <v>0</v>
      </c>
      <c r="J56" s="194">
        <f t="shared" si="0"/>
        <v>0</v>
      </c>
      <c r="K56" s="21"/>
      <c r="L56" s="21"/>
      <c r="M56" s="21"/>
      <c r="N56" s="21"/>
    </row>
    <row r="57" spans="1:14" ht="37.5" x14ac:dyDescent="0.25">
      <c r="A57" s="189" t="s">
        <v>28</v>
      </c>
      <c r="B57" s="190" t="s">
        <v>15</v>
      </c>
      <c r="C57" s="190" t="s">
        <v>17</v>
      </c>
      <c r="D57" s="190" t="s">
        <v>45</v>
      </c>
      <c r="E57" s="190" t="s">
        <v>19</v>
      </c>
      <c r="F57" s="190" t="s">
        <v>1000</v>
      </c>
      <c r="G57" s="190" t="s">
        <v>29</v>
      </c>
      <c r="H57" s="192">
        <v>200</v>
      </c>
      <c r="I57" s="193">
        <v>0</v>
      </c>
      <c r="J57" s="194">
        <f t="shared" si="0"/>
        <v>0</v>
      </c>
      <c r="K57" s="21"/>
      <c r="L57" s="21"/>
      <c r="M57" s="21"/>
      <c r="N57" s="21"/>
    </row>
    <row r="58" spans="1:14" ht="37.5" x14ac:dyDescent="0.25">
      <c r="A58" s="189" t="s">
        <v>30</v>
      </c>
      <c r="B58" s="190" t="s">
        <v>15</v>
      </c>
      <c r="C58" s="190" t="s">
        <v>17</v>
      </c>
      <c r="D58" s="190" t="s">
        <v>45</v>
      </c>
      <c r="E58" s="190" t="s">
        <v>19</v>
      </c>
      <c r="F58" s="190" t="s">
        <v>1000</v>
      </c>
      <c r="G58" s="190" t="s">
        <v>31</v>
      </c>
      <c r="H58" s="192">
        <v>200</v>
      </c>
      <c r="I58" s="193">
        <v>0</v>
      </c>
      <c r="J58" s="194">
        <f t="shared" si="0"/>
        <v>0</v>
      </c>
      <c r="K58" s="21"/>
      <c r="L58" s="21"/>
      <c r="M58" s="21"/>
      <c r="N58" s="21"/>
    </row>
    <row r="59" spans="1:14" ht="37.5" x14ac:dyDescent="0.25">
      <c r="A59" s="189" t="s">
        <v>46</v>
      </c>
      <c r="B59" s="190" t="s">
        <v>15</v>
      </c>
      <c r="C59" s="190" t="s">
        <v>17</v>
      </c>
      <c r="D59" s="190" t="s">
        <v>45</v>
      </c>
      <c r="E59" s="190" t="s">
        <v>19</v>
      </c>
      <c r="F59" s="190" t="s">
        <v>47</v>
      </c>
      <c r="G59" s="191" t="s">
        <v>3</v>
      </c>
      <c r="H59" s="192">
        <v>2986180</v>
      </c>
      <c r="I59" s="193">
        <v>2654998.91</v>
      </c>
      <c r="J59" s="194">
        <f t="shared" si="0"/>
        <v>88.909540282233493</v>
      </c>
      <c r="K59" s="21"/>
      <c r="L59" s="21"/>
      <c r="M59" s="21"/>
      <c r="N59" s="21"/>
    </row>
    <row r="60" spans="1:14" ht="93.75" x14ac:dyDescent="0.25">
      <c r="A60" s="189" t="s">
        <v>22</v>
      </c>
      <c r="B60" s="190" t="s">
        <v>15</v>
      </c>
      <c r="C60" s="190" t="s">
        <v>17</v>
      </c>
      <c r="D60" s="190" t="s">
        <v>45</v>
      </c>
      <c r="E60" s="190" t="s">
        <v>19</v>
      </c>
      <c r="F60" s="190" t="s">
        <v>47</v>
      </c>
      <c r="G60" s="190" t="s">
        <v>23</v>
      </c>
      <c r="H60" s="192">
        <v>2756070.39</v>
      </c>
      <c r="I60" s="193">
        <v>2491781.39</v>
      </c>
      <c r="J60" s="194">
        <f t="shared" si="0"/>
        <v>90.410658560864988</v>
      </c>
      <c r="K60" s="21"/>
      <c r="L60" s="21"/>
      <c r="M60" s="21"/>
      <c r="N60" s="21"/>
    </row>
    <row r="61" spans="1:14" ht="37.5" x14ac:dyDescent="0.25">
      <c r="A61" s="189" t="s">
        <v>24</v>
      </c>
      <c r="B61" s="190" t="s">
        <v>15</v>
      </c>
      <c r="C61" s="190" t="s">
        <v>17</v>
      </c>
      <c r="D61" s="190" t="s">
        <v>45</v>
      </c>
      <c r="E61" s="190" t="s">
        <v>19</v>
      </c>
      <c r="F61" s="190" t="s">
        <v>47</v>
      </c>
      <c r="G61" s="190" t="s">
        <v>25</v>
      </c>
      <c r="H61" s="192">
        <v>2756070.39</v>
      </c>
      <c r="I61" s="193">
        <v>2491781.39</v>
      </c>
      <c r="J61" s="194">
        <f t="shared" si="0"/>
        <v>90.410658560864988</v>
      </c>
      <c r="K61" s="21"/>
      <c r="L61" s="21"/>
      <c r="M61" s="21"/>
      <c r="N61" s="21"/>
    </row>
    <row r="62" spans="1:14" ht="37.5" x14ac:dyDescent="0.25">
      <c r="A62" s="189" t="s">
        <v>28</v>
      </c>
      <c r="B62" s="190" t="s">
        <v>15</v>
      </c>
      <c r="C62" s="190" t="s">
        <v>17</v>
      </c>
      <c r="D62" s="190" t="s">
        <v>45</v>
      </c>
      <c r="E62" s="190" t="s">
        <v>19</v>
      </c>
      <c r="F62" s="190" t="s">
        <v>47</v>
      </c>
      <c r="G62" s="190" t="s">
        <v>29</v>
      </c>
      <c r="H62" s="192">
        <v>230109.61</v>
      </c>
      <c r="I62" s="193">
        <v>163217.51999999999</v>
      </c>
      <c r="J62" s="194">
        <f t="shared" si="0"/>
        <v>70.930336199344296</v>
      </c>
      <c r="K62" s="21"/>
      <c r="L62" s="21"/>
      <c r="M62" s="21"/>
      <c r="N62" s="21"/>
    </row>
    <row r="63" spans="1:14" ht="37.5" x14ac:dyDescent="0.25">
      <c r="A63" s="189" t="s">
        <v>30</v>
      </c>
      <c r="B63" s="190" t="s">
        <v>15</v>
      </c>
      <c r="C63" s="190" t="s">
        <v>17</v>
      </c>
      <c r="D63" s="190" t="s">
        <v>45</v>
      </c>
      <c r="E63" s="190" t="s">
        <v>19</v>
      </c>
      <c r="F63" s="190" t="s">
        <v>47</v>
      </c>
      <c r="G63" s="190" t="s">
        <v>31</v>
      </c>
      <c r="H63" s="192">
        <v>230109.61</v>
      </c>
      <c r="I63" s="193">
        <v>163217.51999999999</v>
      </c>
      <c r="J63" s="194">
        <f t="shared" si="0"/>
        <v>70.930336199344296</v>
      </c>
      <c r="K63" s="21"/>
      <c r="L63" s="21"/>
      <c r="M63" s="21"/>
      <c r="N63" s="21"/>
    </row>
    <row r="64" spans="1:14" ht="56.25" x14ac:dyDescent="0.25">
      <c r="A64" s="189" t="s">
        <v>48</v>
      </c>
      <c r="B64" s="190" t="s">
        <v>15</v>
      </c>
      <c r="C64" s="190" t="s">
        <v>17</v>
      </c>
      <c r="D64" s="190" t="s">
        <v>45</v>
      </c>
      <c r="E64" s="190" t="s">
        <v>19</v>
      </c>
      <c r="F64" s="190" t="s">
        <v>49</v>
      </c>
      <c r="G64" s="191" t="s">
        <v>3</v>
      </c>
      <c r="H64" s="192">
        <v>597236</v>
      </c>
      <c r="I64" s="193">
        <v>597236</v>
      </c>
      <c r="J64" s="194">
        <f t="shared" si="0"/>
        <v>100</v>
      </c>
      <c r="K64" s="21"/>
      <c r="L64" s="21"/>
      <c r="M64" s="21"/>
      <c r="N64" s="21"/>
    </row>
    <row r="65" spans="1:14" ht="93.75" x14ac:dyDescent="0.25">
      <c r="A65" s="189" t="s">
        <v>22</v>
      </c>
      <c r="B65" s="190" t="s">
        <v>15</v>
      </c>
      <c r="C65" s="190" t="s">
        <v>17</v>
      </c>
      <c r="D65" s="190" t="s">
        <v>45</v>
      </c>
      <c r="E65" s="190" t="s">
        <v>19</v>
      </c>
      <c r="F65" s="190" t="s">
        <v>49</v>
      </c>
      <c r="G65" s="190" t="s">
        <v>23</v>
      </c>
      <c r="H65" s="192">
        <v>570661.01</v>
      </c>
      <c r="I65" s="193">
        <v>570661.01</v>
      </c>
      <c r="J65" s="194">
        <f t="shared" si="0"/>
        <v>100</v>
      </c>
      <c r="K65" s="21"/>
      <c r="L65" s="21"/>
      <c r="M65" s="21"/>
      <c r="N65" s="21"/>
    </row>
    <row r="66" spans="1:14" ht="37.5" x14ac:dyDescent="0.25">
      <c r="A66" s="189" t="s">
        <v>24</v>
      </c>
      <c r="B66" s="190" t="s">
        <v>15</v>
      </c>
      <c r="C66" s="190" t="s">
        <v>17</v>
      </c>
      <c r="D66" s="190" t="s">
        <v>45</v>
      </c>
      <c r="E66" s="190" t="s">
        <v>19</v>
      </c>
      <c r="F66" s="190" t="s">
        <v>49</v>
      </c>
      <c r="G66" s="190" t="s">
        <v>25</v>
      </c>
      <c r="H66" s="192">
        <v>570661.01</v>
      </c>
      <c r="I66" s="193">
        <v>570661.01</v>
      </c>
      <c r="J66" s="194">
        <f t="shared" si="0"/>
        <v>100</v>
      </c>
      <c r="K66" s="21"/>
      <c r="L66" s="21"/>
      <c r="M66" s="21"/>
      <c r="N66" s="21"/>
    </row>
    <row r="67" spans="1:14" ht="37.5" x14ac:dyDescent="0.25">
      <c r="A67" s="189" t="s">
        <v>28</v>
      </c>
      <c r="B67" s="190" t="s">
        <v>15</v>
      </c>
      <c r="C67" s="190" t="s">
        <v>17</v>
      </c>
      <c r="D67" s="190" t="s">
        <v>45</v>
      </c>
      <c r="E67" s="190" t="s">
        <v>19</v>
      </c>
      <c r="F67" s="190" t="s">
        <v>49</v>
      </c>
      <c r="G67" s="190" t="s">
        <v>29</v>
      </c>
      <c r="H67" s="192">
        <v>26574.99</v>
      </c>
      <c r="I67" s="193">
        <v>26574.99</v>
      </c>
      <c r="J67" s="194">
        <f t="shared" si="0"/>
        <v>100</v>
      </c>
      <c r="K67" s="21"/>
      <c r="L67" s="21"/>
      <c r="M67" s="21"/>
      <c r="N67" s="21"/>
    </row>
    <row r="68" spans="1:14" ht="37.5" x14ac:dyDescent="0.25">
      <c r="A68" s="189" t="s">
        <v>30</v>
      </c>
      <c r="B68" s="190" t="s">
        <v>15</v>
      </c>
      <c r="C68" s="190" t="s">
        <v>17</v>
      </c>
      <c r="D68" s="190" t="s">
        <v>45</v>
      </c>
      <c r="E68" s="190" t="s">
        <v>19</v>
      </c>
      <c r="F68" s="190" t="s">
        <v>49</v>
      </c>
      <c r="G68" s="190" t="s">
        <v>31</v>
      </c>
      <c r="H68" s="192">
        <v>26574.99</v>
      </c>
      <c r="I68" s="193">
        <v>26574.99</v>
      </c>
      <c r="J68" s="194">
        <f t="shared" si="0"/>
        <v>100</v>
      </c>
      <c r="K68" s="21"/>
      <c r="L68" s="21"/>
      <c r="M68" s="21"/>
      <c r="N68" s="21"/>
    </row>
    <row r="69" spans="1:14" ht="56.25" x14ac:dyDescent="0.25">
      <c r="A69" s="189" t="s">
        <v>50</v>
      </c>
      <c r="B69" s="190" t="s">
        <v>15</v>
      </c>
      <c r="C69" s="190" t="s">
        <v>17</v>
      </c>
      <c r="D69" s="190" t="s">
        <v>45</v>
      </c>
      <c r="E69" s="190" t="s">
        <v>19</v>
      </c>
      <c r="F69" s="190" t="s">
        <v>51</v>
      </c>
      <c r="G69" s="191" t="s">
        <v>3</v>
      </c>
      <c r="H69" s="192">
        <v>26064</v>
      </c>
      <c r="I69" s="193">
        <v>26064</v>
      </c>
      <c r="J69" s="194">
        <f t="shared" si="0"/>
        <v>100</v>
      </c>
      <c r="K69" s="21"/>
      <c r="L69" s="21"/>
      <c r="M69" s="21"/>
      <c r="N69" s="21"/>
    </row>
    <row r="70" spans="1:14" ht="37.5" x14ac:dyDescent="0.25">
      <c r="A70" s="189" t="s">
        <v>28</v>
      </c>
      <c r="B70" s="190" t="s">
        <v>15</v>
      </c>
      <c r="C70" s="190" t="s">
        <v>17</v>
      </c>
      <c r="D70" s="190" t="s">
        <v>45</v>
      </c>
      <c r="E70" s="190" t="s">
        <v>19</v>
      </c>
      <c r="F70" s="190" t="s">
        <v>51</v>
      </c>
      <c r="G70" s="190" t="s">
        <v>29</v>
      </c>
      <c r="H70" s="192">
        <v>26064</v>
      </c>
      <c r="I70" s="193">
        <v>26064</v>
      </c>
      <c r="J70" s="194">
        <f t="shared" si="0"/>
        <v>100</v>
      </c>
      <c r="K70" s="21"/>
      <c r="L70" s="21"/>
      <c r="M70" s="21"/>
      <c r="N70" s="21"/>
    </row>
    <row r="71" spans="1:14" ht="37.5" x14ac:dyDescent="0.25">
      <c r="A71" s="189" t="s">
        <v>30</v>
      </c>
      <c r="B71" s="190" t="s">
        <v>15</v>
      </c>
      <c r="C71" s="190" t="s">
        <v>17</v>
      </c>
      <c r="D71" s="190" t="s">
        <v>45</v>
      </c>
      <c r="E71" s="190" t="s">
        <v>19</v>
      </c>
      <c r="F71" s="190" t="s">
        <v>51</v>
      </c>
      <c r="G71" s="190" t="s">
        <v>31</v>
      </c>
      <c r="H71" s="192">
        <v>26064</v>
      </c>
      <c r="I71" s="193">
        <v>26064</v>
      </c>
      <c r="J71" s="194">
        <f t="shared" si="0"/>
        <v>100</v>
      </c>
      <c r="K71" s="21"/>
      <c r="L71" s="21"/>
      <c r="M71" s="21"/>
      <c r="N71" s="21"/>
    </row>
    <row r="72" spans="1:14" ht="75" x14ac:dyDescent="0.25">
      <c r="A72" s="182" t="s">
        <v>52</v>
      </c>
      <c r="B72" s="183" t="s">
        <v>15</v>
      </c>
      <c r="C72" s="183" t="s">
        <v>17</v>
      </c>
      <c r="D72" s="183" t="s">
        <v>53</v>
      </c>
      <c r="E72" s="187" t="s">
        <v>3</v>
      </c>
      <c r="F72" s="187" t="s">
        <v>3</v>
      </c>
      <c r="G72" s="187" t="s">
        <v>3</v>
      </c>
      <c r="H72" s="185">
        <f>H73</f>
        <v>16162567</v>
      </c>
      <c r="I72" s="196">
        <f>I73</f>
        <v>15996718.539999999</v>
      </c>
      <c r="J72" s="186">
        <f t="shared" si="0"/>
        <v>98.973873024006636</v>
      </c>
      <c r="K72" s="21"/>
      <c r="L72" s="21"/>
      <c r="M72" s="21"/>
      <c r="N72" s="21"/>
    </row>
    <row r="73" spans="1:14" ht="18.75" x14ac:dyDescent="0.25">
      <c r="A73" s="182" t="s">
        <v>18</v>
      </c>
      <c r="B73" s="183" t="s">
        <v>15</v>
      </c>
      <c r="C73" s="183" t="s">
        <v>17</v>
      </c>
      <c r="D73" s="183" t="s">
        <v>53</v>
      </c>
      <c r="E73" s="183" t="s">
        <v>19</v>
      </c>
      <c r="F73" s="188" t="s">
        <v>3</v>
      </c>
      <c r="G73" s="188" t="s">
        <v>3</v>
      </c>
      <c r="H73" s="185">
        <f>H74</f>
        <v>16162567</v>
      </c>
      <c r="I73" s="196">
        <f>I74</f>
        <v>15996718.539999999</v>
      </c>
      <c r="J73" s="186">
        <f t="shared" si="0"/>
        <v>98.973873024006636</v>
      </c>
      <c r="K73" s="21"/>
      <c r="L73" s="21"/>
      <c r="M73" s="21"/>
      <c r="N73" s="21"/>
    </row>
    <row r="74" spans="1:14" ht="37.5" x14ac:dyDescent="0.25">
      <c r="A74" s="189" t="s">
        <v>54</v>
      </c>
      <c r="B74" s="190" t="s">
        <v>15</v>
      </c>
      <c r="C74" s="190" t="s">
        <v>17</v>
      </c>
      <c r="D74" s="190" t="s">
        <v>53</v>
      </c>
      <c r="E74" s="190" t="s">
        <v>19</v>
      </c>
      <c r="F74" s="190" t="s">
        <v>55</v>
      </c>
      <c r="G74" s="191" t="s">
        <v>3</v>
      </c>
      <c r="H74" s="192">
        <v>16162567</v>
      </c>
      <c r="I74" s="193">
        <v>15996718.539999999</v>
      </c>
      <c r="J74" s="194">
        <f t="shared" si="0"/>
        <v>98.973873024006636</v>
      </c>
      <c r="K74" s="21"/>
      <c r="L74" s="21"/>
      <c r="M74" s="21"/>
      <c r="N74" s="21"/>
    </row>
    <row r="75" spans="1:14" ht="37.5" x14ac:dyDescent="0.25">
      <c r="A75" s="189" t="s">
        <v>56</v>
      </c>
      <c r="B75" s="190" t="s">
        <v>15</v>
      </c>
      <c r="C75" s="190" t="s">
        <v>17</v>
      </c>
      <c r="D75" s="190" t="s">
        <v>53</v>
      </c>
      <c r="E75" s="190" t="s">
        <v>19</v>
      </c>
      <c r="F75" s="190" t="s">
        <v>55</v>
      </c>
      <c r="G75" s="190" t="s">
        <v>57</v>
      </c>
      <c r="H75" s="192">
        <v>16162567</v>
      </c>
      <c r="I75" s="193">
        <v>15996718.539999999</v>
      </c>
      <c r="J75" s="194">
        <f t="shared" si="0"/>
        <v>98.973873024006636</v>
      </c>
      <c r="K75" s="21"/>
      <c r="L75" s="21"/>
      <c r="M75" s="21"/>
      <c r="N75" s="21"/>
    </row>
    <row r="76" spans="1:14" ht="18.75" x14ac:dyDescent="0.25">
      <c r="A76" s="189" t="s">
        <v>58</v>
      </c>
      <c r="B76" s="190" t="s">
        <v>15</v>
      </c>
      <c r="C76" s="190" t="s">
        <v>17</v>
      </c>
      <c r="D76" s="190" t="s">
        <v>53</v>
      </c>
      <c r="E76" s="190" t="s">
        <v>19</v>
      </c>
      <c r="F76" s="190" t="s">
        <v>55</v>
      </c>
      <c r="G76" s="190" t="s">
        <v>59</v>
      </c>
      <c r="H76" s="192">
        <v>16162567</v>
      </c>
      <c r="I76" s="197">
        <v>15996718.539999999</v>
      </c>
      <c r="J76" s="194">
        <f t="shared" si="0"/>
        <v>98.973873024006636</v>
      </c>
      <c r="K76" s="21"/>
      <c r="L76" s="21"/>
      <c r="M76" s="21"/>
      <c r="N76" s="21"/>
    </row>
    <row r="77" spans="1:14" ht="56.25" x14ac:dyDescent="0.25">
      <c r="A77" s="182" t="s">
        <v>60</v>
      </c>
      <c r="B77" s="183" t="s">
        <v>15</v>
      </c>
      <c r="C77" s="183" t="s">
        <v>17</v>
      </c>
      <c r="D77" s="183" t="s">
        <v>61</v>
      </c>
      <c r="E77" s="187" t="s">
        <v>3</v>
      </c>
      <c r="F77" s="187" t="s">
        <v>3</v>
      </c>
      <c r="G77" s="187" t="s">
        <v>3</v>
      </c>
      <c r="H77" s="185">
        <f>H78</f>
        <v>2483870.9699999997</v>
      </c>
      <c r="I77" s="196">
        <f>I78</f>
        <v>2483870.9699999997</v>
      </c>
      <c r="J77" s="186">
        <f t="shared" si="0"/>
        <v>100</v>
      </c>
      <c r="K77" s="21"/>
      <c r="L77" s="21"/>
      <c r="M77" s="21"/>
      <c r="N77" s="21"/>
    </row>
    <row r="78" spans="1:14" ht="18.75" x14ac:dyDescent="0.25">
      <c r="A78" s="182" t="s">
        <v>18</v>
      </c>
      <c r="B78" s="183" t="s">
        <v>15</v>
      </c>
      <c r="C78" s="183" t="s">
        <v>17</v>
      </c>
      <c r="D78" s="183" t="s">
        <v>61</v>
      </c>
      <c r="E78" s="183" t="s">
        <v>19</v>
      </c>
      <c r="F78" s="188" t="s">
        <v>3</v>
      </c>
      <c r="G78" s="188" t="s">
        <v>3</v>
      </c>
      <c r="H78" s="185">
        <f>H79+H82</f>
        <v>2483870.9699999997</v>
      </c>
      <c r="I78" s="196">
        <f>I79+I82</f>
        <v>2483870.9699999997</v>
      </c>
      <c r="J78" s="186">
        <f t="shared" si="0"/>
        <v>100</v>
      </c>
      <c r="K78" s="21"/>
      <c r="L78" s="21"/>
      <c r="M78" s="21"/>
      <c r="N78" s="21"/>
    </row>
    <row r="79" spans="1:14" ht="150" x14ac:dyDescent="0.25">
      <c r="A79" s="189" t="s">
        <v>1001</v>
      </c>
      <c r="B79" s="190" t="s">
        <v>15</v>
      </c>
      <c r="C79" s="190" t="s">
        <v>17</v>
      </c>
      <c r="D79" s="190" t="s">
        <v>61</v>
      </c>
      <c r="E79" s="190" t="s">
        <v>19</v>
      </c>
      <c r="F79" s="190" t="s">
        <v>62</v>
      </c>
      <c r="G79" s="191" t="s">
        <v>3</v>
      </c>
      <c r="H79" s="192">
        <v>1362674.97</v>
      </c>
      <c r="I79" s="193">
        <v>1362674.97</v>
      </c>
      <c r="J79" s="194">
        <f t="shared" si="0"/>
        <v>100</v>
      </c>
      <c r="K79" s="21"/>
      <c r="L79" s="21"/>
      <c r="M79" s="21"/>
      <c r="N79" s="21"/>
    </row>
    <row r="80" spans="1:14" ht="37.5" x14ac:dyDescent="0.25">
      <c r="A80" s="189" t="s">
        <v>28</v>
      </c>
      <c r="B80" s="190" t="s">
        <v>15</v>
      </c>
      <c r="C80" s="190" t="s">
        <v>17</v>
      </c>
      <c r="D80" s="190" t="s">
        <v>61</v>
      </c>
      <c r="E80" s="190" t="s">
        <v>19</v>
      </c>
      <c r="F80" s="190" t="s">
        <v>62</v>
      </c>
      <c r="G80" s="190" t="s">
        <v>29</v>
      </c>
      <c r="H80" s="192">
        <v>1362674.97</v>
      </c>
      <c r="I80" s="193">
        <v>1362674.97</v>
      </c>
      <c r="J80" s="194">
        <f t="shared" si="0"/>
        <v>100</v>
      </c>
      <c r="K80" s="21"/>
      <c r="L80" s="21"/>
      <c r="M80" s="21"/>
      <c r="N80" s="21"/>
    </row>
    <row r="81" spans="1:14" ht="37.5" x14ac:dyDescent="0.25">
      <c r="A81" s="189" t="s">
        <v>30</v>
      </c>
      <c r="B81" s="190" t="s">
        <v>15</v>
      </c>
      <c r="C81" s="190" t="s">
        <v>17</v>
      </c>
      <c r="D81" s="190" t="s">
        <v>61</v>
      </c>
      <c r="E81" s="190" t="s">
        <v>19</v>
      </c>
      <c r="F81" s="190" t="s">
        <v>62</v>
      </c>
      <c r="G81" s="190" t="s">
        <v>31</v>
      </c>
      <c r="H81" s="192">
        <v>1362674.97</v>
      </c>
      <c r="I81" s="197">
        <v>1362674.97</v>
      </c>
      <c r="J81" s="194">
        <f t="shared" ref="J81:J164" si="1">I81/H81*100</f>
        <v>100</v>
      </c>
      <c r="K81" s="21"/>
      <c r="L81" s="21"/>
      <c r="M81" s="21"/>
      <c r="N81" s="21"/>
    </row>
    <row r="82" spans="1:14" ht="93.75" x14ac:dyDescent="0.25">
      <c r="A82" s="189" t="s">
        <v>65</v>
      </c>
      <c r="B82" s="190" t="s">
        <v>15</v>
      </c>
      <c r="C82" s="190" t="s">
        <v>17</v>
      </c>
      <c r="D82" s="190" t="s">
        <v>61</v>
      </c>
      <c r="E82" s="190" t="s">
        <v>19</v>
      </c>
      <c r="F82" s="190" t="s">
        <v>66</v>
      </c>
      <c r="G82" s="191" t="s">
        <v>3</v>
      </c>
      <c r="H82" s="192">
        <v>1121196</v>
      </c>
      <c r="I82" s="193">
        <v>1121196</v>
      </c>
      <c r="J82" s="194">
        <f t="shared" si="1"/>
        <v>100</v>
      </c>
      <c r="K82" s="21"/>
      <c r="L82" s="21"/>
      <c r="M82" s="21"/>
      <c r="N82" s="21"/>
    </row>
    <row r="83" spans="1:14" ht="18.75" x14ac:dyDescent="0.25">
      <c r="A83" s="189" t="s">
        <v>32</v>
      </c>
      <c r="B83" s="190" t="s">
        <v>15</v>
      </c>
      <c r="C83" s="190" t="s">
        <v>17</v>
      </c>
      <c r="D83" s="190" t="s">
        <v>61</v>
      </c>
      <c r="E83" s="190" t="s">
        <v>19</v>
      </c>
      <c r="F83" s="190" t="s">
        <v>66</v>
      </c>
      <c r="G83" s="190" t="s">
        <v>33</v>
      </c>
      <c r="H83" s="192">
        <v>1121196</v>
      </c>
      <c r="I83" s="193">
        <v>1121196</v>
      </c>
      <c r="J83" s="194">
        <f t="shared" si="1"/>
        <v>100</v>
      </c>
      <c r="K83" s="21"/>
      <c r="L83" s="21"/>
      <c r="M83" s="21"/>
      <c r="N83" s="21"/>
    </row>
    <row r="84" spans="1:14" ht="75" x14ac:dyDescent="0.25">
      <c r="A84" s="189" t="s">
        <v>63</v>
      </c>
      <c r="B84" s="190" t="s">
        <v>15</v>
      </c>
      <c r="C84" s="190" t="s">
        <v>17</v>
      </c>
      <c r="D84" s="190" t="s">
        <v>61</v>
      </c>
      <c r="E84" s="190" t="s">
        <v>19</v>
      </c>
      <c r="F84" s="190" t="s">
        <v>66</v>
      </c>
      <c r="G84" s="190" t="s">
        <v>64</v>
      </c>
      <c r="H84" s="192">
        <v>1121196</v>
      </c>
      <c r="I84" s="193">
        <v>1121196</v>
      </c>
      <c r="J84" s="194">
        <f t="shared" si="1"/>
        <v>100</v>
      </c>
      <c r="K84" s="21"/>
      <c r="L84" s="21"/>
      <c r="M84" s="21"/>
      <c r="N84" s="21"/>
    </row>
    <row r="85" spans="1:14" ht="56.25" x14ac:dyDescent="0.25">
      <c r="A85" s="182" t="s">
        <v>71</v>
      </c>
      <c r="B85" s="183" t="s">
        <v>15</v>
      </c>
      <c r="C85" s="183" t="s">
        <v>17</v>
      </c>
      <c r="D85" s="183" t="s">
        <v>72</v>
      </c>
      <c r="E85" s="187" t="s">
        <v>3</v>
      </c>
      <c r="F85" s="187" t="s">
        <v>3</v>
      </c>
      <c r="G85" s="187" t="s">
        <v>3</v>
      </c>
      <c r="H85" s="185">
        <f>H86</f>
        <v>35563882.799999997</v>
      </c>
      <c r="I85" s="196">
        <f>I86</f>
        <v>34815805.010000005</v>
      </c>
      <c r="J85" s="186">
        <f t="shared" si="1"/>
        <v>97.89652385762561</v>
      </c>
      <c r="K85" s="21"/>
      <c r="L85" s="21"/>
      <c r="M85" s="21"/>
      <c r="N85" s="21"/>
    </row>
    <row r="86" spans="1:14" ht="18.75" x14ac:dyDescent="0.25">
      <c r="A86" s="182" t="s">
        <v>18</v>
      </c>
      <c r="B86" s="183" t="s">
        <v>15</v>
      </c>
      <c r="C86" s="183" t="s">
        <v>17</v>
      </c>
      <c r="D86" s="183" t="s">
        <v>72</v>
      </c>
      <c r="E86" s="183" t="s">
        <v>19</v>
      </c>
      <c r="F86" s="188" t="s">
        <v>3</v>
      </c>
      <c r="G86" s="188" t="s">
        <v>3</v>
      </c>
      <c r="H86" s="185">
        <f>H87+H90+H93+H97+H100+H103+H106</f>
        <v>35563882.799999997</v>
      </c>
      <c r="I86" s="196">
        <f>I87+I90+I93+I97+I100+I103+I106</f>
        <v>34815805.010000005</v>
      </c>
      <c r="J86" s="186">
        <f t="shared" si="1"/>
        <v>97.89652385762561</v>
      </c>
      <c r="K86" s="21"/>
      <c r="L86" s="21"/>
      <c r="M86" s="21"/>
      <c r="N86" s="21"/>
    </row>
    <row r="87" spans="1:14" ht="56.25" x14ac:dyDescent="0.25">
      <c r="A87" s="189" t="s">
        <v>73</v>
      </c>
      <c r="B87" s="190" t="s">
        <v>15</v>
      </c>
      <c r="C87" s="190" t="s">
        <v>17</v>
      </c>
      <c r="D87" s="190" t="s">
        <v>72</v>
      </c>
      <c r="E87" s="190" t="s">
        <v>19</v>
      </c>
      <c r="F87" s="190" t="s">
        <v>74</v>
      </c>
      <c r="G87" s="191" t="s">
        <v>3</v>
      </c>
      <c r="H87" s="192">
        <v>119200</v>
      </c>
      <c r="I87" s="193">
        <v>119200</v>
      </c>
      <c r="J87" s="194">
        <f t="shared" si="1"/>
        <v>100</v>
      </c>
      <c r="K87" s="21"/>
      <c r="L87" s="21"/>
      <c r="M87" s="21"/>
      <c r="N87" s="21"/>
    </row>
    <row r="88" spans="1:14" ht="18.75" x14ac:dyDescent="0.25">
      <c r="A88" s="189" t="s">
        <v>68</v>
      </c>
      <c r="B88" s="190" t="s">
        <v>15</v>
      </c>
      <c r="C88" s="190" t="s">
        <v>17</v>
      </c>
      <c r="D88" s="190" t="s">
        <v>72</v>
      </c>
      <c r="E88" s="190" t="s">
        <v>19</v>
      </c>
      <c r="F88" s="190" t="s">
        <v>74</v>
      </c>
      <c r="G88" s="190" t="s">
        <v>69</v>
      </c>
      <c r="H88" s="192">
        <v>119200</v>
      </c>
      <c r="I88" s="193">
        <v>119200</v>
      </c>
      <c r="J88" s="194">
        <f t="shared" si="1"/>
        <v>100</v>
      </c>
      <c r="K88" s="21"/>
      <c r="L88" s="21"/>
      <c r="M88" s="21"/>
      <c r="N88" s="21"/>
    </row>
    <row r="89" spans="1:14" ht="18.75" x14ac:dyDescent="0.25">
      <c r="A89" s="189" t="s">
        <v>75</v>
      </c>
      <c r="B89" s="190" t="s">
        <v>15</v>
      </c>
      <c r="C89" s="190" t="s">
        <v>17</v>
      </c>
      <c r="D89" s="190" t="s">
        <v>72</v>
      </c>
      <c r="E89" s="190" t="s">
        <v>19</v>
      </c>
      <c r="F89" s="190" t="s">
        <v>74</v>
      </c>
      <c r="G89" s="190" t="s">
        <v>76</v>
      </c>
      <c r="H89" s="192">
        <v>119200</v>
      </c>
      <c r="I89" s="193">
        <v>119200</v>
      </c>
      <c r="J89" s="194">
        <f t="shared" si="1"/>
        <v>100</v>
      </c>
      <c r="K89" s="21"/>
      <c r="L89" s="21"/>
      <c r="M89" s="21"/>
      <c r="N89" s="21"/>
    </row>
    <row r="90" spans="1:14" ht="37.5" x14ac:dyDescent="0.25">
      <c r="A90" s="189" t="s">
        <v>46</v>
      </c>
      <c r="B90" s="190" t="s">
        <v>15</v>
      </c>
      <c r="C90" s="190" t="s">
        <v>17</v>
      </c>
      <c r="D90" s="190" t="s">
        <v>72</v>
      </c>
      <c r="E90" s="190" t="s">
        <v>19</v>
      </c>
      <c r="F90" s="190" t="s">
        <v>77</v>
      </c>
      <c r="G90" s="191" t="s">
        <v>3</v>
      </c>
      <c r="H90" s="192">
        <v>189000</v>
      </c>
      <c r="I90" s="193">
        <v>189000</v>
      </c>
      <c r="J90" s="194">
        <f t="shared" si="1"/>
        <v>100</v>
      </c>
      <c r="K90" s="21"/>
      <c r="L90" s="21"/>
      <c r="M90" s="21"/>
      <c r="N90" s="21"/>
    </row>
    <row r="91" spans="1:14" ht="37.5" x14ac:dyDescent="0.25">
      <c r="A91" s="189" t="s">
        <v>28</v>
      </c>
      <c r="B91" s="190" t="s">
        <v>15</v>
      </c>
      <c r="C91" s="190" t="s">
        <v>17</v>
      </c>
      <c r="D91" s="190" t="s">
        <v>72</v>
      </c>
      <c r="E91" s="190" t="s">
        <v>19</v>
      </c>
      <c r="F91" s="190" t="s">
        <v>77</v>
      </c>
      <c r="G91" s="190" t="s">
        <v>29</v>
      </c>
      <c r="H91" s="192">
        <v>189000</v>
      </c>
      <c r="I91" s="193">
        <v>189000</v>
      </c>
      <c r="J91" s="194">
        <f t="shared" si="1"/>
        <v>100</v>
      </c>
      <c r="K91" s="21"/>
      <c r="L91" s="21"/>
      <c r="M91" s="21"/>
      <c r="N91" s="21"/>
    </row>
    <row r="92" spans="1:14" ht="37.5" x14ac:dyDescent="0.25">
      <c r="A92" s="189" t="s">
        <v>30</v>
      </c>
      <c r="B92" s="190" t="s">
        <v>15</v>
      </c>
      <c r="C92" s="190" t="s">
        <v>17</v>
      </c>
      <c r="D92" s="190" t="s">
        <v>72</v>
      </c>
      <c r="E92" s="190" t="s">
        <v>19</v>
      </c>
      <c r="F92" s="190" t="s">
        <v>77</v>
      </c>
      <c r="G92" s="190" t="s">
        <v>31</v>
      </c>
      <c r="H92" s="192">
        <v>189000</v>
      </c>
      <c r="I92" s="193">
        <v>189000</v>
      </c>
      <c r="J92" s="194">
        <f t="shared" si="1"/>
        <v>100</v>
      </c>
      <c r="K92" s="21"/>
      <c r="L92" s="21"/>
      <c r="M92" s="21"/>
      <c r="N92" s="21"/>
    </row>
    <row r="93" spans="1:14" ht="37.5" x14ac:dyDescent="0.25">
      <c r="A93" s="189" t="s">
        <v>46</v>
      </c>
      <c r="B93" s="190" t="s">
        <v>15</v>
      </c>
      <c r="C93" s="190" t="s">
        <v>17</v>
      </c>
      <c r="D93" s="190" t="s">
        <v>72</v>
      </c>
      <c r="E93" s="190" t="s">
        <v>19</v>
      </c>
      <c r="F93" s="190" t="s">
        <v>78</v>
      </c>
      <c r="G93" s="191" t="s">
        <v>3</v>
      </c>
      <c r="H93" s="192">
        <v>15304820</v>
      </c>
      <c r="I93" s="193">
        <v>14594847</v>
      </c>
      <c r="J93" s="194">
        <f t="shared" si="1"/>
        <v>95.361114995145329</v>
      </c>
      <c r="K93" s="21"/>
      <c r="L93" s="21"/>
      <c r="M93" s="21"/>
      <c r="N93" s="21"/>
    </row>
    <row r="94" spans="1:14" ht="18.75" x14ac:dyDescent="0.25">
      <c r="A94" s="189" t="s">
        <v>68</v>
      </c>
      <c r="B94" s="190" t="s">
        <v>15</v>
      </c>
      <c r="C94" s="190" t="s">
        <v>17</v>
      </c>
      <c r="D94" s="190" t="s">
        <v>72</v>
      </c>
      <c r="E94" s="190" t="s">
        <v>19</v>
      </c>
      <c r="F94" s="190" t="s">
        <v>78</v>
      </c>
      <c r="G94" s="190" t="s">
        <v>69</v>
      </c>
      <c r="H94" s="192">
        <v>15304820</v>
      </c>
      <c r="I94" s="193">
        <v>14594847</v>
      </c>
      <c r="J94" s="194">
        <f t="shared" si="1"/>
        <v>95.361114995145329</v>
      </c>
      <c r="K94" s="21"/>
      <c r="L94" s="21"/>
      <c r="M94" s="21"/>
      <c r="N94" s="21"/>
    </row>
    <row r="95" spans="1:14" ht="18.75" x14ac:dyDescent="0.25">
      <c r="A95" s="189" t="s">
        <v>75</v>
      </c>
      <c r="B95" s="190" t="s">
        <v>15</v>
      </c>
      <c r="C95" s="190" t="s">
        <v>17</v>
      </c>
      <c r="D95" s="190" t="s">
        <v>72</v>
      </c>
      <c r="E95" s="190" t="s">
        <v>19</v>
      </c>
      <c r="F95" s="190" t="s">
        <v>78</v>
      </c>
      <c r="G95" s="190" t="s">
        <v>76</v>
      </c>
      <c r="H95" s="192">
        <v>11919034</v>
      </c>
      <c r="I95" s="193">
        <v>11382436</v>
      </c>
      <c r="J95" s="194">
        <f t="shared" si="1"/>
        <v>95.497974080785411</v>
      </c>
      <c r="K95" s="21"/>
      <c r="L95" s="21"/>
      <c r="M95" s="21"/>
      <c r="N95" s="21"/>
    </row>
    <row r="96" spans="1:14" ht="37.5" x14ac:dyDescent="0.25">
      <c r="A96" s="189" t="s">
        <v>67</v>
      </c>
      <c r="B96" s="190" t="s">
        <v>15</v>
      </c>
      <c r="C96" s="190" t="s">
        <v>17</v>
      </c>
      <c r="D96" s="190" t="s">
        <v>72</v>
      </c>
      <c r="E96" s="190" t="s">
        <v>19</v>
      </c>
      <c r="F96" s="190" t="s">
        <v>78</v>
      </c>
      <c r="G96" s="190" t="s">
        <v>70</v>
      </c>
      <c r="H96" s="192">
        <v>3385786</v>
      </c>
      <c r="I96" s="193">
        <v>3212411</v>
      </c>
      <c r="J96" s="194">
        <f t="shared" si="1"/>
        <v>94.879327872464472</v>
      </c>
      <c r="K96" s="21"/>
      <c r="L96" s="21"/>
      <c r="M96" s="21"/>
      <c r="N96" s="21"/>
    </row>
    <row r="97" spans="1:14" ht="37.5" x14ac:dyDescent="0.25">
      <c r="A97" s="189" t="s">
        <v>79</v>
      </c>
      <c r="B97" s="190" t="s">
        <v>15</v>
      </c>
      <c r="C97" s="190" t="s">
        <v>17</v>
      </c>
      <c r="D97" s="190" t="s">
        <v>72</v>
      </c>
      <c r="E97" s="190" t="s">
        <v>19</v>
      </c>
      <c r="F97" s="190" t="s">
        <v>80</v>
      </c>
      <c r="G97" s="191" t="s">
        <v>3</v>
      </c>
      <c r="H97" s="192">
        <v>9710520.1099999994</v>
      </c>
      <c r="I97" s="193">
        <v>9710519.2100000009</v>
      </c>
      <c r="J97" s="194">
        <f t="shared" si="1"/>
        <v>99.999990731701402</v>
      </c>
      <c r="K97" s="21"/>
      <c r="L97" s="21"/>
      <c r="M97" s="21"/>
      <c r="N97" s="21"/>
    </row>
    <row r="98" spans="1:14" ht="18.75" x14ac:dyDescent="0.25">
      <c r="A98" s="189" t="s">
        <v>68</v>
      </c>
      <c r="B98" s="190" t="s">
        <v>15</v>
      </c>
      <c r="C98" s="190" t="s">
        <v>17</v>
      </c>
      <c r="D98" s="190" t="s">
        <v>72</v>
      </c>
      <c r="E98" s="190" t="s">
        <v>19</v>
      </c>
      <c r="F98" s="190" t="s">
        <v>80</v>
      </c>
      <c r="G98" s="190" t="s">
        <v>69</v>
      </c>
      <c r="H98" s="192">
        <v>9710520.1099999994</v>
      </c>
      <c r="I98" s="193">
        <v>9710519.2100000009</v>
      </c>
      <c r="J98" s="194">
        <f t="shared" si="1"/>
        <v>99.999990731701402</v>
      </c>
      <c r="K98" s="21"/>
      <c r="L98" s="21"/>
      <c r="M98" s="21"/>
      <c r="N98" s="21"/>
    </row>
    <row r="99" spans="1:14" ht="18.75" x14ac:dyDescent="0.25">
      <c r="A99" s="189" t="s">
        <v>75</v>
      </c>
      <c r="B99" s="190" t="s">
        <v>15</v>
      </c>
      <c r="C99" s="190" t="s">
        <v>17</v>
      </c>
      <c r="D99" s="190" t="s">
        <v>72</v>
      </c>
      <c r="E99" s="190" t="s">
        <v>19</v>
      </c>
      <c r="F99" s="190" t="s">
        <v>80</v>
      </c>
      <c r="G99" s="190" t="s">
        <v>76</v>
      </c>
      <c r="H99" s="192">
        <v>9710520.1099999994</v>
      </c>
      <c r="I99" s="193">
        <v>9710519.2100000009</v>
      </c>
      <c r="J99" s="194">
        <f t="shared" si="1"/>
        <v>99.999990731701402</v>
      </c>
      <c r="K99" s="21"/>
      <c r="L99" s="21"/>
      <c r="M99" s="21"/>
      <c r="N99" s="21"/>
    </row>
    <row r="100" spans="1:14" ht="37.5" x14ac:dyDescent="0.25">
      <c r="A100" s="189" t="s">
        <v>81</v>
      </c>
      <c r="B100" s="190" t="s">
        <v>15</v>
      </c>
      <c r="C100" s="190" t="s">
        <v>17</v>
      </c>
      <c r="D100" s="190" t="s">
        <v>72</v>
      </c>
      <c r="E100" s="190" t="s">
        <v>19</v>
      </c>
      <c r="F100" s="190" t="s">
        <v>82</v>
      </c>
      <c r="G100" s="191" t="s">
        <v>3</v>
      </c>
      <c r="H100" s="192">
        <v>764587.89</v>
      </c>
      <c r="I100" s="193">
        <v>726484</v>
      </c>
      <c r="J100" s="194">
        <f t="shared" si="1"/>
        <v>95.016414659667177</v>
      </c>
      <c r="K100" s="21"/>
      <c r="L100" s="21"/>
      <c r="M100" s="21"/>
      <c r="N100" s="21"/>
    </row>
    <row r="101" spans="1:14" ht="18.75" x14ac:dyDescent="0.25">
      <c r="A101" s="189" t="s">
        <v>68</v>
      </c>
      <c r="B101" s="190" t="s">
        <v>15</v>
      </c>
      <c r="C101" s="190" t="s">
        <v>17</v>
      </c>
      <c r="D101" s="190" t="s">
        <v>72</v>
      </c>
      <c r="E101" s="190" t="s">
        <v>19</v>
      </c>
      <c r="F101" s="190" t="s">
        <v>82</v>
      </c>
      <c r="G101" s="190" t="s">
        <v>69</v>
      </c>
      <c r="H101" s="192">
        <v>764587.89</v>
      </c>
      <c r="I101" s="193">
        <v>726484</v>
      </c>
      <c r="J101" s="194">
        <f t="shared" si="1"/>
        <v>95.016414659667177</v>
      </c>
      <c r="K101" s="21"/>
      <c r="L101" s="21"/>
      <c r="M101" s="21"/>
      <c r="N101" s="21"/>
    </row>
    <row r="102" spans="1:14" ht="37.5" x14ac:dyDescent="0.25">
      <c r="A102" s="189" t="s">
        <v>1249</v>
      </c>
      <c r="B102" s="190" t="s">
        <v>15</v>
      </c>
      <c r="C102" s="190" t="s">
        <v>17</v>
      </c>
      <c r="D102" s="190" t="s">
        <v>72</v>
      </c>
      <c r="E102" s="190" t="s">
        <v>19</v>
      </c>
      <c r="F102" s="190" t="s">
        <v>82</v>
      </c>
      <c r="G102" s="190" t="s">
        <v>1089</v>
      </c>
      <c r="H102" s="192">
        <v>764587.89</v>
      </c>
      <c r="I102" s="193">
        <v>726484</v>
      </c>
      <c r="J102" s="194">
        <f t="shared" si="1"/>
        <v>95.016414659667177</v>
      </c>
      <c r="K102" s="21"/>
      <c r="L102" s="21"/>
      <c r="M102" s="21"/>
      <c r="N102" s="21"/>
    </row>
    <row r="103" spans="1:14" ht="37.5" x14ac:dyDescent="0.25">
      <c r="A103" s="189" t="s">
        <v>83</v>
      </c>
      <c r="B103" s="190" t="s">
        <v>15</v>
      </c>
      <c r="C103" s="190" t="s">
        <v>17</v>
      </c>
      <c r="D103" s="190" t="s">
        <v>72</v>
      </c>
      <c r="E103" s="190" t="s">
        <v>19</v>
      </c>
      <c r="F103" s="190" t="s">
        <v>84</v>
      </c>
      <c r="G103" s="191" t="s">
        <v>3</v>
      </c>
      <c r="H103" s="192">
        <v>1830754.8</v>
      </c>
      <c r="I103" s="193">
        <v>1830754.8</v>
      </c>
      <c r="J103" s="194">
        <f t="shared" si="1"/>
        <v>100</v>
      </c>
      <c r="K103" s="21"/>
      <c r="L103" s="21"/>
      <c r="M103" s="21"/>
      <c r="N103" s="21"/>
    </row>
    <row r="104" spans="1:14" ht="18.75" x14ac:dyDescent="0.25">
      <c r="A104" s="189" t="s">
        <v>68</v>
      </c>
      <c r="B104" s="190" t="s">
        <v>15</v>
      </c>
      <c r="C104" s="190" t="s">
        <v>17</v>
      </c>
      <c r="D104" s="190" t="s">
        <v>72</v>
      </c>
      <c r="E104" s="190" t="s">
        <v>19</v>
      </c>
      <c r="F104" s="190" t="s">
        <v>84</v>
      </c>
      <c r="G104" s="190" t="s">
        <v>69</v>
      </c>
      <c r="H104" s="192">
        <v>1830754.8</v>
      </c>
      <c r="I104" s="193">
        <v>1830754.8</v>
      </c>
      <c r="J104" s="194">
        <f t="shared" si="1"/>
        <v>100</v>
      </c>
      <c r="K104" s="21"/>
      <c r="L104" s="21"/>
      <c r="M104" s="21"/>
      <c r="N104" s="21"/>
    </row>
    <row r="105" spans="1:14" ht="37.5" x14ac:dyDescent="0.25">
      <c r="A105" s="189" t="s">
        <v>67</v>
      </c>
      <c r="B105" s="190" t="s">
        <v>15</v>
      </c>
      <c r="C105" s="190" t="s">
        <v>17</v>
      </c>
      <c r="D105" s="190" t="s">
        <v>72</v>
      </c>
      <c r="E105" s="190" t="s">
        <v>19</v>
      </c>
      <c r="F105" s="190" t="s">
        <v>84</v>
      </c>
      <c r="G105" s="190" t="s">
        <v>70</v>
      </c>
      <c r="H105" s="192">
        <v>1830754.8</v>
      </c>
      <c r="I105" s="193">
        <v>1830754.8</v>
      </c>
      <c r="J105" s="194">
        <f t="shared" si="1"/>
        <v>100</v>
      </c>
      <c r="K105" s="21"/>
      <c r="L105" s="21"/>
      <c r="M105" s="21"/>
      <c r="N105" s="21"/>
    </row>
    <row r="106" spans="1:14" ht="93.75" x14ac:dyDescent="0.25">
      <c r="A106" s="189" t="s">
        <v>1223</v>
      </c>
      <c r="B106" s="190" t="s">
        <v>15</v>
      </c>
      <c r="C106" s="190" t="s">
        <v>17</v>
      </c>
      <c r="D106" s="190" t="s">
        <v>72</v>
      </c>
      <c r="E106" s="190" t="s">
        <v>19</v>
      </c>
      <c r="F106" s="190" t="s">
        <v>1222</v>
      </c>
      <c r="G106" s="191" t="s">
        <v>3</v>
      </c>
      <c r="H106" s="192">
        <v>7645000</v>
      </c>
      <c r="I106" s="193">
        <v>7645000</v>
      </c>
      <c r="J106" s="194">
        <f t="shared" si="1"/>
        <v>100</v>
      </c>
      <c r="K106" s="21"/>
      <c r="L106" s="21"/>
      <c r="M106" s="21"/>
      <c r="N106" s="21"/>
    </row>
    <row r="107" spans="1:14" ht="37.5" x14ac:dyDescent="0.25">
      <c r="A107" s="189" t="s">
        <v>85</v>
      </c>
      <c r="B107" s="190" t="s">
        <v>15</v>
      </c>
      <c r="C107" s="190" t="s">
        <v>17</v>
      </c>
      <c r="D107" s="190" t="s">
        <v>72</v>
      </c>
      <c r="E107" s="190" t="s">
        <v>19</v>
      </c>
      <c r="F107" s="190" t="s">
        <v>1222</v>
      </c>
      <c r="G107" s="190" t="s">
        <v>86</v>
      </c>
      <c r="H107" s="192">
        <v>7645000</v>
      </c>
      <c r="I107" s="193">
        <v>7645000</v>
      </c>
      <c r="J107" s="194">
        <f t="shared" si="1"/>
        <v>100</v>
      </c>
      <c r="K107" s="21"/>
      <c r="L107" s="21"/>
      <c r="M107" s="21"/>
      <c r="N107" s="21"/>
    </row>
    <row r="108" spans="1:14" ht="18.75" x14ac:dyDescent="0.25">
      <c r="A108" s="189" t="s">
        <v>87</v>
      </c>
      <c r="B108" s="190" t="s">
        <v>15</v>
      </c>
      <c r="C108" s="190" t="s">
        <v>17</v>
      </c>
      <c r="D108" s="190" t="s">
        <v>72</v>
      </c>
      <c r="E108" s="190" t="s">
        <v>19</v>
      </c>
      <c r="F108" s="190" t="s">
        <v>1222</v>
      </c>
      <c r="G108" s="190" t="s">
        <v>88</v>
      </c>
      <c r="H108" s="192">
        <v>7645000</v>
      </c>
      <c r="I108" s="193">
        <v>7645000</v>
      </c>
      <c r="J108" s="194">
        <f t="shared" si="1"/>
        <v>100</v>
      </c>
      <c r="K108" s="21"/>
      <c r="L108" s="21"/>
      <c r="M108" s="21"/>
      <c r="N108" s="21"/>
    </row>
    <row r="109" spans="1:14" ht="37.5" x14ac:dyDescent="0.25">
      <c r="A109" s="182" t="s">
        <v>89</v>
      </c>
      <c r="B109" s="183" t="s">
        <v>15</v>
      </c>
      <c r="C109" s="183" t="s">
        <v>17</v>
      </c>
      <c r="D109" s="183" t="s">
        <v>90</v>
      </c>
      <c r="E109" s="187" t="s">
        <v>3</v>
      </c>
      <c r="F109" s="187" t="s">
        <v>3</v>
      </c>
      <c r="G109" s="187" t="s">
        <v>3</v>
      </c>
      <c r="H109" s="185">
        <f>H110</f>
        <v>25291170.84</v>
      </c>
      <c r="I109" s="196">
        <f>I110</f>
        <v>24985227.59</v>
      </c>
      <c r="J109" s="186">
        <f t="shared" si="1"/>
        <v>98.790315988391782</v>
      </c>
      <c r="K109" s="21"/>
      <c r="L109" s="21"/>
      <c r="M109" s="21"/>
      <c r="N109" s="21"/>
    </row>
    <row r="110" spans="1:14" ht="18.75" x14ac:dyDescent="0.25">
      <c r="A110" s="182" t="s">
        <v>18</v>
      </c>
      <c r="B110" s="183" t="s">
        <v>15</v>
      </c>
      <c r="C110" s="183" t="s">
        <v>17</v>
      </c>
      <c r="D110" s="183" t="s">
        <v>90</v>
      </c>
      <c r="E110" s="183" t="s">
        <v>19</v>
      </c>
      <c r="F110" s="188" t="s">
        <v>3</v>
      </c>
      <c r="G110" s="188" t="s">
        <v>3</v>
      </c>
      <c r="H110" s="185">
        <f>H111+H116</f>
        <v>25291170.84</v>
      </c>
      <c r="I110" s="185">
        <f>I111+I116</f>
        <v>24985227.59</v>
      </c>
      <c r="J110" s="186">
        <f t="shared" si="1"/>
        <v>98.790315988391782</v>
      </c>
      <c r="K110" s="21"/>
      <c r="L110" s="21"/>
      <c r="M110" s="21"/>
      <c r="N110" s="21"/>
    </row>
    <row r="111" spans="1:14" ht="93.75" x14ac:dyDescent="0.25">
      <c r="A111" s="189" t="s">
        <v>93</v>
      </c>
      <c r="B111" s="190" t="s">
        <v>15</v>
      </c>
      <c r="C111" s="190" t="s">
        <v>17</v>
      </c>
      <c r="D111" s="190" t="s">
        <v>90</v>
      </c>
      <c r="E111" s="190" t="s">
        <v>19</v>
      </c>
      <c r="F111" s="190" t="s">
        <v>94</v>
      </c>
      <c r="G111" s="191" t="s">
        <v>3</v>
      </c>
      <c r="H111" s="192">
        <v>22091199.77</v>
      </c>
      <c r="I111" s="193">
        <v>22004419.789999999</v>
      </c>
      <c r="J111" s="194">
        <f t="shared" si="1"/>
        <v>99.607173983742399</v>
      </c>
      <c r="K111" s="21"/>
      <c r="L111" s="21"/>
      <c r="M111" s="21"/>
      <c r="N111" s="21"/>
    </row>
    <row r="112" spans="1:14" ht="37.5" x14ac:dyDescent="0.25">
      <c r="A112" s="189" t="s">
        <v>28</v>
      </c>
      <c r="B112" s="190" t="s">
        <v>15</v>
      </c>
      <c r="C112" s="190" t="s">
        <v>17</v>
      </c>
      <c r="D112" s="190" t="s">
        <v>90</v>
      </c>
      <c r="E112" s="190" t="s">
        <v>19</v>
      </c>
      <c r="F112" s="190" t="s">
        <v>94</v>
      </c>
      <c r="G112" s="190" t="s">
        <v>29</v>
      </c>
      <c r="H112" s="192">
        <v>8615238.9700000007</v>
      </c>
      <c r="I112" s="193">
        <v>8536678.9199999999</v>
      </c>
      <c r="J112" s="194">
        <f t="shared" si="1"/>
        <v>99.088126861326046</v>
      </c>
      <c r="K112" s="21"/>
      <c r="L112" s="21"/>
      <c r="M112" s="21"/>
      <c r="N112" s="21"/>
    </row>
    <row r="113" spans="1:14" ht="37.5" x14ac:dyDescent="0.25">
      <c r="A113" s="189" t="s">
        <v>30</v>
      </c>
      <c r="B113" s="190" t="s">
        <v>15</v>
      </c>
      <c r="C113" s="190" t="s">
        <v>17</v>
      </c>
      <c r="D113" s="190" t="s">
        <v>90</v>
      </c>
      <c r="E113" s="190" t="s">
        <v>19</v>
      </c>
      <c r="F113" s="190" t="s">
        <v>94</v>
      </c>
      <c r="G113" s="190" t="s">
        <v>31</v>
      </c>
      <c r="H113" s="192">
        <v>8615238.9700000007</v>
      </c>
      <c r="I113" s="193">
        <v>8536678.9199999999</v>
      </c>
      <c r="J113" s="194">
        <f t="shared" si="1"/>
        <v>99.088126861326046</v>
      </c>
      <c r="K113" s="21"/>
      <c r="L113" s="21"/>
      <c r="M113" s="21"/>
      <c r="N113" s="21"/>
    </row>
    <row r="114" spans="1:14" ht="18.75" x14ac:dyDescent="0.25">
      <c r="A114" s="189" t="s">
        <v>91</v>
      </c>
      <c r="B114" s="190" t="s">
        <v>15</v>
      </c>
      <c r="C114" s="190" t="s">
        <v>17</v>
      </c>
      <c r="D114" s="190" t="s">
        <v>90</v>
      </c>
      <c r="E114" s="190" t="s">
        <v>19</v>
      </c>
      <c r="F114" s="190" t="s">
        <v>94</v>
      </c>
      <c r="G114" s="190" t="s">
        <v>92</v>
      </c>
      <c r="H114" s="192">
        <v>13475960.800000001</v>
      </c>
      <c r="I114" s="193">
        <v>13467740.869999999</v>
      </c>
      <c r="J114" s="194">
        <f t="shared" si="1"/>
        <v>99.939003013425193</v>
      </c>
      <c r="K114" s="21"/>
      <c r="L114" s="21"/>
      <c r="M114" s="21"/>
      <c r="N114" s="21"/>
    </row>
    <row r="115" spans="1:14" ht="18.75" x14ac:dyDescent="0.25">
      <c r="A115" s="189" t="s">
        <v>95</v>
      </c>
      <c r="B115" s="190" t="s">
        <v>15</v>
      </c>
      <c r="C115" s="190" t="s">
        <v>17</v>
      </c>
      <c r="D115" s="190" t="s">
        <v>90</v>
      </c>
      <c r="E115" s="190" t="s">
        <v>19</v>
      </c>
      <c r="F115" s="190" t="s">
        <v>94</v>
      </c>
      <c r="G115" s="190" t="s">
        <v>96</v>
      </c>
      <c r="H115" s="192">
        <v>13475960.800000001</v>
      </c>
      <c r="I115" s="193">
        <v>13467740.869999999</v>
      </c>
      <c r="J115" s="194">
        <f t="shared" si="1"/>
        <v>99.939003013425193</v>
      </c>
      <c r="K115" s="21"/>
      <c r="L115" s="21"/>
      <c r="M115" s="21"/>
      <c r="N115" s="21"/>
    </row>
    <row r="116" spans="1:14" ht="131.25" x14ac:dyDescent="0.25">
      <c r="A116" s="189" t="s">
        <v>97</v>
      </c>
      <c r="B116" s="190" t="s">
        <v>15</v>
      </c>
      <c r="C116" s="190" t="s">
        <v>17</v>
      </c>
      <c r="D116" s="190" t="s">
        <v>90</v>
      </c>
      <c r="E116" s="190" t="s">
        <v>19</v>
      </c>
      <c r="F116" s="190" t="s">
        <v>98</v>
      </c>
      <c r="G116" s="191" t="s">
        <v>3</v>
      </c>
      <c r="H116" s="192">
        <v>3199971.07</v>
      </c>
      <c r="I116" s="193">
        <v>2980807.8</v>
      </c>
      <c r="J116" s="194">
        <f t="shared" si="1"/>
        <v>93.151085894035916</v>
      </c>
      <c r="K116" s="21"/>
      <c r="L116" s="21"/>
      <c r="M116" s="21"/>
      <c r="N116" s="21"/>
    </row>
    <row r="117" spans="1:14" ht="18.75" x14ac:dyDescent="0.25">
      <c r="A117" s="189" t="s">
        <v>91</v>
      </c>
      <c r="B117" s="190" t="s">
        <v>15</v>
      </c>
      <c r="C117" s="190" t="s">
        <v>17</v>
      </c>
      <c r="D117" s="190" t="s">
        <v>90</v>
      </c>
      <c r="E117" s="190" t="s">
        <v>19</v>
      </c>
      <c r="F117" s="190" t="s">
        <v>98</v>
      </c>
      <c r="G117" s="190" t="s">
        <v>92</v>
      </c>
      <c r="H117" s="192">
        <v>3199971.07</v>
      </c>
      <c r="I117" s="193">
        <v>2980807.8</v>
      </c>
      <c r="J117" s="194">
        <f t="shared" si="1"/>
        <v>93.151085894035916</v>
      </c>
      <c r="K117" s="21"/>
      <c r="L117" s="21"/>
      <c r="M117" s="21"/>
      <c r="N117" s="21"/>
    </row>
    <row r="118" spans="1:14" ht="18.75" x14ac:dyDescent="0.25">
      <c r="A118" s="189" t="s">
        <v>95</v>
      </c>
      <c r="B118" s="190" t="s">
        <v>15</v>
      </c>
      <c r="C118" s="190" t="s">
        <v>17</v>
      </c>
      <c r="D118" s="190" t="s">
        <v>90</v>
      </c>
      <c r="E118" s="190" t="s">
        <v>19</v>
      </c>
      <c r="F118" s="190" t="s">
        <v>98</v>
      </c>
      <c r="G118" s="190" t="s">
        <v>96</v>
      </c>
      <c r="H118" s="192">
        <v>3199971.07</v>
      </c>
      <c r="I118" s="193">
        <v>2980807.8</v>
      </c>
      <c r="J118" s="194">
        <f t="shared" si="1"/>
        <v>93.151085894035916</v>
      </c>
      <c r="K118" s="21"/>
      <c r="L118" s="21"/>
      <c r="M118" s="21"/>
      <c r="N118" s="21"/>
    </row>
    <row r="119" spans="1:14" ht="37.5" x14ac:dyDescent="0.25">
      <c r="A119" s="182" t="s">
        <v>99</v>
      </c>
      <c r="B119" s="183" t="s">
        <v>15</v>
      </c>
      <c r="C119" s="183" t="s">
        <v>17</v>
      </c>
      <c r="D119" s="183" t="s">
        <v>100</v>
      </c>
      <c r="E119" s="187" t="s">
        <v>3</v>
      </c>
      <c r="F119" s="187" t="s">
        <v>3</v>
      </c>
      <c r="G119" s="187" t="s">
        <v>3</v>
      </c>
      <c r="H119" s="185">
        <f>H120</f>
        <v>39662204.460000001</v>
      </c>
      <c r="I119" s="196">
        <f>I120</f>
        <v>38207315.909999996</v>
      </c>
      <c r="J119" s="186">
        <f t="shared" si="1"/>
        <v>96.331801094245066</v>
      </c>
      <c r="K119" s="21"/>
      <c r="L119" s="21"/>
      <c r="M119" s="21"/>
      <c r="N119" s="21"/>
    </row>
    <row r="120" spans="1:14" ht="18.75" x14ac:dyDescent="0.25">
      <c r="A120" s="182" t="s">
        <v>18</v>
      </c>
      <c r="B120" s="183" t="s">
        <v>15</v>
      </c>
      <c r="C120" s="183" t="s">
        <v>17</v>
      </c>
      <c r="D120" s="183" t="s">
        <v>100</v>
      </c>
      <c r="E120" s="183" t="s">
        <v>19</v>
      </c>
      <c r="F120" s="188" t="s">
        <v>3</v>
      </c>
      <c r="G120" s="188" t="s">
        <v>3</v>
      </c>
      <c r="H120" s="185">
        <f>H121</f>
        <v>39662204.460000001</v>
      </c>
      <c r="I120" s="196">
        <f>I121</f>
        <v>38207315.909999996</v>
      </c>
      <c r="J120" s="186">
        <f t="shared" si="1"/>
        <v>96.331801094245066</v>
      </c>
      <c r="K120" s="21"/>
      <c r="L120" s="21"/>
      <c r="M120" s="21"/>
      <c r="N120" s="21"/>
    </row>
    <row r="121" spans="1:14" ht="37.5" x14ac:dyDescent="0.25">
      <c r="A121" s="189" t="s">
        <v>101</v>
      </c>
      <c r="B121" s="190" t="s">
        <v>15</v>
      </c>
      <c r="C121" s="190" t="s">
        <v>17</v>
      </c>
      <c r="D121" s="190" t="s">
        <v>100</v>
      </c>
      <c r="E121" s="190" t="s">
        <v>19</v>
      </c>
      <c r="F121" s="190" t="s">
        <v>102</v>
      </c>
      <c r="G121" s="191" t="s">
        <v>3</v>
      </c>
      <c r="H121" s="192">
        <v>39662204.460000001</v>
      </c>
      <c r="I121" s="193">
        <v>38207315.909999996</v>
      </c>
      <c r="J121" s="194">
        <f t="shared" si="1"/>
        <v>96.331801094245066</v>
      </c>
      <c r="K121" s="21"/>
      <c r="L121" s="21"/>
      <c r="M121" s="21"/>
      <c r="N121" s="21"/>
    </row>
    <row r="122" spans="1:14" ht="37.5" x14ac:dyDescent="0.25">
      <c r="A122" s="189" t="s">
        <v>56</v>
      </c>
      <c r="B122" s="190" t="s">
        <v>15</v>
      </c>
      <c r="C122" s="190" t="s">
        <v>17</v>
      </c>
      <c r="D122" s="190" t="s">
        <v>100</v>
      </c>
      <c r="E122" s="190" t="s">
        <v>19</v>
      </c>
      <c r="F122" s="190" t="s">
        <v>102</v>
      </c>
      <c r="G122" s="190" t="s">
        <v>57</v>
      </c>
      <c r="H122" s="192">
        <v>39662204.460000001</v>
      </c>
      <c r="I122" s="193">
        <v>38207315.909999996</v>
      </c>
      <c r="J122" s="194">
        <f t="shared" si="1"/>
        <v>96.331801094245066</v>
      </c>
      <c r="K122" s="21"/>
      <c r="L122" s="21"/>
      <c r="M122" s="21"/>
      <c r="N122" s="21"/>
    </row>
    <row r="123" spans="1:14" ht="18.75" x14ac:dyDescent="0.25">
      <c r="A123" s="189" t="s">
        <v>58</v>
      </c>
      <c r="B123" s="190" t="s">
        <v>15</v>
      </c>
      <c r="C123" s="190" t="s">
        <v>17</v>
      </c>
      <c r="D123" s="190" t="s">
        <v>100</v>
      </c>
      <c r="E123" s="190" t="s">
        <v>19</v>
      </c>
      <c r="F123" s="190" t="s">
        <v>102</v>
      </c>
      <c r="G123" s="190" t="s">
        <v>59</v>
      </c>
      <c r="H123" s="192">
        <v>39662204.460000001</v>
      </c>
      <c r="I123" s="193">
        <v>38207315.909999996</v>
      </c>
      <c r="J123" s="194">
        <f t="shared" si="1"/>
        <v>96.331801094245066</v>
      </c>
      <c r="K123" s="21"/>
      <c r="L123" s="21"/>
      <c r="M123" s="21"/>
      <c r="N123" s="21"/>
    </row>
    <row r="124" spans="1:14" ht="18.75" x14ac:dyDescent="0.25">
      <c r="A124" s="182" t="s">
        <v>103</v>
      </c>
      <c r="B124" s="183" t="s">
        <v>15</v>
      </c>
      <c r="C124" s="183" t="s">
        <v>17</v>
      </c>
      <c r="D124" s="183" t="s">
        <v>104</v>
      </c>
      <c r="E124" s="187" t="s">
        <v>3</v>
      </c>
      <c r="F124" s="187" t="s">
        <v>3</v>
      </c>
      <c r="G124" s="187" t="s">
        <v>3</v>
      </c>
      <c r="H124" s="185">
        <f>H125</f>
        <v>3321401.67</v>
      </c>
      <c r="I124" s="196">
        <f>I125</f>
        <v>1043500</v>
      </c>
      <c r="J124" s="186">
        <f t="shared" si="1"/>
        <v>31.417458762221916</v>
      </c>
      <c r="K124" s="21"/>
      <c r="L124" s="21"/>
      <c r="M124" s="21"/>
      <c r="N124" s="21"/>
    </row>
    <row r="125" spans="1:14" ht="18.75" x14ac:dyDescent="0.25">
      <c r="A125" s="182" t="s">
        <v>18</v>
      </c>
      <c r="B125" s="183" t="s">
        <v>15</v>
      </c>
      <c r="C125" s="183" t="s">
        <v>17</v>
      </c>
      <c r="D125" s="183" t="s">
        <v>104</v>
      </c>
      <c r="E125" s="183" t="s">
        <v>19</v>
      </c>
      <c r="F125" s="188" t="s">
        <v>3</v>
      </c>
      <c r="G125" s="188" t="s">
        <v>3</v>
      </c>
      <c r="H125" s="185">
        <f>H126+H144</f>
        <v>3321401.67</v>
      </c>
      <c r="I125" s="185">
        <f>I126+I144</f>
        <v>1043500</v>
      </c>
      <c r="J125" s="186">
        <f t="shared" si="1"/>
        <v>31.417458762221916</v>
      </c>
      <c r="K125" s="21"/>
      <c r="L125" s="21"/>
      <c r="M125" s="21"/>
      <c r="N125" s="21"/>
    </row>
    <row r="126" spans="1:14" ht="18.75" x14ac:dyDescent="0.25">
      <c r="A126" s="189" t="s">
        <v>103</v>
      </c>
      <c r="B126" s="190" t="s">
        <v>15</v>
      </c>
      <c r="C126" s="190" t="s">
        <v>17</v>
      </c>
      <c r="D126" s="190" t="s">
        <v>104</v>
      </c>
      <c r="E126" s="190" t="s">
        <v>19</v>
      </c>
      <c r="F126" s="190" t="s">
        <v>105</v>
      </c>
      <c r="G126" s="191" t="s">
        <v>3</v>
      </c>
      <c r="H126" s="192">
        <v>2594901.67</v>
      </c>
      <c r="I126" s="193">
        <v>565500</v>
      </c>
      <c r="J126" s="194">
        <f t="shared" si="1"/>
        <v>21.792733286884047</v>
      </c>
      <c r="K126" s="21"/>
      <c r="L126" s="21"/>
      <c r="M126" s="21"/>
      <c r="N126" s="21"/>
    </row>
    <row r="127" spans="1:14" ht="37.5" x14ac:dyDescent="0.25">
      <c r="A127" s="189" t="s">
        <v>28</v>
      </c>
      <c r="B127" s="190" t="s">
        <v>15</v>
      </c>
      <c r="C127" s="190" t="s">
        <v>17</v>
      </c>
      <c r="D127" s="190" t="s">
        <v>104</v>
      </c>
      <c r="E127" s="190" t="s">
        <v>19</v>
      </c>
      <c r="F127" s="190" t="s">
        <v>105</v>
      </c>
      <c r="G127" s="190" t="s">
        <v>29</v>
      </c>
      <c r="H127" s="192">
        <v>2594901.67</v>
      </c>
      <c r="I127" s="193">
        <v>565500</v>
      </c>
      <c r="J127" s="194">
        <f t="shared" si="1"/>
        <v>21.792733286884047</v>
      </c>
      <c r="K127" s="21"/>
      <c r="L127" s="21"/>
      <c r="M127" s="21"/>
      <c r="N127" s="21"/>
    </row>
    <row r="128" spans="1:14" ht="37.5" x14ac:dyDescent="0.25">
      <c r="A128" s="189" t="s">
        <v>30</v>
      </c>
      <c r="B128" s="190" t="s">
        <v>15</v>
      </c>
      <c r="C128" s="190" t="s">
        <v>17</v>
      </c>
      <c r="D128" s="190" t="s">
        <v>104</v>
      </c>
      <c r="E128" s="190" t="s">
        <v>19</v>
      </c>
      <c r="F128" s="190" t="s">
        <v>105</v>
      </c>
      <c r="G128" s="190" t="s">
        <v>31</v>
      </c>
      <c r="H128" s="192">
        <v>2594901.67</v>
      </c>
      <c r="I128" s="193">
        <v>565500</v>
      </c>
      <c r="J128" s="194">
        <f t="shared" si="1"/>
        <v>21.792733286884047</v>
      </c>
      <c r="K128" s="21"/>
      <c r="L128" s="21"/>
      <c r="M128" s="21"/>
      <c r="N128" s="21"/>
    </row>
    <row r="129" spans="1:14" ht="18.75" hidden="1" x14ac:dyDescent="0.25">
      <c r="A129" s="198"/>
      <c r="B129" s="199"/>
      <c r="C129" s="199"/>
      <c r="D129" s="199"/>
      <c r="E129" s="199"/>
      <c r="F129" s="199"/>
      <c r="G129" s="199"/>
      <c r="H129" s="197"/>
      <c r="I129" s="193"/>
      <c r="J129" s="194" t="e">
        <f t="shared" si="1"/>
        <v>#DIV/0!</v>
      </c>
      <c r="K129" s="21"/>
      <c r="L129" s="21"/>
      <c r="M129" s="21"/>
      <c r="N129" s="21"/>
    </row>
    <row r="130" spans="1:14" ht="18.75" hidden="1" x14ac:dyDescent="0.25">
      <c r="A130" s="198"/>
      <c r="B130" s="199"/>
      <c r="C130" s="199"/>
      <c r="D130" s="200"/>
      <c r="E130" s="199"/>
      <c r="F130" s="199"/>
      <c r="G130" s="199"/>
      <c r="H130" s="197"/>
      <c r="I130" s="193"/>
      <c r="J130" s="194" t="e">
        <f t="shared" si="1"/>
        <v>#DIV/0!</v>
      </c>
      <c r="K130" s="21"/>
      <c r="L130" s="21"/>
      <c r="M130" s="21"/>
      <c r="N130" s="21"/>
    </row>
    <row r="131" spans="1:14" ht="18.75" hidden="1" x14ac:dyDescent="0.25">
      <c r="A131" s="198"/>
      <c r="B131" s="199"/>
      <c r="C131" s="199"/>
      <c r="D131" s="200"/>
      <c r="E131" s="199"/>
      <c r="F131" s="199"/>
      <c r="G131" s="199"/>
      <c r="H131" s="197"/>
      <c r="I131" s="193"/>
      <c r="J131" s="194" t="e">
        <f t="shared" si="1"/>
        <v>#DIV/0!</v>
      </c>
      <c r="K131" s="21"/>
      <c r="L131" s="21"/>
      <c r="M131" s="21"/>
      <c r="N131" s="21"/>
    </row>
    <row r="132" spans="1:14" ht="18.75" hidden="1" x14ac:dyDescent="0.25">
      <c r="A132" s="198"/>
      <c r="B132" s="199"/>
      <c r="C132" s="199"/>
      <c r="D132" s="200"/>
      <c r="E132" s="199"/>
      <c r="F132" s="199"/>
      <c r="G132" s="199"/>
      <c r="H132" s="197"/>
      <c r="I132" s="193"/>
      <c r="J132" s="194" t="e">
        <f t="shared" si="1"/>
        <v>#DIV/0!</v>
      </c>
      <c r="K132" s="21"/>
      <c r="L132" s="21"/>
      <c r="M132" s="21"/>
      <c r="N132" s="21"/>
    </row>
    <row r="133" spans="1:14" ht="18.75" hidden="1" x14ac:dyDescent="0.25">
      <c r="A133" s="198"/>
      <c r="B133" s="199"/>
      <c r="C133" s="199"/>
      <c r="D133" s="200"/>
      <c r="E133" s="199"/>
      <c r="F133" s="199"/>
      <c r="G133" s="199"/>
      <c r="H133" s="197"/>
      <c r="I133" s="193"/>
      <c r="J133" s="194" t="e">
        <f t="shared" si="1"/>
        <v>#DIV/0!</v>
      </c>
      <c r="K133" s="21"/>
      <c r="L133" s="21"/>
      <c r="M133" s="21"/>
      <c r="N133" s="21"/>
    </row>
    <row r="134" spans="1:14" ht="18.75" hidden="1" x14ac:dyDescent="0.25">
      <c r="A134" s="176"/>
      <c r="B134" s="177"/>
      <c r="C134" s="177"/>
      <c r="D134" s="201"/>
      <c r="E134" s="177"/>
      <c r="F134" s="177"/>
      <c r="G134" s="177"/>
      <c r="H134" s="202"/>
      <c r="I134" s="202"/>
      <c r="J134" s="194" t="e">
        <f t="shared" si="1"/>
        <v>#DIV/0!</v>
      </c>
      <c r="K134" s="21"/>
      <c r="L134" s="21"/>
      <c r="M134" s="21"/>
      <c r="N134" s="21"/>
    </row>
    <row r="135" spans="1:14" ht="18.75" hidden="1" x14ac:dyDescent="0.25">
      <c r="A135" s="198"/>
      <c r="B135" s="199"/>
      <c r="C135" s="203"/>
      <c r="D135" s="203"/>
      <c r="E135" s="203"/>
      <c r="F135" s="203"/>
      <c r="G135" s="203"/>
      <c r="H135" s="197"/>
      <c r="I135" s="197"/>
      <c r="J135" s="194" t="e">
        <f t="shared" si="1"/>
        <v>#DIV/0!</v>
      </c>
      <c r="K135" s="21"/>
      <c r="L135" s="21"/>
      <c r="M135" s="21"/>
      <c r="N135" s="21"/>
    </row>
    <row r="136" spans="1:14" ht="18.75" hidden="1" x14ac:dyDescent="0.25">
      <c r="A136" s="198"/>
      <c r="B136" s="199"/>
      <c r="C136" s="199"/>
      <c r="D136" s="199"/>
      <c r="E136" s="203"/>
      <c r="F136" s="203"/>
      <c r="G136" s="203"/>
      <c r="H136" s="197"/>
      <c r="I136" s="193"/>
      <c r="J136" s="194" t="e">
        <f t="shared" si="1"/>
        <v>#DIV/0!</v>
      </c>
      <c r="K136" s="21"/>
      <c r="L136" s="25"/>
      <c r="M136" s="25"/>
      <c r="N136" s="21"/>
    </row>
    <row r="137" spans="1:14" ht="18.75" hidden="1" x14ac:dyDescent="0.25">
      <c r="A137" s="198"/>
      <c r="B137" s="199"/>
      <c r="C137" s="199"/>
      <c r="D137" s="199"/>
      <c r="E137" s="199"/>
      <c r="F137" s="199"/>
      <c r="G137" s="199"/>
      <c r="H137" s="197"/>
      <c r="I137" s="193"/>
      <c r="J137" s="194" t="e">
        <f t="shared" si="1"/>
        <v>#DIV/0!</v>
      </c>
      <c r="K137" s="21"/>
      <c r="L137" s="21"/>
      <c r="M137" s="25"/>
      <c r="N137" s="21"/>
    </row>
    <row r="138" spans="1:14" ht="18.75" hidden="1" x14ac:dyDescent="0.25">
      <c r="A138" s="198"/>
      <c r="B138" s="199"/>
      <c r="C138" s="199"/>
      <c r="D138" s="199"/>
      <c r="E138" s="199"/>
      <c r="F138" s="199"/>
      <c r="G138" s="199"/>
      <c r="H138" s="197"/>
      <c r="I138" s="193"/>
      <c r="J138" s="194" t="e">
        <f t="shared" si="1"/>
        <v>#DIV/0!</v>
      </c>
      <c r="K138" s="21"/>
      <c r="L138" s="21"/>
      <c r="M138" s="21"/>
      <c r="N138" s="21"/>
    </row>
    <row r="139" spans="1:14" ht="18.75" hidden="1" x14ac:dyDescent="0.25">
      <c r="A139" s="176"/>
      <c r="B139" s="177"/>
      <c r="C139" s="177"/>
      <c r="D139" s="177"/>
      <c r="E139" s="177"/>
      <c r="F139" s="177"/>
      <c r="G139" s="177"/>
      <c r="H139" s="202"/>
      <c r="I139" s="202"/>
      <c r="J139" s="194" t="e">
        <f t="shared" si="1"/>
        <v>#DIV/0!</v>
      </c>
      <c r="K139" s="21"/>
      <c r="L139" s="21"/>
      <c r="M139" s="21"/>
      <c r="N139" s="21"/>
    </row>
    <row r="140" spans="1:14" ht="18.75" hidden="1" x14ac:dyDescent="0.25">
      <c r="A140" s="198"/>
      <c r="B140" s="199"/>
      <c r="C140" s="199"/>
      <c r="D140" s="199"/>
      <c r="E140" s="199"/>
      <c r="F140" s="199"/>
      <c r="G140" s="199"/>
      <c r="H140" s="197"/>
      <c r="I140" s="197"/>
      <c r="J140" s="194" t="e">
        <f t="shared" si="1"/>
        <v>#DIV/0!</v>
      </c>
      <c r="K140" s="21"/>
      <c r="L140" s="21"/>
      <c r="M140" s="21"/>
      <c r="N140" s="21"/>
    </row>
    <row r="141" spans="1:14" ht="18.75" hidden="1" x14ac:dyDescent="0.25">
      <c r="A141" s="198"/>
      <c r="B141" s="199"/>
      <c r="C141" s="199"/>
      <c r="D141" s="199"/>
      <c r="E141" s="203"/>
      <c r="F141" s="203"/>
      <c r="G141" s="203"/>
      <c r="H141" s="197"/>
      <c r="I141" s="193"/>
      <c r="J141" s="194" t="e">
        <f t="shared" si="1"/>
        <v>#DIV/0!</v>
      </c>
      <c r="K141" s="21"/>
      <c r="L141" s="21"/>
      <c r="M141" s="21"/>
      <c r="N141" s="21"/>
    </row>
    <row r="142" spans="1:14" ht="18.75" hidden="1" x14ac:dyDescent="0.25">
      <c r="A142" s="198"/>
      <c r="B142" s="199"/>
      <c r="C142" s="199"/>
      <c r="D142" s="199"/>
      <c r="E142" s="199"/>
      <c r="F142" s="199"/>
      <c r="G142" s="199"/>
      <c r="H142" s="197"/>
      <c r="I142" s="193"/>
      <c r="J142" s="194" t="e">
        <f t="shared" si="1"/>
        <v>#DIV/0!</v>
      </c>
      <c r="K142" s="21"/>
      <c r="L142" s="21"/>
      <c r="M142" s="21"/>
      <c r="N142" s="21"/>
    </row>
    <row r="143" spans="1:14" ht="18.75" hidden="1" x14ac:dyDescent="0.25">
      <c r="A143" s="198"/>
      <c r="B143" s="199"/>
      <c r="C143" s="199"/>
      <c r="D143" s="199"/>
      <c r="E143" s="199"/>
      <c r="F143" s="199"/>
      <c r="G143" s="199"/>
      <c r="H143" s="197"/>
      <c r="I143" s="193"/>
      <c r="J143" s="194" t="e">
        <f t="shared" si="1"/>
        <v>#DIV/0!</v>
      </c>
      <c r="K143" s="21"/>
      <c r="L143" s="21"/>
      <c r="M143" s="21"/>
      <c r="N143" s="21"/>
    </row>
    <row r="144" spans="1:14" ht="18.75" x14ac:dyDescent="0.25">
      <c r="A144" s="182" t="s">
        <v>1224</v>
      </c>
      <c r="B144" s="183" t="s">
        <v>15</v>
      </c>
      <c r="C144" s="183" t="s">
        <v>17</v>
      </c>
      <c r="D144" s="183" t="s">
        <v>155</v>
      </c>
      <c r="E144" s="187" t="s">
        <v>3</v>
      </c>
      <c r="F144" s="187" t="s">
        <v>3</v>
      </c>
      <c r="G144" s="187" t="s">
        <v>3</v>
      </c>
      <c r="H144" s="197">
        <f>H145</f>
        <v>726500</v>
      </c>
      <c r="I144" s="197">
        <f>I145</f>
        <v>478000</v>
      </c>
      <c r="J144" s="194">
        <f t="shared" si="1"/>
        <v>65.794907088781827</v>
      </c>
      <c r="K144" s="21"/>
      <c r="L144" s="21"/>
      <c r="M144" s="21"/>
      <c r="N144" s="21"/>
    </row>
    <row r="145" spans="1:14" ht="18.75" x14ac:dyDescent="0.25">
      <c r="A145" s="182" t="s">
        <v>18</v>
      </c>
      <c r="B145" s="183" t="s">
        <v>15</v>
      </c>
      <c r="C145" s="183" t="s">
        <v>17</v>
      </c>
      <c r="D145" s="183" t="s">
        <v>155</v>
      </c>
      <c r="E145" s="183" t="s">
        <v>19</v>
      </c>
      <c r="F145" s="188" t="s">
        <v>3</v>
      </c>
      <c r="G145" s="188" t="s">
        <v>3</v>
      </c>
      <c r="H145" s="197">
        <f>H146</f>
        <v>726500</v>
      </c>
      <c r="I145" s="197">
        <f>I146</f>
        <v>478000</v>
      </c>
      <c r="J145" s="194">
        <f t="shared" si="1"/>
        <v>65.794907088781827</v>
      </c>
      <c r="K145" s="21"/>
      <c r="L145" s="21"/>
      <c r="M145" s="21"/>
      <c r="N145" s="21"/>
    </row>
    <row r="146" spans="1:14" ht="18.75" x14ac:dyDescent="0.25">
      <c r="A146" s="189" t="s">
        <v>1224</v>
      </c>
      <c r="B146" s="190" t="s">
        <v>15</v>
      </c>
      <c r="C146" s="190" t="s">
        <v>17</v>
      </c>
      <c r="D146" s="190" t="s">
        <v>155</v>
      </c>
      <c r="E146" s="190" t="s">
        <v>19</v>
      </c>
      <c r="F146" s="190" t="s">
        <v>1250</v>
      </c>
      <c r="G146" s="191" t="s">
        <v>3</v>
      </c>
      <c r="H146" s="197">
        <v>726500</v>
      </c>
      <c r="I146" s="193">
        <v>478000</v>
      </c>
      <c r="J146" s="194">
        <f t="shared" si="1"/>
        <v>65.794907088781827</v>
      </c>
      <c r="K146" s="21"/>
      <c r="L146" s="21"/>
      <c r="M146" s="21"/>
      <c r="N146" s="21"/>
    </row>
    <row r="147" spans="1:14" ht="37.5" x14ac:dyDescent="0.25">
      <c r="A147" s="189" t="s">
        <v>28</v>
      </c>
      <c r="B147" s="190" t="s">
        <v>15</v>
      </c>
      <c r="C147" s="190" t="s">
        <v>17</v>
      </c>
      <c r="D147" s="190" t="s">
        <v>155</v>
      </c>
      <c r="E147" s="190" t="s">
        <v>19</v>
      </c>
      <c r="F147" s="190" t="s">
        <v>1250</v>
      </c>
      <c r="G147" s="190" t="s">
        <v>29</v>
      </c>
      <c r="H147" s="197">
        <v>726500</v>
      </c>
      <c r="I147" s="193">
        <v>478000</v>
      </c>
      <c r="J147" s="194">
        <f t="shared" si="1"/>
        <v>65.794907088781827</v>
      </c>
      <c r="K147" s="21"/>
      <c r="L147" s="21"/>
      <c r="M147" s="21"/>
      <c r="N147" s="21"/>
    </row>
    <row r="148" spans="1:14" ht="37.5" x14ac:dyDescent="0.25">
      <c r="A148" s="189" t="s">
        <v>30</v>
      </c>
      <c r="B148" s="190" t="s">
        <v>15</v>
      </c>
      <c r="C148" s="190" t="s">
        <v>17</v>
      </c>
      <c r="D148" s="190" t="s">
        <v>155</v>
      </c>
      <c r="E148" s="190" t="s">
        <v>19</v>
      </c>
      <c r="F148" s="190" t="s">
        <v>1250</v>
      </c>
      <c r="G148" s="190" t="s">
        <v>31</v>
      </c>
      <c r="H148" s="197">
        <v>726500</v>
      </c>
      <c r="I148" s="193">
        <v>478000</v>
      </c>
      <c r="J148" s="194">
        <f t="shared" si="1"/>
        <v>65.794907088781827</v>
      </c>
      <c r="K148" s="21"/>
      <c r="L148" s="21"/>
      <c r="M148" s="21"/>
      <c r="N148" s="21"/>
    </row>
    <row r="149" spans="1:14" ht="37.5" x14ac:dyDescent="0.25">
      <c r="A149" s="176" t="s">
        <v>106</v>
      </c>
      <c r="B149" s="177" t="s">
        <v>45</v>
      </c>
      <c r="C149" s="177" t="s">
        <v>3</v>
      </c>
      <c r="D149" s="177" t="s">
        <v>3</v>
      </c>
      <c r="E149" s="177" t="s">
        <v>3</v>
      </c>
      <c r="F149" s="177" t="s">
        <v>3</v>
      </c>
      <c r="G149" s="177" t="s">
        <v>3</v>
      </c>
      <c r="H149" s="202">
        <f>H150+H155+H164+H173</f>
        <v>50421807.140000001</v>
      </c>
      <c r="I149" s="196">
        <f>I150+I155+I164+I173</f>
        <v>48325285.43</v>
      </c>
      <c r="J149" s="186">
        <f t="shared" si="1"/>
        <v>95.842033776816351</v>
      </c>
      <c r="K149" s="63">
        <v>50421807.140000001</v>
      </c>
      <c r="L149" s="26">
        <v>48325285.43</v>
      </c>
      <c r="M149" s="163">
        <v>0.95842033776816349</v>
      </c>
      <c r="N149" s="26"/>
    </row>
    <row r="150" spans="1:14" ht="56.25" x14ac:dyDescent="0.25">
      <c r="A150" s="182" t="s">
        <v>1002</v>
      </c>
      <c r="B150" s="183" t="s">
        <v>45</v>
      </c>
      <c r="C150" s="183" t="s">
        <v>17</v>
      </c>
      <c r="D150" s="183" t="s">
        <v>15</v>
      </c>
      <c r="E150" s="187" t="s">
        <v>3</v>
      </c>
      <c r="F150" s="187" t="s">
        <v>3</v>
      </c>
      <c r="G150" s="187" t="s">
        <v>3</v>
      </c>
      <c r="H150" s="202">
        <f>H151</f>
        <v>55000</v>
      </c>
      <c r="I150" s="196">
        <f>I151</f>
        <v>55000</v>
      </c>
      <c r="J150" s="194">
        <f t="shared" si="1"/>
        <v>100</v>
      </c>
      <c r="K150" s="21"/>
      <c r="L150" s="21"/>
      <c r="M150" s="21"/>
      <c r="N150" s="25"/>
    </row>
    <row r="151" spans="1:14" ht="37.5" x14ac:dyDescent="0.25">
      <c r="A151" s="182" t="s">
        <v>107</v>
      </c>
      <c r="B151" s="183" t="s">
        <v>45</v>
      </c>
      <c r="C151" s="183" t="s">
        <v>17</v>
      </c>
      <c r="D151" s="183" t="s">
        <v>15</v>
      </c>
      <c r="E151" s="183" t="s">
        <v>108</v>
      </c>
      <c r="F151" s="188" t="s">
        <v>3</v>
      </c>
      <c r="G151" s="188" t="s">
        <v>3</v>
      </c>
      <c r="H151" s="197">
        <v>55000</v>
      </c>
      <c r="I151" s="197">
        <v>55000</v>
      </c>
      <c r="J151" s="194">
        <f t="shared" si="1"/>
        <v>100</v>
      </c>
      <c r="K151" s="21"/>
      <c r="L151" s="21"/>
      <c r="M151" s="21"/>
      <c r="N151" s="21"/>
    </row>
    <row r="152" spans="1:14" ht="18.75" x14ac:dyDescent="0.25">
      <c r="A152" s="189" t="s">
        <v>109</v>
      </c>
      <c r="B152" s="190" t="s">
        <v>45</v>
      </c>
      <c r="C152" s="190" t="s">
        <v>17</v>
      </c>
      <c r="D152" s="190" t="s">
        <v>15</v>
      </c>
      <c r="E152" s="190" t="s">
        <v>108</v>
      </c>
      <c r="F152" s="190" t="s">
        <v>110</v>
      </c>
      <c r="G152" s="191" t="s">
        <v>3</v>
      </c>
      <c r="H152" s="197">
        <v>55000</v>
      </c>
      <c r="I152" s="193">
        <v>55000</v>
      </c>
      <c r="J152" s="194">
        <f t="shared" si="1"/>
        <v>100</v>
      </c>
      <c r="K152" s="21"/>
      <c r="L152" s="21"/>
      <c r="M152" s="21"/>
      <c r="N152" s="21"/>
    </row>
    <row r="153" spans="1:14" ht="18.75" x14ac:dyDescent="0.25">
      <c r="A153" s="189" t="s">
        <v>111</v>
      </c>
      <c r="B153" s="190" t="s">
        <v>45</v>
      </c>
      <c r="C153" s="190" t="s">
        <v>17</v>
      </c>
      <c r="D153" s="190" t="s">
        <v>15</v>
      </c>
      <c r="E153" s="190" t="s">
        <v>108</v>
      </c>
      <c r="F153" s="190" t="s">
        <v>110</v>
      </c>
      <c r="G153" s="190" t="s">
        <v>112</v>
      </c>
      <c r="H153" s="197">
        <v>55000</v>
      </c>
      <c r="I153" s="193">
        <v>55000</v>
      </c>
      <c r="J153" s="194">
        <f t="shared" si="1"/>
        <v>100</v>
      </c>
      <c r="K153" s="21"/>
      <c r="L153" s="21"/>
      <c r="M153" s="21"/>
      <c r="N153" s="21"/>
    </row>
    <row r="154" spans="1:14" ht="18.75" x14ac:dyDescent="0.25">
      <c r="A154" s="189" t="s">
        <v>109</v>
      </c>
      <c r="B154" s="190" t="s">
        <v>45</v>
      </c>
      <c r="C154" s="190" t="s">
        <v>17</v>
      </c>
      <c r="D154" s="190" t="s">
        <v>15</v>
      </c>
      <c r="E154" s="190" t="s">
        <v>108</v>
      </c>
      <c r="F154" s="190" t="s">
        <v>110</v>
      </c>
      <c r="G154" s="190" t="s">
        <v>113</v>
      </c>
      <c r="H154" s="197">
        <v>55000</v>
      </c>
      <c r="I154" s="193">
        <v>55000</v>
      </c>
      <c r="J154" s="194">
        <f t="shared" si="1"/>
        <v>100</v>
      </c>
      <c r="K154" s="21"/>
      <c r="L154" s="21"/>
      <c r="M154" s="21"/>
      <c r="N154" s="21"/>
    </row>
    <row r="155" spans="1:14" ht="75" x14ac:dyDescent="0.25">
      <c r="A155" s="182" t="s">
        <v>1251</v>
      </c>
      <c r="B155" s="183" t="s">
        <v>45</v>
      </c>
      <c r="C155" s="183" t="s">
        <v>17</v>
      </c>
      <c r="D155" s="183" t="s">
        <v>45</v>
      </c>
      <c r="E155" s="187" t="s">
        <v>3</v>
      </c>
      <c r="F155" s="187" t="s">
        <v>3</v>
      </c>
      <c r="G155" s="187" t="s">
        <v>3</v>
      </c>
      <c r="H155" s="202">
        <f>H156</f>
        <v>22269030</v>
      </c>
      <c r="I155" s="196">
        <f>I156</f>
        <v>21722468.07</v>
      </c>
      <c r="J155" s="186">
        <f t="shared" si="1"/>
        <v>97.54564105396598</v>
      </c>
      <c r="K155" s="21"/>
      <c r="L155" s="21"/>
      <c r="M155" s="21"/>
      <c r="N155" s="21"/>
    </row>
    <row r="156" spans="1:14" ht="37.5" x14ac:dyDescent="0.25">
      <c r="A156" s="182" t="s">
        <v>107</v>
      </c>
      <c r="B156" s="183" t="s">
        <v>45</v>
      </c>
      <c r="C156" s="183" t="s">
        <v>17</v>
      </c>
      <c r="D156" s="183" t="s">
        <v>45</v>
      </c>
      <c r="E156" s="183" t="s">
        <v>108</v>
      </c>
      <c r="F156" s="188" t="s">
        <v>3</v>
      </c>
      <c r="G156" s="188" t="s">
        <v>3</v>
      </c>
      <c r="H156" s="197">
        <f>H157</f>
        <v>22269030</v>
      </c>
      <c r="I156" s="193">
        <f>I157</f>
        <v>21722468.07</v>
      </c>
      <c r="J156" s="194">
        <f t="shared" si="1"/>
        <v>97.54564105396598</v>
      </c>
      <c r="K156" s="21"/>
      <c r="L156" s="21"/>
      <c r="M156" s="21"/>
      <c r="N156" s="21"/>
    </row>
    <row r="157" spans="1:14" ht="37.5" x14ac:dyDescent="0.25">
      <c r="A157" s="189" t="s">
        <v>26</v>
      </c>
      <c r="B157" s="190" t="s">
        <v>45</v>
      </c>
      <c r="C157" s="190" t="s">
        <v>17</v>
      </c>
      <c r="D157" s="190" t="s">
        <v>45</v>
      </c>
      <c r="E157" s="190" t="s">
        <v>108</v>
      </c>
      <c r="F157" s="190" t="s">
        <v>27</v>
      </c>
      <c r="G157" s="191" t="s">
        <v>3</v>
      </c>
      <c r="H157" s="197">
        <v>22269030</v>
      </c>
      <c r="I157" s="193">
        <v>21722468.07</v>
      </c>
      <c r="J157" s="194">
        <f t="shared" si="1"/>
        <v>97.54564105396598</v>
      </c>
      <c r="K157" s="21"/>
      <c r="L157" s="21"/>
      <c r="M157" s="21"/>
      <c r="N157" s="21"/>
    </row>
    <row r="158" spans="1:14" ht="93.75" x14ac:dyDescent="0.25">
      <c r="A158" s="189" t="s">
        <v>22</v>
      </c>
      <c r="B158" s="190" t="s">
        <v>45</v>
      </c>
      <c r="C158" s="190" t="s">
        <v>17</v>
      </c>
      <c r="D158" s="190" t="s">
        <v>45</v>
      </c>
      <c r="E158" s="190" t="s">
        <v>108</v>
      </c>
      <c r="F158" s="190" t="s">
        <v>27</v>
      </c>
      <c r="G158" s="190" t="s">
        <v>23</v>
      </c>
      <c r="H158" s="197">
        <v>21821147</v>
      </c>
      <c r="I158" s="193">
        <v>21394208.399999999</v>
      </c>
      <c r="J158" s="194">
        <f t="shared" si="1"/>
        <v>98.043463984730039</v>
      </c>
      <c r="K158" s="21"/>
      <c r="L158" s="21"/>
      <c r="M158" s="21"/>
      <c r="N158" s="21"/>
    </row>
    <row r="159" spans="1:14" ht="37.5" x14ac:dyDescent="0.25">
      <c r="A159" s="189" t="s">
        <v>24</v>
      </c>
      <c r="B159" s="190" t="s">
        <v>45</v>
      </c>
      <c r="C159" s="190" t="s">
        <v>17</v>
      </c>
      <c r="D159" s="190" t="s">
        <v>45</v>
      </c>
      <c r="E159" s="190" t="s">
        <v>108</v>
      </c>
      <c r="F159" s="190" t="s">
        <v>27</v>
      </c>
      <c r="G159" s="190" t="s">
        <v>25</v>
      </c>
      <c r="H159" s="197">
        <v>21821147</v>
      </c>
      <c r="I159" s="193">
        <v>21394208.399999999</v>
      </c>
      <c r="J159" s="194">
        <f t="shared" si="1"/>
        <v>98.043463984730039</v>
      </c>
      <c r="K159" s="21"/>
      <c r="L159" s="21"/>
      <c r="M159" s="21"/>
      <c r="N159" s="21"/>
    </row>
    <row r="160" spans="1:14" ht="37.5" x14ac:dyDescent="0.25">
      <c r="A160" s="189" t="s">
        <v>28</v>
      </c>
      <c r="B160" s="190" t="s">
        <v>45</v>
      </c>
      <c r="C160" s="190" t="s">
        <v>17</v>
      </c>
      <c r="D160" s="190" t="s">
        <v>45</v>
      </c>
      <c r="E160" s="190" t="s">
        <v>108</v>
      </c>
      <c r="F160" s="190" t="s">
        <v>27</v>
      </c>
      <c r="G160" s="190" t="s">
        <v>29</v>
      </c>
      <c r="H160" s="197">
        <v>416883</v>
      </c>
      <c r="I160" s="193">
        <v>298259.67</v>
      </c>
      <c r="J160" s="194">
        <f t="shared" si="1"/>
        <v>71.545174545376028</v>
      </c>
      <c r="K160" s="21"/>
      <c r="L160" s="21"/>
      <c r="M160" s="21"/>
      <c r="N160" s="21"/>
    </row>
    <row r="161" spans="1:14" ht="37.5" x14ac:dyDescent="0.25">
      <c r="A161" s="189" t="s">
        <v>30</v>
      </c>
      <c r="B161" s="190" t="s">
        <v>45</v>
      </c>
      <c r="C161" s="190" t="s">
        <v>17</v>
      </c>
      <c r="D161" s="190" t="s">
        <v>45</v>
      </c>
      <c r="E161" s="190" t="s">
        <v>108</v>
      </c>
      <c r="F161" s="190" t="s">
        <v>27</v>
      </c>
      <c r="G161" s="190" t="s">
        <v>31</v>
      </c>
      <c r="H161" s="197">
        <v>416883</v>
      </c>
      <c r="I161" s="193">
        <v>298259.67</v>
      </c>
      <c r="J161" s="194">
        <f t="shared" si="1"/>
        <v>71.545174545376028</v>
      </c>
      <c r="K161" s="21"/>
      <c r="L161" s="21"/>
      <c r="M161" s="21"/>
      <c r="N161" s="21"/>
    </row>
    <row r="162" spans="1:14" ht="18.75" x14ac:dyDescent="0.25">
      <c r="A162" s="189" t="s">
        <v>32</v>
      </c>
      <c r="B162" s="190" t="s">
        <v>45</v>
      </c>
      <c r="C162" s="190" t="s">
        <v>17</v>
      </c>
      <c r="D162" s="190" t="s">
        <v>45</v>
      </c>
      <c r="E162" s="190" t="s">
        <v>108</v>
      </c>
      <c r="F162" s="190" t="s">
        <v>27</v>
      </c>
      <c r="G162" s="190" t="s">
        <v>33</v>
      </c>
      <c r="H162" s="197">
        <v>31000</v>
      </c>
      <c r="I162" s="193">
        <v>30000</v>
      </c>
      <c r="J162" s="194">
        <f t="shared" si="1"/>
        <v>96.774193548387103</v>
      </c>
      <c r="K162" s="21"/>
      <c r="L162" s="21"/>
      <c r="M162" s="21"/>
      <c r="N162" s="21"/>
    </row>
    <row r="163" spans="1:14" ht="18.75" x14ac:dyDescent="0.25">
      <c r="A163" s="189" t="s">
        <v>34</v>
      </c>
      <c r="B163" s="190" t="s">
        <v>45</v>
      </c>
      <c r="C163" s="190" t="s">
        <v>17</v>
      </c>
      <c r="D163" s="190" t="s">
        <v>45</v>
      </c>
      <c r="E163" s="190" t="s">
        <v>108</v>
      </c>
      <c r="F163" s="190" t="s">
        <v>27</v>
      </c>
      <c r="G163" s="190" t="s">
        <v>35</v>
      </c>
      <c r="H163" s="197">
        <v>31000</v>
      </c>
      <c r="I163" s="193">
        <v>30000</v>
      </c>
      <c r="J163" s="194">
        <f t="shared" si="1"/>
        <v>96.774193548387103</v>
      </c>
      <c r="K163" s="21"/>
      <c r="L163" s="21"/>
      <c r="M163" s="21"/>
      <c r="N163" s="21"/>
    </row>
    <row r="164" spans="1:14" ht="56.25" x14ac:dyDescent="0.25">
      <c r="A164" s="182" t="s">
        <v>1252</v>
      </c>
      <c r="B164" s="183" t="s">
        <v>45</v>
      </c>
      <c r="C164" s="183" t="s">
        <v>17</v>
      </c>
      <c r="D164" s="183" t="s">
        <v>53</v>
      </c>
      <c r="E164" s="187" t="s">
        <v>3</v>
      </c>
      <c r="F164" s="187" t="s">
        <v>3</v>
      </c>
      <c r="G164" s="187" t="s">
        <v>3</v>
      </c>
      <c r="H164" s="202">
        <f>H165+H169</f>
        <v>9425952.6699999999</v>
      </c>
      <c r="I164" s="196">
        <f>I165+I169</f>
        <v>8266001.4000000004</v>
      </c>
      <c r="J164" s="186">
        <f t="shared" si="1"/>
        <v>87.694068593280988</v>
      </c>
      <c r="K164" s="21"/>
      <c r="L164" s="21"/>
      <c r="M164" s="21"/>
      <c r="N164" s="21"/>
    </row>
    <row r="165" spans="1:14" ht="37.5" x14ac:dyDescent="0.25">
      <c r="A165" s="182" t="s">
        <v>107</v>
      </c>
      <c r="B165" s="183" t="s">
        <v>45</v>
      </c>
      <c r="C165" s="183" t="s">
        <v>17</v>
      </c>
      <c r="D165" s="183" t="s">
        <v>53</v>
      </c>
      <c r="E165" s="183" t="s">
        <v>108</v>
      </c>
      <c r="F165" s="188" t="s">
        <v>3</v>
      </c>
      <c r="G165" s="188" t="s">
        <v>3</v>
      </c>
      <c r="H165" s="197">
        <f>H166</f>
        <v>842434</v>
      </c>
      <c r="I165" s="197">
        <f>I166</f>
        <v>786227</v>
      </c>
      <c r="J165" s="194">
        <f>I165/H165*100</f>
        <v>93.328023322895319</v>
      </c>
      <c r="K165" s="21"/>
      <c r="L165" s="21"/>
      <c r="M165" s="21"/>
      <c r="N165" s="21"/>
    </row>
    <row r="166" spans="1:14" ht="37.5" x14ac:dyDescent="0.25">
      <c r="A166" s="189" t="s">
        <v>114</v>
      </c>
      <c r="B166" s="190" t="s">
        <v>45</v>
      </c>
      <c r="C166" s="190" t="s">
        <v>17</v>
      </c>
      <c r="D166" s="190" t="s">
        <v>53</v>
      </c>
      <c r="E166" s="190" t="s">
        <v>108</v>
      </c>
      <c r="F166" s="190" t="s">
        <v>115</v>
      </c>
      <c r="G166" s="191" t="s">
        <v>3</v>
      </c>
      <c r="H166" s="197">
        <v>842434</v>
      </c>
      <c r="I166" s="193">
        <v>786227</v>
      </c>
      <c r="J166" s="194">
        <f>I166/H166*100</f>
        <v>93.328023322895319</v>
      </c>
      <c r="K166" s="21"/>
      <c r="L166" s="21"/>
      <c r="M166" s="21"/>
      <c r="N166" s="21"/>
    </row>
    <row r="167" spans="1:14" ht="37.5" x14ac:dyDescent="0.25">
      <c r="A167" s="189" t="s">
        <v>28</v>
      </c>
      <c r="B167" s="190" t="s">
        <v>45</v>
      </c>
      <c r="C167" s="190" t="s">
        <v>17</v>
      </c>
      <c r="D167" s="190" t="s">
        <v>53</v>
      </c>
      <c r="E167" s="190" t="s">
        <v>108</v>
      </c>
      <c r="F167" s="190" t="s">
        <v>115</v>
      </c>
      <c r="G167" s="190" t="s">
        <v>29</v>
      </c>
      <c r="H167" s="197">
        <v>842434</v>
      </c>
      <c r="I167" s="193">
        <v>786227</v>
      </c>
      <c r="J167" s="194">
        <f>I167/H167*100</f>
        <v>93.328023322895319</v>
      </c>
      <c r="K167" s="21"/>
      <c r="L167" s="21"/>
      <c r="M167" s="21"/>
      <c r="N167" s="21"/>
    </row>
    <row r="168" spans="1:14" ht="37.5" x14ac:dyDescent="0.25">
      <c r="A168" s="189" t="s">
        <v>30</v>
      </c>
      <c r="B168" s="190" t="s">
        <v>45</v>
      </c>
      <c r="C168" s="190" t="s">
        <v>17</v>
      </c>
      <c r="D168" s="190" t="s">
        <v>53</v>
      </c>
      <c r="E168" s="190" t="s">
        <v>108</v>
      </c>
      <c r="F168" s="190" t="s">
        <v>115</v>
      </c>
      <c r="G168" s="190" t="s">
        <v>31</v>
      </c>
      <c r="H168" s="197">
        <v>842434</v>
      </c>
      <c r="I168" s="193">
        <v>786227</v>
      </c>
      <c r="J168" s="194">
        <f t="shared" ref="J168:J180" si="2">I168/H168*100</f>
        <v>93.328023322895319</v>
      </c>
      <c r="K168" s="21"/>
      <c r="L168" s="21"/>
      <c r="M168" s="21"/>
      <c r="N168" s="21"/>
    </row>
    <row r="169" spans="1:14" ht="18.75" x14ac:dyDescent="0.25">
      <c r="A169" s="182" t="s">
        <v>18</v>
      </c>
      <c r="B169" s="183" t="s">
        <v>45</v>
      </c>
      <c r="C169" s="183" t="s">
        <v>17</v>
      </c>
      <c r="D169" s="183" t="s">
        <v>53</v>
      </c>
      <c r="E169" s="183" t="s">
        <v>19</v>
      </c>
      <c r="F169" s="188" t="s">
        <v>3</v>
      </c>
      <c r="G169" s="188" t="s">
        <v>3</v>
      </c>
      <c r="H169" s="197">
        <v>8583518.6699999999</v>
      </c>
      <c r="I169" s="197">
        <v>7479774.4000000004</v>
      </c>
      <c r="J169" s="194">
        <f t="shared" si="2"/>
        <v>87.141121113213586</v>
      </c>
      <c r="K169" s="21"/>
      <c r="L169" s="21"/>
      <c r="M169" s="21"/>
      <c r="N169" s="21"/>
    </row>
    <row r="170" spans="1:14" ht="37.5" x14ac:dyDescent="0.25">
      <c r="A170" s="189" t="s">
        <v>114</v>
      </c>
      <c r="B170" s="190" t="s">
        <v>45</v>
      </c>
      <c r="C170" s="190" t="s">
        <v>17</v>
      </c>
      <c r="D170" s="190" t="s">
        <v>53</v>
      </c>
      <c r="E170" s="190" t="s">
        <v>19</v>
      </c>
      <c r="F170" s="190" t="s">
        <v>115</v>
      </c>
      <c r="G170" s="191" t="s">
        <v>3</v>
      </c>
      <c r="H170" s="197">
        <v>8583518.6699999999</v>
      </c>
      <c r="I170" s="193">
        <v>7479774.4000000004</v>
      </c>
      <c r="J170" s="194">
        <f t="shared" si="2"/>
        <v>87.141121113213586</v>
      </c>
      <c r="K170" s="21"/>
      <c r="L170" s="21"/>
      <c r="M170" s="21"/>
      <c r="N170" s="21"/>
    </row>
    <row r="171" spans="1:14" ht="37.5" x14ac:dyDescent="0.25">
      <c r="A171" s="189" t="s">
        <v>28</v>
      </c>
      <c r="B171" s="190" t="s">
        <v>45</v>
      </c>
      <c r="C171" s="190" t="s">
        <v>17</v>
      </c>
      <c r="D171" s="190" t="s">
        <v>53</v>
      </c>
      <c r="E171" s="190" t="s">
        <v>19</v>
      </c>
      <c r="F171" s="190" t="s">
        <v>115</v>
      </c>
      <c r="G171" s="190" t="s">
        <v>29</v>
      </c>
      <c r="H171" s="197">
        <v>8583518.6699999999</v>
      </c>
      <c r="I171" s="193">
        <v>7479774.4000000004</v>
      </c>
      <c r="J171" s="194">
        <f t="shared" si="2"/>
        <v>87.141121113213586</v>
      </c>
      <c r="K171" s="21"/>
      <c r="L171" s="21"/>
      <c r="M171" s="21"/>
      <c r="N171" s="21"/>
    </row>
    <row r="172" spans="1:14" ht="37.5" x14ac:dyDescent="0.25">
      <c r="A172" s="189" t="s">
        <v>30</v>
      </c>
      <c r="B172" s="190" t="s">
        <v>45</v>
      </c>
      <c r="C172" s="190" t="s">
        <v>17</v>
      </c>
      <c r="D172" s="190" t="s">
        <v>53</v>
      </c>
      <c r="E172" s="190" t="s">
        <v>19</v>
      </c>
      <c r="F172" s="190" t="s">
        <v>115</v>
      </c>
      <c r="G172" s="190" t="s">
        <v>31</v>
      </c>
      <c r="H172" s="197">
        <v>8583518.6699999999</v>
      </c>
      <c r="I172" s="193">
        <v>7479774.4000000004</v>
      </c>
      <c r="J172" s="194">
        <f t="shared" si="2"/>
        <v>87.141121113213586</v>
      </c>
      <c r="K172" s="21"/>
      <c r="L172" s="21"/>
      <c r="M172" s="21"/>
      <c r="N172" s="21"/>
    </row>
    <row r="173" spans="1:14" ht="37.5" x14ac:dyDescent="0.25">
      <c r="A173" s="182" t="s">
        <v>89</v>
      </c>
      <c r="B173" s="183" t="s">
        <v>45</v>
      </c>
      <c r="C173" s="183" t="s">
        <v>17</v>
      </c>
      <c r="D173" s="183" t="s">
        <v>61</v>
      </c>
      <c r="E173" s="187" t="s">
        <v>3</v>
      </c>
      <c r="F173" s="187" t="s">
        <v>3</v>
      </c>
      <c r="G173" s="187" t="s">
        <v>3</v>
      </c>
      <c r="H173" s="202">
        <f>H174</f>
        <v>18671824.469999999</v>
      </c>
      <c r="I173" s="196">
        <f>I174</f>
        <v>18281815.960000001</v>
      </c>
      <c r="J173" s="186">
        <f t="shared" si="2"/>
        <v>97.911245841954951</v>
      </c>
      <c r="K173" s="21"/>
      <c r="L173" s="21"/>
      <c r="M173" s="21"/>
      <c r="N173" s="21"/>
    </row>
    <row r="174" spans="1:14" ht="37.5" x14ac:dyDescent="0.25">
      <c r="A174" s="182" t="s">
        <v>107</v>
      </c>
      <c r="B174" s="183" t="s">
        <v>45</v>
      </c>
      <c r="C174" s="183" t="s">
        <v>17</v>
      </c>
      <c r="D174" s="183" t="s">
        <v>61</v>
      </c>
      <c r="E174" s="183" t="s">
        <v>108</v>
      </c>
      <c r="F174" s="188" t="s">
        <v>3</v>
      </c>
      <c r="G174" s="188" t="s">
        <v>3</v>
      </c>
      <c r="H174" s="197">
        <f>H175+H178+H181</f>
        <v>18671824.469999999</v>
      </c>
      <c r="I174" s="193">
        <f>I175+I178+I181</f>
        <v>18281815.960000001</v>
      </c>
      <c r="J174" s="194">
        <f t="shared" si="2"/>
        <v>97.911245841954951</v>
      </c>
      <c r="K174" s="21"/>
      <c r="L174" s="21"/>
      <c r="M174" s="21"/>
      <c r="N174" s="21"/>
    </row>
    <row r="175" spans="1:14" ht="56.25" x14ac:dyDescent="0.25">
      <c r="A175" s="189" t="s">
        <v>116</v>
      </c>
      <c r="B175" s="190" t="s">
        <v>45</v>
      </c>
      <c r="C175" s="190" t="s">
        <v>17</v>
      </c>
      <c r="D175" s="190" t="s">
        <v>61</v>
      </c>
      <c r="E175" s="190" t="s">
        <v>108</v>
      </c>
      <c r="F175" s="190" t="s">
        <v>117</v>
      </c>
      <c r="G175" s="191" t="s">
        <v>3</v>
      </c>
      <c r="H175" s="197">
        <v>3955000</v>
      </c>
      <c r="I175" s="193">
        <v>3955000</v>
      </c>
      <c r="J175" s="194">
        <f t="shared" si="2"/>
        <v>100</v>
      </c>
      <c r="K175" s="21"/>
      <c r="L175" s="21"/>
      <c r="M175" s="21"/>
      <c r="N175" s="21"/>
    </row>
    <row r="176" spans="1:14" ht="18.75" x14ac:dyDescent="0.25">
      <c r="A176" s="189" t="s">
        <v>91</v>
      </c>
      <c r="B176" s="190" t="s">
        <v>45</v>
      </c>
      <c r="C176" s="190" t="s">
        <v>17</v>
      </c>
      <c r="D176" s="190" t="s">
        <v>61</v>
      </c>
      <c r="E176" s="190" t="s">
        <v>108</v>
      </c>
      <c r="F176" s="190" t="s">
        <v>117</v>
      </c>
      <c r="G176" s="190" t="s">
        <v>92</v>
      </c>
      <c r="H176" s="197">
        <v>3955000</v>
      </c>
      <c r="I176" s="193">
        <v>3955000</v>
      </c>
      <c r="J176" s="194">
        <f t="shared" si="2"/>
        <v>100</v>
      </c>
      <c r="K176" s="21"/>
      <c r="L176" s="21"/>
      <c r="M176" s="21"/>
      <c r="N176" s="21"/>
    </row>
    <row r="177" spans="1:14" ht="18.75" x14ac:dyDescent="0.25">
      <c r="A177" s="189" t="s">
        <v>118</v>
      </c>
      <c r="B177" s="190" t="s">
        <v>45</v>
      </c>
      <c r="C177" s="190" t="s">
        <v>17</v>
      </c>
      <c r="D177" s="190" t="s">
        <v>61</v>
      </c>
      <c r="E177" s="190" t="s">
        <v>108</v>
      </c>
      <c r="F177" s="190" t="s">
        <v>117</v>
      </c>
      <c r="G177" s="190" t="s">
        <v>119</v>
      </c>
      <c r="H177" s="197">
        <v>3955000</v>
      </c>
      <c r="I177" s="193">
        <v>3955000</v>
      </c>
      <c r="J177" s="194">
        <f t="shared" si="2"/>
        <v>100</v>
      </c>
      <c r="K177" s="21"/>
      <c r="L177" s="21"/>
      <c r="M177" s="21"/>
      <c r="N177" s="21"/>
    </row>
    <row r="178" spans="1:14" ht="18.75" x14ac:dyDescent="0.25">
      <c r="A178" s="189" t="s">
        <v>120</v>
      </c>
      <c r="B178" s="190" t="s">
        <v>45</v>
      </c>
      <c r="C178" s="190" t="s">
        <v>17</v>
      </c>
      <c r="D178" s="190" t="s">
        <v>61</v>
      </c>
      <c r="E178" s="190" t="s">
        <v>108</v>
      </c>
      <c r="F178" s="190" t="s">
        <v>121</v>
      </c>
      <c r="G178" s="191" t="s">
        <v>3</v>
      </c>
      <c r="H178" s="197">
        <v>3700000</v>
      </c>
      <c r="I178" s="193">
        <v>3700000</v>
      </c>
      <c r="J178" s="194">
        <f t="shared" si="2"/>
        <v>100</v>
      </c>
      <c r="K178" s="21"/>
      <c r="L178" s="21"/>
      <c r="M178" s="21"/>
      <c r="N178" s="21"/>
    </row>
    <row r="179" spans="1:14" ht="18.75" x14ac:dyDescent="0.25">
      <c r="A179" s="189" t="s">
        <v>91</v>
      </c>
      <c r="B179" s="190" t="s">
        <v>45</v>
      </c>
      <c r="C179" s="190" t="s">
        <v>17</v>
      </c>
      <c r="D179" s="190" t="s">
        <v>61</v>
      </c>
      <c r="E179" s="190" t="s">
        <v>108</v>
      </c>
      <c r="F179" s="190" t="s">
        <v>121</v>
      </c>
      <c r="G179" s="190" t="s">
        <v>92</v>
      </c>
      <c r="H179" s="197">
        <v>3700000</v>
      </c>
      <c r="I179" s="193">
        <v>3700000</v>
      </c>
      <c r="J179" s="194">
        <f t="shared" si="2"/>
        <v>100</v>
      </c>
      <c r="K179" s="21"/>
      <c r="L179" s="21"/>
      <c r="M179" s="21"/>
      <c r="N179" s="21"/>
    </row>
    <row r="180" spans="1:14" ht="18.75" x14ac:dyDescent="0.25">
      <c r="A180" s="189" t="s">
        <v>118</v>
      </c>
      <c r="B180" s="190" t="s">
        <v>45</v>
      </c>
      <c r="C180" s="190" t="s">
        <v>17</v>
      </c>
      <c r="D180" s="190" t="s">
        <v>61</v>
      </c>
      <c r="E180" s="190" t="s">
        <v>108</v>
      </c>
      <c r="F180" s="190" t="s">
        <v>121</v>
      </c>
      <c r="G180" s="190" t="s">
        <v>119</v>
      </c>
      <c r="H180" s="197">
        <v>3700000</v>
      </c>
      <c r="I180" s="193">
        <v>3700000</v>
      </c>
      <c r="J180" s="194">
        <f t="shared" si="2"/>
        <v>100</v>
      </c>
      <c r="K180" s="21"/>
      <c r="L180" s="21"/>
      <c r="M180" s="21"/>
      <c r="N180" s="21"/>
    </row>
    <row r="181" spans="1:14" ht="18.75" x14ac:dyDescent="0.25">
      <c r="A181" s="189" t="s">
        <v>1228</v>
      </c>
      <c r="B181" s="190" t="s">
        <v>45</v>
      </c>
      <c r="C181" s="190" t="s">
        <v>17</v>
      </c>
      <c r="D181" s="190" t="s">
        <v>61</v>
      </c>
      <c r="E181" s="190" t="s">
        <v>108</v>
      </c>
      <c r="F181" s="190" t="s">
        <v>1253</v>
      </c>
      <c r="G181" s="191" t="s">
        <v>3</v>
      </c>
      <c r="H181" s="197">
        <v>11016824.470000001</v>
      </c>
      <c r="I181" s="193">
        <v>10626815.960000001</v>
      </c>
      <c r="J181" s="194">
        <f>I181/H181*100</f>
        <v>96.459882690678839</v>
      </c>
      <c r="K181" s="21"/>
      <c r="L181" s="21"/>
      <c r="M181" s="21"/>
      <c r="N181" s="21"/>
    </row>
    <row r="182" spans="1:14" ht="18.75" x14ac:dyDescent="0.25">
      <c r="A182" s="189" t="s">
        <v>91</v>
      </c>
      <c r="B182" s="190" t="s">
        <v>45</v>
      </c>
      <c r="C182" s="190" t="s">
        <v>17</v>
      </c>
      <c r="D182" s="190" t="s">
        <v>61</v>
      </c>
      <c r="E182" s="190" t="s">
        <v>108</v>
      </c>
      <c r="F182" s="190" t="s">
        <v>1253</v>
      </c>
      <c r="G182" s="190" t="s">
        <v>92</v>
      </c>
      <c r="H182" s="197">
        <v>11016824.470000001</v>
      </c>
      <c r="I182" s="193">
        <v>10626815.960000001</v>
      </c>
      <c r="J182" s="194">
        <f t="shared" ref="J182:J230" si="3">I182/H182*100</f>
        <v>96.459882690678839</v>
      </c>
      <c r="K182" s="21"/>
      <c r="L182" s="25"/>
      <c r="M182" s="25"/>
      <c r="N182" s="21"/>
    </row>
    <row r="183" spans="1:14" ht="18.75" x14ac:dyDescent="0.25">
      <c r="A183" s="189" t="s">
        <v>95</v>
      </c>
      <c r="B183" s="190" t="s">
        <v>45</v>
      </c>
      <c r="C183" s="190" t="s">
        <v>17</v>
      </c>
      <c r="D183" s="190" t="s">
        <v>61</v>
      </c>
      <c r="E183" s="190" t="s">
        <v>108</v>
      </c>
      <c r="F183" s="190" t="s">
        <v>1253</v>
      </c>
      <c r="G183" s="190" t="s">
        <v>96</v>
      </c>
      <c r="H183" s="197">
        <v>11016824.470000001</v>
      </c>
      <c r="I183" s="193">
        <v>10626815.960000001</v>
      </c>
      <c r="J183" s="194">
        <f t="shared" si="3"/>
        <v>96.459882690678839</v>
      </c>
      <c r="K183" s="21"/>
      <c r="L183" s="21"/>
      <c r="M183" s="25"/>
      <c r="N183" s="21"/>
    </row>
    <row r="184" spans="1:14" ht="37.5" x14ac:dyDescent="0.25">
      <c r="A184" s="182" t="s">
        <v>122</v>
      </c>
      <c r="B184" s="183" t="s">
        <v>53</v>
      </c>
      <c r="C184" s="184" t="s">
        <v>3</v>
      </c>
      <c r="D184" s="184" t="s">
        <v>3</v>
      </c>
      <c r="E184" s="184" t="s">
        <v>3</v>
      </c>
      <c r="F184" s="184" t="s">
        <v>3</v>
      </c>
      <c r="G184" s="184" t="s">
        <v>3</v>
      </c>
      <c r="H184" s="185">
        <f>H187+H192+H198+H208+H213+H222+H227+H243+H255+H260+H265+H270+H275+H280+H285+H294+H304+H313+H299+H318</f>
        <v>1470433494.6700001</v>
      </c>
      <c r="I184" s="185">
        <f>I187+I192+I198+I208+I213+I222+I227+I243+I255+I260+I265+I270+I275+I280+I285+I294+I304+I313+I299+I318</f>
        <v>1398094162.8300002</v>
      </c>
      <c r="J184" s="186">
        <f t="shared" si="3"/>
        <v>95.080407777555791</v>
      </c>
      <c r="K184" s="63">
        <v>1470433494.6700001</v>
      </c>
      <c r="L184" s="26">
        <v>1398094162.8299999</v>
      </c>
      <c r="M184" s="64">
        <v>0.95080407777555787</v>
      </c>
      <c r="N184" s="26"/>
    </row>
    <row r="185" spans="1:14" ht="18.75" x14ac:dyDescent="0.25">
      <c r="A185" s="182" t="s">
        <v>18</v>
      </c>
      <c r="B185" s="204" t="s">
        <v>53</v>
      </c>
      <c r="C185" s="205" t="s">
        <v>17</v>
      </c>
      <c r="D185" s="205" t="s">
        <v>17</v>
      </c>
      <c r="E185" s="205" t="s">
        <v>19</v>
      </c>
      <c r="F185" s="184"/>
      <c r="G185" s="184"/>
      <c r="H185" s="185">
        <f>H275+H304</f>
        <v>90442906.739999995</v>
      </c>
      <c r="I185" s="185">
        <f>I275+I304</f>
        <v>55748864.670000002</v>
      </c>
      <c r="J185" s="186">
        <f t="shared" si="3"/>
        <v>61.63984183996164</v>
      </c>
      <c r="K185" s="63"/>
      <c r="L185" s="26"/>
      <c r="M185" s="64"/>
      <c r="N185" s="26"/>
    </row>
    <row r="186" spans="1:14" ht="37.5" x14ac:dyDescent="0.25">
      <c r="A186" s="182" t="s">
        <v>123</v>
      </c>
      <c r="B186" s="183" t="s">
        <v>53</v>
      </c>
      <c r="C186" s="183" t="s">
        <v>17</v>
      </c>
      <c r="D186" s="183">
        <v>0</v>
      </c>
      <c r="E186" s="183" t="s">
        <v>125</v>
      </c>
      <c r="F186" s="184"/>
      <c r="G186" s="184"/>
      <c r="H186" s="185">
        <f>H187+H192+H198+H208+H213+H222+H227+H243+H255+H260+H265+H270+H280+H285+H294+H299+H313+H318</f>
        <v>1379990587.9300001</v>
      </c>
      <c r="I186" s="185">
        <f>I187+I192+I198+I208+I213+I222+I227+I243+I255+I260+I265+I270+I280+I285+I294+I299+I313+I318</f>
        <v>1342345298.1600001</v>
      </c>
      <c r="J186" s="186">
        <f t="shared" si="3"/>
        <v>97.27206184598198</v>
      </c>
      <c r="K186" s="63"/>
      <c r="L186" s="26"/>
      <c r="M186" s="64"/>
      <c r="N186" s="26"/>
    </row>
    <row r="187" spans="1:14" ht="93.75" x14ac:dyDescent="0.25">
      <c r="A187" s="182" t="s">
        <v>1003</v>
      </c>
      <c r="B187" s="183" t="s">
        <v>53</v>
      </c>
      <c r="C187" s="183" t="s">
        <v>17</v>
      </c>
      <c r="D187" s="183" t="s">
        <v>15</v>
      </c>
      <c r="E187" s="187" t="s">
        <v>3</v>
      </c>
      <c r="F187" s="187" t="s">
        <v>3</v>
      </c>
      <c r="G187" s="187" t="s">
        <v>3</v>
      </c>
      <c r="H187" s="185">
        <f>H188</f>
        <v>694035970</v>
      </c>
      <c r="I187" s="202">
        <f>I188</f>
        <v>694035970</v>
      </c>
      <c r="J187" s="186">
        <f t="shared" si="3"/>
        <v>100</v>
      </c>
      <c r="K187" s="25">
        <f>K184-H184</f>
        <v>0</v>
      </c>
      <c r="L187" s="25">
        <f>L184-I184</f>
        <v>0</v>
      </c>
      <c r="M187" s="25"/>
      <c r="N187" s="25"/>
    </row>
    <row r="188" spans="1:14" ht="37.5" x14ac:dyDescent="0.25">
      <c r="A188" s="182" t="s">
        <v>123</v>
      </c>
      <c r="B188" s="183" t="s">
        <v>53</v>
      </c>
      <c r="C188" s="183" t="s">
        <v>17</v>
      </c>
      <c r="D188" s="183" t="s">
        <v>15</v>
      </c>
      <c r="E188" s="183" t="s">
        <v>125</v>
      </c>
      <c r="F188" s="188" t="s">
        <v>3</v>
      </c>
      <c r="G188" s="188" t="s">
        <v>3</v>
      </c>
      <c r="H188" s="185">
        <f>H189</f>
        <v>694035970</v>
      </c>
      <c r="I188" s="202">
        <f>I189</f>
        <v>694035970</v>
      </c>
      <c r="J188" s="186">
        <f t="shared" si="3"/>
        <v>100</v>
      </c>
      <c r="K188" s="21"/>
      <c r="L188" s="21"/>
      <c r="M188" s="25"/>
      <c r="N188" s="21"/>
    </row>
    <row r="189" spans="1:14" ht="112.5" x14ac:dyDescent="0.25">
      <c r="A189" s="189" t="s">
        <v>126</v>
      </c>
      <c r="B189" s="190" t="s">
        <v>53</v>
      </c>
      <c r="C189" s="190" t="s">
        <v>17</v>
      </c>
      <c r="D189" s="190" t="s">
        <v>15</v>
      </c>
      <c r="E189" s="190" t="s">
        <v>125</v>
      </c>
      <c r="F189" s="190" t="s">
        <v>127</v>
      </c>
      <c r="G189" s="191" t="s">
        <v>3</v>
      </c>
      <c r="H189" s="192">
        <v>694035970</v>
      </c>
      <c r="I189" s="197">
        <v>694035970</v>
      </c>
      <c r="J189" s="194">
        <f t="shared" si="3"/>
        <v>100</v>
      </c>
      <c r="K189" s="21"/>
      <c r="L189" s="21"/>
      <c r="M189" s="21"/>
      <c r="N189" s="21"/>
    </row>
    <row r="190" spans="1:14" ht="37.5" x14ac:dyDescent="0.25">
      <c r="A190" s="189" t="s">
        <v>56</v>
      </c>
      <c r="B190" s="190" t="s">
        <v>53</v>
      </c>
      <c r="C190" s="190" t="s">
        <v>17</v>
      </c>
      <c r="D190" s="190" t="s">
        <v>15</v>
      </c>
      <c r="E190" s="190" t="s">
        <v>125</v>
      </c>
      <c r="F190" s="190" t="s">
        <v>127</v>
      </c>
      <c r="G190" s="190" t="s">
        <v>57</v>
      </c>
      <c r="H190" s="192">
        <v>694035970</v>
      </c>
      <c r="I190" s="193">
        <v>694035970</v>
      </c>
      <c r="J190" s="194">
        <f t="shared" si="3"/>
        <v>100</v>
      </c>
      <c r="K190" s="21"/>
      <c r="L190" s="21"/>
      <c r="M190" s="21"/>
      <c r="N190" s="21"/>
    </row>
    <row r="191" spans="1:14" ht="18.75" x14ac:dyDescent="0.25">
      <c r="A191" s="189" t="s">
        <v>58</v>
      </c>
      <c r="B191" s="190" t="s">
        <v>53</v>
      </c>
      <c r="C191" s="190" t="s">
        <v>17</v>
      </c>
      <c r="D191" s="190" t="s">
        <v>15</v>
      </c>
      <c r="E191" s="190" t="s">
        <v>125</v>
      </c>
      <c r="F191" s="190" t="s">
        <v>127</v>
      </c>
      <c r="G191" s="190" t="s">
        <v>59</v>
      </c>
      <c r="H191" s="192">
        <v>694035970</v>
      </c>
      <c r="I191" s="193">
        <v>694035970</v>
      </c>
      <c r="J191" s="194">
        <f t="shared" si="3"/>
        <v>100</v>
      </c>
      <c r="K191" s="21"/>
      <c r="L191" s="21"/>
      <c r="M191" s="21"/>
      <c r="N191" s="21"/>
    </row>
    <row r="192" spans="1:14" ht="37.5" x14ac:dyDescent="0.25">
      <c r="A192" s="182" t="s">
        <v>128</v>
      </c>
      <c r="B192" s="183" t="s">
        <v>53</v>
      </c>
      <c r="C192" s="183" t="s">
        <v>17</v>
      </c>
      <c r="D192" s="183" t="s">
        <v>45</v>
      </c>
      <c r="E192" s="187" t="s">
        <v>3</v>
      </c>
      <c r="F192" s="187" t="s">
        <v>3</v>
      </c>
      <c r="G192" s="187" t="s">
        <v>3</v>
      </c>
      <c r="H192" s="185">
        <f>H193</f>
        <v>282150661</v>
      </c>
      <c r="I192" s="196">
        <f>I193</f>
        <v>282150661</v>
      </c>
      <c r="J192" s="186">
        <f t="shared" si="3"/>
        <v>100</v>
      </c>
      <c r="K192" s="21"/>
      <c r="L192" s="21"/>
      <c r="M192" s="21"/>
      <c r="N192" s="21"/>
    </row>
    <row r="193" spans="1:14" ht="37.5" x14ac:dyDescent="0.25">
      <c r="A193" s="182" t="s">
        <v>123</v>
      </c>
      <c r="B193" s="183" t="s">
        <v>53</v>
      </c>
      <c r="C193" s="183" t="s">
        <v>17</v>
      </c>
      <c r="D193" s="183" t="s">
        <v>45</v>
      </c>
      <c r="E193" s="183" t="s">
        <v>125</v>
      </c>
      <c r="F193" s="188" t="s">
        <v>3</v>
      </c>
      <c r="G193" s="188" t="s">
        <v>3</v>
      </c>
      <c r="H193" s="185">
        <f>H194</f>
        <v>282150661</v>
      </c>
      <c r="I193" s="196">
        <f t="shared" ref="I193" si="4">I194</f>
        <v>282150661</v>
      </c>
      <c r="J193" s="186">
        <f t="shared" si="3"/>
        <v>100</v>
      </c>
      <c r="K193" s="21"/>
      <c r="L193" s="21"/>
      <c r="M193" s="21"/>
      <c r="N193" s="21"/>
    </row>
    <row r="194" spans="1:14" ht="93.75" x14ac:dyDescent="0.25">
      <c r="A194" s="189" t="s">
        <v>129</v>
      </c>
      <c r="B194" s="190" t="s">
        <v>53</v>
      </c>
      <c r="C194" s="190" t="s">
        <v>17</v>
      </c>
      <c r="D194" s="190" t="s">
        <v>45</v>
      </c>
      <c r="E194" s="190" t="s">
        <v>125</v>
      </c>
      <c r="F194" s="190" t="s">
        <v>130</v>
      </c>
      <c r="G194" s="191" t="s">
        <v>3</v>
      </c>
      <c r="H194" s="192">
        <v>282150661</v>
      </c>
      <c r="I194" s="193">
        <v>282150661</v>
      </c>
      <c r="J194" s="194">
        <f t="shared" si="3"/>
        <v>100</v>
      </c>
      <c r="K194" s="21"/>
      <c r="L194" s="21"/>
      <c r="M194" s="21"/>
      <c r="N194" s="21"/>
    </row>
    <row r="195" spans="1:14" ht="37.5" x14ac:dyDescent="0.25">
      <c r="A195" s="189" t="s">
        <v>56</v>
      </c>
      <c r="B195" s="190" t="s">
        <v>53</v>
      </c>
      <c r="C195" s="190" t="s">
        <v>17</v>
      </c>
      <c r="D195" s="190" t="s">
        <v>45</v>
      </c>
      <c r="E195" s="190" t="s">
        <v>125</v>
      </c>
      <c r="F195" s="190" t="s">
        <v>130</v>
      </c>
      <c r="G195" s="190" t="s">
        <v>57</v>
      </c>
      <c r="H195" s="192">
        <v>282150661</v>
      </c>
      <c r="I195" s="193">
        <v>282150661</v>
      </c>
      <c r="J195" s="194">
        <f t="shared" si="3"/>
        <v>100</v>
      </c>
      <c r="K195" s="21"/>
      <c r="L195" s="21"/>
      <c r="M195" s="21"/>
      <c r="N195" s="21"/>
    </row>
    <row r="196" spans="1:14" ht="18.75" x14ac:dyDescent="0.25">
      <c r="A196" s="189" t="s">
        <v>58</v>
      </c>
      <c r="B196" s="190" t="s">
        <v>53</v>
      </c>
      <c r="C196" s="190" t="s">
        <v>17</v>
      </c>
      <c r="D196" s="190" t="s">
        <v>45</v>
      </c>
      <c r="E196" s="190" t="s">
        <v>125</v>
      </c>
      <c r="F196" s="190" t="s">
        <v>130</v>
      </c>
      <c r="G196" s="190" t="s">
        <v>59</v>
      </c>
      <c r="H196" s="192">
        <v>244601621.80000001</v>
      </c>
      <c r="I196" s="193">
        <v>244601621.80000001</v>
      </c>
      <c r="J196" s="194">
        <f t="shared" si="3"/>
        <v>100</v>
      </c>
      <c r="K196" s="21"/>
      <c r="L196" s="21"/>
      <c r="M196" s="21"/>
      <c r="N196" s="21"/>
    </row>
    <row r="197" spans="1:14" ht="18.75" x14ac:dyDescent="0.25">
      <c r="A197" s="189" t="s">
        <v>131</v>
      </c>
      <c r="B197" s="190" t="s">
        <v>53</v>
      </c>
      <c r="C197" s="190" t="s">
        <v>17</v>
      </c>
      <c r="D197" s="190" t="s">
        <v>45</v>
      </c>
      <c r="E197" s="190" t="s">
        <v>125</v>
      </c>
      <c r="F197" s="190" t="s">
        <v>130</v>
      </c>
      <c r="G197" s="190" t="s">
        <v>132</v>
      </c>
      <c r="H197" s="192">
        <v>37549039.200000003</v>
      </c>
      <c r="I197" s="193">
        <v>37549039.200000003</v>
      </c>
      <c r="J197" s="194">
        <f t="shared" si="3"/>
        <v>100</v>
      </c>
      <c r="K197" s="21"/>
      <c r="L197" s="21"/>
      <c r="M197" s="21"/>
      <c r="N197" s="21"/>
    </row>
    <row r="198" spans="1:14" ht="37.5" x14ac:dyDescent="0.25">
      <c r="A198" s="182" t="s">
        <v>26</v>
      </c>
      <c r="B198" s="183" t="s">
        <v>53</v>
      </c>
      <c r="C198" s="183" t="s">
        <v>17</v>
      </c>
      <c r="D198" s="183" t="s">
        <v>53</v>
      </c>
      <c r="E198" s="187" t="s">
        <v>3</v>
      </c>
      <c r="F198" s="187" t="s">
        <v>3</v>
      </c>
      <c r="G198" s="187" t="s">
        <v>3</v>
      </c>
      <c r="H198" s="185">
        <f>H199</f>
        <v>10864251</v>
      </c>
      <c r="I198" s="196">
        <f>I199</f>
        <v>10278024.52</v>
      </c>
      <c r="J198" s="186">
        <f t="shared" si="3"/>
        <v>94.604078274701124</v>
      </c>
      <c r="K198" s="21"/>
      <c r="L198" s="21"/>
      <c r="M198" s="21"/>
      <c r="N198" s="21"/>
    </row>
    <row r="199" spans="1:14" ht="37.5" x14ac:dyDescent="0.25">
      <c r="A199" s="182" t="s">
        <v>123</v>
      </c>
      <c r="B199" s="183" t="s">
        <v>53</v>
      </c>
      <c r="C199" s="183" t="s">
        <v>17</v>
      </c>
      <c r="D199" s="183" t="s">
        <v>53</v>
      </c>
      <c r="E199" s="183" t="s">
        <v>125</v>
      </c>
      <c r="F199" s="188" t="s">
        <v>3</v>
      </c>
      <c r="G199" s="188" t="s">
        <v>3</v>
      </c>
      <c r="H199" s="185">
        <f>H200+H203</f>
        <v>10864251</v>
      </c>
      <c r="I199" s="196">
        <f>I200+I203</f>
        <v>10278024.52</v>
      </c>
      <c r="J199" s="186">
        <f t="shared" si="3"/>
        <v>94.604078274701124</v>
      </c>
      <c r="K199" s="21"/>
      <c r="L199" s="21"/>
      <c r="M199" s="21"/>
      <c r="N199" s="21"/>
    </row>
    <row r="200" spans="1:14" ht="37.5" x14ac:dyDescent="0.25">
      <c r="A200" s="189" t="s">
        <v>26</v>
      </c>
      <c r="B200" s="190" t="s">
        <v>53</v>
      </c>
      <c r="C200" s="190" t="s">
        <v>17</v>
      </c>
      <c r="D200" s="190" t="s">
        <v>53</v>
      </c>
      <c r="E200" s="190" t="s">
        <v>125</v>
      </c>
      <c r="F200" s="190" t="s">
        <v>27</v>
      </c>
      <c r="G200" s="191" t="s">
        <v>3</v>
      </c>
      <c r="H200" s="192">
        <v>4060800</v>
      </c>
      <c r="I200" s="193">
        <v>4046704.53</v>
      </c>
      <c r="J200" s="194">
        <f t="shared" si="3"/>
        <v>99.65288933215129</v>
      </c>
      <c r="K200" s="21"/>
      <c r="L200" s="21"/>
      <c r="M200" s="21"/>
      <c r="N200" s="21"/>
    </row>
    <row r="201" spans="1:14" ht="93.75" x14ac:dyDescent="0.25">
      <c r="A201" s="189" t="s">
        <v>22</v>
      </c>
      <c r="B201" s="190" t="s">
        <v>53</v>
      </c>
      <c r="C201" s="190" t="s">
        <v>17</v>
      </c>
      <c r="D201" s="190" t="s">
        <v>53</v>
      </c>
      <c r="E201" s="190" t="s">
        <v>125</v>
      </c>
      <c r="F201" s="190" t="s">
        <v>27</v>
      </c>
      <c r="G201" s="190" t="s">
        <v>23</v>
      </c>
      <c r="H201" s="192">
        <v>4060800</v>
      </c>
      <c r="I201" s="193">
        <v>4046704.53</v>
      </c>
      <c r="J201" s="194">
        <f t="shared" si="3"/>
        <v>99.65288933215129</v>
      </c>
      <c r="K201" s="21"/>
      <c r="L201" s="21"/>
      <c r="M201" s="21"/>
      <c r="N201" s="21"/>
    </row>
    <row r="202" spans="1:14" ht="37.5" x14ac:dyDescent="0.25">
      <c r="A202" s="189" t="s">
        <v>24</v>
      </c>
      <c r="B202" s="190" t="s">
        <v>53</v>
      </c>
      <c r="C202" s="190" t="s">
        <v>17</v>
      </c>
      <c r="D202" s="190" t="s">
        <v>53</v>
      </c>
      <c r="E202" s="190" t="s">
        <v>125</v>
      </c>
      <c r="F202" s="190" t="s">
        <v>27</v>
      </c>
      <c r="G202" s="190" t="s">
        <v>25</v>
      </c>
      <c r="H202" s="192">
        <v>4060800</v>
      </c>
      <c r="I202" s="193">
        <v>4046704.53</v>
      </c>
      <c r="J202" s="194">
        <f t="shared" si="3"/>
        <v>99.65288933215129</v>
      </c>
      <c r="K202" s="21"/>
      <c r="L202" s="21"/>
      <c r="M202" s="21"/>
      <c r="N202" s="21"/>
    </row>
    <row r="203" spans="1:14" ht="37.5" x14ac:dyDescent="0.25">
      <c r="A203" s="189" t="s">
        <v>101</v>
      </c>
      <c r="B203" s="190" t="s">
        <v>53</v>
      </c>
      <c r="C203" s="190" t="s">
        <v>17</v>
      </c>
      <c r="D203" s="190" t="s">
        <v>53</v>
      </c>
      <c r="E203" s="190" t="s">
        <v>125</v>
      </c>
      <c r="F203" s="190" t="s">
        <v>102</v>
      </c>
      <c r="G203" s="191" t="s">
        <v>3</v>
      </c>
      <c r="H203" s="192">
        <v>6803451</v>
      </c>
      <c r="I203" s="193">
        <v>6231319.9900000002</v>
      </c>
      <c r="J203" s="194">
        <f t="shared" si="3"/>
        <v>91.590576458917695</v>
      </c>
      <c r="K203" s="21"/>
      <c r="L203" s="21"/>
      <c r="M203" s="21"/>
      <c r="N203" s="21"/>
    </row>
    <row r="204" spans="1:14" ht="93.75" x14ac:dyDescent="0.25">
      <c r="A204" s="189" t="s">
        <v>22</v>
      </c>
      <c r="B204" s="190" t="s">
        <v>53</v>
      </c>
      <c r="C204" s="190" t="s">
        <v>17</v>
      </c>
      <c r="D204" s="190" t="s">
        <v>53</v>
      </c>
      <c r="E204" s="190" t="s">
        <v>125</v>
      </c>
      <c r="F204" s="190" t="s">
        <v>102</v>
      </c>
      <c r="G204" s="190" t="s">
        <v>23</v>
      </c>
      <c r="H204" s="192">
        <v>6638869</v>
      </c>
      <c r="I204" s="193">
        <v>6115069.7000000002</v>
      </c>
      <c r="J204" s="194">
        <f t="shared" si="3"/>
        <v>92.110112430294976</v>
      </c>
      <c r="K204" s="21"/>
      <c r="L204" s="21"/>
      <c r="M204" s="21"/>
      <c r="N204" s="21"/>
    </row>
    <row r="205" spans="1:14" ht="18.75" x14ac:dyDescent="0.25">
      <c r="A205" s="189" t="s">
        <v>40</v>
      </c>
      <c r="B205" s="190" t="s">
        <v>53</v>
      </c>
      <c r="C205" s="190" t="s">
        <v>17</v>
      </c>
      <c r="D205" s="190" t="s">
        <v>53</v>
      </c>
      <c r="E205" s="190" t="s">
        <v>125</v>
      </c>
      <c r="F205" s="190" t="s">
        <v>102</v>
      </c>
      <c r="G205" s="190" t="s">
        <v>41</v>
      </c>
      <c r="H205" s="192">
        <v>6638869</v>
      </c>
      <c r="I205" s="193">
        <v>6115069.7000000002</v>
      </c>
      <c r="J205" s="194">
        <f t="shared" si="3"/>
        <v>92.110112430294976</v>
      </c>
      <c r="K205" s="21"/>
      <c r="L205" s="21"/>
      <c r="M205" s="21"/>
      <c r="N205" s="21"/>
    </row>
    <row r="206" spans="1:14" ht="37.5" x14ac:dyDescent="0.25">
      <c r="A206" s="189" t="s">
        <v>28</v>
      </c>
      <c r="B206" s="190" t="s">
        <v>53</v>
      </c>
      <c r="C206" s="190" t="s">
        <v>17</v>
      </c>
      <c r="D206" s="190" t="s">
        <v>53</v>
      </c>
      <c r="E206" s="190" t="s">
        <v>125</v>
      </c>
      <c r="F206" s="190" t="s">
        <v>102</v>
      </c>
      <c r="G206" s="190" t="s">
        <v>29</v>
      </c>
      <c r="H206" s="192">
        <v>164582</v>
      </c>
      <c r="I206" s="193">
        <v>116250.29</v>
      </c>
      <c r="J206" s="194">
        <f t="shared" si="3"/>
        <v>70.633659816990928</v>
      </c>
      <c r="K206" s="21"/>
      <c r="L206" s="21"/>
      <c r="M206" s="21"/>
      <c r="N206" s="21"/>
    </row>
    <row r="207" spans="1:14" ht="37.5" x14ac:dyDescent="0.25">
      <c r="A207" s="189" t="s">
        <v>30</v>
      </c>
      <c r="B207" s="190" t="s">
        <v>53</v>
      </c>
      <c r="C207" s="190" t="s">
        <v>17</v>
      </c>
      <c r="D207" s="190" t="s">
        <v>53</v>
      </c>
      <c r="E207" s="190" t="s">
        <v>125</v>
      </c>
      <c r="F207" s="190" t="s">
        <v>102</v>
      </c>
      <c r="G207" s="190" t="s">
        <v>31</v>
      </c>
      <c r="H207" s="192">
        <v>164582</v>
      </c>
      <c r="I207" s="193">
        <v>116250.29</v>
      </c>
      <c r="J207" s="194">
        <f t="shared" si="3"/>
        <v>70.633659816990928</v>
      </c>
      <c r="K207" s="21"/>
      <c r="L207" s="21"/>
      <c r="M207" s="21"/>
      <c r="N207" s="21"/>
    </row>
    <row r="208" spans="1:14" ht="37.5" x14ac:dyDescent="0.25">
      <c r="A208" s="182" t="s">
        <v>854</v>
      </c>
      <c r="B208" s="183" t="s">
        <v>53</v>
      </c>
      <c r="C208" s="183" t="s">
        <v>17</v>
      </c>
      <c r="D208" s="183" t="s">
        <v>61</v>
      </c>
      <c r="E208" s="187" t="s">
        <v>3</v>
      </c>
      <c r="F208" s="187" t="s">
        <v>3</v>
      </c>
      <c r="G208" s="187" t="s">
        <v>3</v>
      </c>
      <c r="H208" s="185">
        <f>H209</f>
        <v>808080</v>
      </c>
      <c r="I208" s="193">
        <f>I209</f>
        <v>492338.01</v>
      </c>
      <c r="J208" s="194">
        <f t="shared" si="3"/>
        <v>60.926889664389662</v>
      </c>
      <c r="K208" s="21"/>
      <c r="L208" s="21"/>
      <c r="M208" s="21"/>
      <c r="N208" s="21"/>
    </row>
    <row r="209" spans="1:14" ht="37.5" x14ac:dyDescent="0.25">
      <c r="A209" s="182" t="s">
        <v>123</v>
      </c>
      <c r="B209" s="183" t="s">
        <v>53</v>
      </c>
      <c r="C209" s="183" t="s">
        <v>17</v>
      </c>
      <c r="D209" s="183" t="s">
        <v>61</v>
      </c>
      <c r="E209" s="183" t="s">
        <v>125</v>
      </c>
      <c r="F209" s="188" t="s">
        <v>3</v>
      </c>
      <c r="G209" s="188" t="s">
        <v>3</v>
      </c>
      <c r="H209" s="185">
        <f>H210</f>
        <v>808080</v>
      </c>
      <c r="I209" s="185">
        <f>I210</f>
        <v>492338.01</v>
      </c>
      <c r="J209" s="186">
        <f t="shared" si="3"/>
        <v>60.926889664389662</v>
      </c>
      <c r="K209" s="21"/>
      <c r="L209" s="21"/>
      <c r="M209" s="21"/>
      <c r="N209" s="21"/>
    </row>
    <row r="210" spans="1:14" ht="56.25" x14ac:dyDescent="0.25">
      <c r="A210" s="189" t="s">
        <v>135</v>
      </c>
      <c r="B210" s="190" t="s">
        <v>53</v>
      </c>
      <c r="C210" s="190" t="s">
        <v>17</v>
      </c>
      <c r="D210" s="190" t="s">
        <v>61</v>
      </c>
      <c r="E210" s="190" t="s">
        <v>125</v>
      </c>
      <c r="F210" s="190" t="s">
        <v>136</v>
      </c>
      <c r="G210" s="191" t="s">
        <v>3</v>
      </c>
      <c r="H210" s="192">
        <v>808080</v>
      </c>
      <c r="I210" s="193">
        <v>492338.01</v>
      </c>
      <c r="J210" s="194">
        <f t="shared" si="3"/>
        <v>60.926889664389662</v>
      </c>
      <c r="K210" s="21"/>
      <c r="L210" s="21"/>
      <c r="M210" s="21"/>
      <c r="N210" s="21"/>
    </row>
    <row r="211" spans="1:14" ht="37.5" x14ac:dyDescent="0.25">
      <c r="A211" s="189" t="s">
        <v>56</v>
      </c>
      <c r="B211" s="190" t="s">
        <v>53</v>
      </c>
      <c r="C211" s="190" t="s">
        <v>17</v>
      </c>
      <c r="D211" s="190" t="s">
        <v>61</v>
      </c>
      <c r="E211" s="190" t="s">
        <v>125</v>
      </c>
      <c r="F211" s="190" t="s">
        <v>136</v>
      </c>
      <c r="G211" s="190" t="s">
        <v>57</v>
      </c>
      <c r="H211" s="192">
        <v>808080</v>
      </c>
      <c r="I211" s="193">
        <v>492338.01</v>
      </c>
      <c r="J211" s="194">
        <f t="shared" si="3"/>
        <v>60.926889664389662</v>
      </c>
      <c r="K211" s="21"/>
      <c r="L211" s="21"/>
      <c r="M211" s="21"/>
      <c r="N211" s="21"/>
    </row>
    <row r="212" spans="1:14" ht="18.75" x14ac:dyDescent="0.25">
      <c r="A212" s="189" t="s">
        <v>58</v>
      </c>
      <c r="B212" s="190" t="s">
        <v>53</v>
      </c>
      <c r="C212" s="190" t="s">
        <v>17</v>
      </c>
      <c r="D212" s="190" t="s">
        <v>61</v>
      </c>
      <c r="E212" s="190" t="s">
        <v>125</v>
      </c>
      <c r="F212" s="190" t="s">
        <v>136</v>
      </c>
      <c r="G212" s="190" t="s">
        <v>59</v>
      </c>
      <c r="H212" s="192">
        <v>808080</v>
      </c>
      <c r="I212" s="193">
        <v>492338.01</v>
      </c>
      <c r="J212" s="194">
        <f t="shared" si="3"/>
        <v>60.926889664389662</v>
      </c>
      <c r="K212" s="21"/>
      <c r="L212" s="21"/>
      <c r="M212" s="21"/>
      <c r="N212" s="21"/>
    </row>
    <row r="213" spans="1:14" ht="56.25" x14ac:dyDescent="0.25">
      <c r="A213" s="182" t="s">
        <v>140</v>
      </c>
      <c r="B213" s="183" t="s">
        <v>53</v>
      </c>
      <c r="C213" s="183" t="s">
        <v>17</v>
      </c>
      <c r="D213" s="183" t="s">
        <v>72</v>
      </c>
      <c r="E213" s="187" t="s">
        <v>3</v>
      </c>
      <c r="F213" s="187" t="s">
        <v>3</v>
      </c>
      <c r="G213" s="187" t="s">
        <v>3</v>
      </c>
      <c r="H213" s="185">
        <f>H214</f>
        <v>186094425.39000002</v>
      </c>
      <c r="I213" s="196">
        <f>I214</f>
        <v>168468555.73000002</v>
      </c>
      <c r="J213" s="186">
        <f t="shared" si="3"/>
        <v>90.528534305602506</v>
      </c>
      <c r="K213" s="21"/>
      <c r="L213" s="21"/>
      <c r="M213" s="21"/>
      <c r="N213" s="21"/>
    </row>
    <row r="214" spans="1:14" ht="37.5" x14ac:dyDescent="0.25">
      <c r="A214" s="182" t="s">
        <v>123</v>
      </c>
      <c r="B214" s="183" t="s">
        <v>53</v>
      </c>
      <c r="C214" s="183" t="s">
        <v>17</v>
      </c>
      <c r="D214" s="183" t="s">
        <v>72</v>
      </c>
      <c r="E214" s="183" t="s">
        <v>125</v>
      </c>
      <c r="F214" s="188" t="s">
        <v>3</v>
      </c>
      <c r="G214" s="188" t="s">
        <v>3</v>
      </c>
      <c r="H214" s="185">
        <f>H215+H219</f>
        <v>186094425.39000002</v>
      </c>
      <c r="I214" s="196">
        <f>I215+I219</f>
        <v>168468555.73000002</v>
      </c>
      <c r="J214" s="186">
        <f t="shared" si="3"/>
        <v>90.528534305602506</v>
      </c>
      <c r="K214" s="21"/>
      <c r="L214" s="21"/>
      <c r="M214" s="21"/>
      <c r="N214" s="21"/>
    </row>
    <row r="215" spans="1:14" ht="18.75" x14ac:dyDescent="0.25">
      <c r="A215" s="189" t="s">
        <v>141</v>
      </c>
      <c r="B215" s="190" t="s">
        <v>53</v>
      </c>
      <c r="C215" s="190" t="s">
        <v>17</v>
      </c>
      <c r="D215" s="190" t="s">
        <v>72</v>
      </c>
      <c r="E215" s="190" t="s">
        <v>125</v>
      </c>
      <c r="F215" s="190" t="s">
        <v>142</v>
      </c>
      <c r="G215" s="191" t="s">
        <v>3</v>
      </c>
      <c r="H215" s="192">
        <v>13617707.560000001</v>
      </c>
      <c r="I215" s="193">
        <v>13101251.890000001</v>
      </c>
      <c r="J215" s="194">
        <f t="shared" si="3"/>
        <v>96.207469812929375</v>
      </c>
      <c r="K215" s="21"/>
      <c r="L215" s="21"/>
      <c r="M215" s="21"/>
      <c r="N215" s="21"/>
    </row>
    <row r="216" spans="1:14" ht="37.5" x14ac:dyDescent="0.25">
      <c r="A216" s="189" t="s">
        <v>56</v>
      </c>
      <c r="B216" s="190" t="s">
        <v>53</v>
      </c>
      <c r="C216" s="190" t="s">
        <v>17</v>
      </c>
      <c r="D216" s="190" t="s">
        <v>72</v>
      </c>
      <c r="E216" s="190" t="s">
        <v>125</v>
      </c>
      <c r="F216" s="190" t="s">
        <v>142</v>
      </c>
      <c r="G216" s="190" t="s">
        <v>57</v>
      </c>
      <c r="H216" s="192">
        <v>13617707.560000001</v>
      </c>
      <c r="I216" s="193">
        <v>13101251.890000001</v>
      </c>
      <c r="J216" s="194">
        <f t="shared" si="3"/>
        <v>96.207469812929375</v>
      </c>
      <c r="K216" s="21"/>
      <c r="L216" s="21"/>
      <c r="M216" s="21"/>
      <c r="N216" s="21"/>
    </row>
    <row r="217" spans="1:14" ht="18.75" x14ac:dyDescent="0.25">
      <c r="A217" s="189" t="s">
        <v>58</v>
      </c>
      <c r="B217" s="190" t="s">
        <v>53</v>
      </c>
      <c r="C217" s="190" t="s">
        <v>17</v>
      </c>
      <c r="D217" s="190" t="s">
        <v>72</v>
      </c>
      <c r="E217" s="190" t="s">
        <v>125</v>
      </c>
      <c r="F217" s="190" t="s">
        <v>142</v>
      </c>
      <c r="G217" s="190" t="s">
        <v>59</v>
      </c>
      <c r="H217" s="192">
        <v>8609506.5600000005</v>
      </c>
      <c r="I217" s="193">
        <v>8345748.46</v>
      </c>
      <c r="J217" s="194">
        <f t="shared" si="3"/>
        <v>96.936431859806831</v>
      </c>
      <c r="K217" s="21"/>
      <c r="L217" s="21"/>
      <c r="M217" s="21"/>
      <c r="N217" s="21"/>
    </row>
    <row r="218" spans="1:14" ht="18.75" x14ac:dyDescent="0.25">
      <c r="A218" s="189" t="s">
        <v>131</v>
      </c>
      <c r="B218" s="190" t="s">
        <v>53</v>
      </c>
      <c r="C218" s="190" t="s">
        <v>17</v>
      </c>
      <c r="D218" s="190" t="s">
        <v>72</v>
      </c>
      <c r="E218" s="190" t="s">
        <v>125</v>
      </c>
      <c r="F218" s="190" t="s">
        <v>142</v>
      </c>
      <c r="G218" s="190" t="s">
        <v>132</v>
      </c>
      <c r="H218" s="192">
        <v>5008201</v>
      </c>
      <c r="I218" s="193">
        <v>4755503.43</v>
      </c>
      <c r="J218" s="194">
        <f t="shared" si="3"/>
        <v>94.954324516927329</v>
      </c>
      <c r="K218" s="21"/>
      <c r="L218" s="21"/>
      <c r="M218" s="21"/>
      <c r="N218" s="21"/>
    </row>
    <row r="219" spans="1:14" ht="18.75" x14ac:dyDescent="0.25">
      <c r="A219" s="189" t="s">
        <v>143</v>
      </c>
      <c r="B219" s="190" t="s">
        <v>53</v>
      </c>
      <c r="C219" s="190" t="s">
        <v>17</v>
      </c>
      <c r="D219" s="190" t="s">
        <v>72</v>
      </c>
      <c r="E219" s="190" t="s">
        <v>125</v>
      </c>
      <c r="F219" s="190" t="s">
        <v>144</v>
      </c>
      <c r="G219" s="191" t="s">
        <v>3</v>
      </c>
      <c r="H219" s="192">
        <v>172476717.83000001</v>
      </c>
      <c r="I219" s="193">
        <v>155367303.84</v>
      </c>
      <c r="J219" s="194">
        <f t="shared" si="3"/>
        <v>90.080160264376246</v>
      </c>
      <c r="K219" s="21"/>
      <c r="L219" s="21"/>
      <c r="M219" s="21"/>
      <c r="N219" s="21"/>
    </row>
    <row r="220" spans="1:14" ht="37.5" x14ac:dyDescent="0.25">
      <c r="A220" s="189" t="s">
        <v>56</v>
      </c>
      <c r="B220" s="190" t="s">
        <v>53</v>
      </c>
      <c r="C220" s="190" t="s">
        <v>17</v>
      </c>
      <c r="D220" s="190" t="s">
        <v>72</v>
      </c>
      <c r="E220" s="190" t="s">
        <v>125</v>
      </c>
      <c r="F220" s="190" t="s">
        <v>144</v>
      </c>
      <c r="G220" s="190" t="s">
        <v>57</v>
      </c>
      <c r="H220" s="192">
        <v>172476717.83000001</v>
      </c>
      <c r="I220" s="193">
        <v>155367303.84</v>
      </c>
      <c r="J220" s="194">
        <f t="shared" si="3"/>
        <v>90.080160264376246</v>
      </c>
      <c r="K220" s="21"/>
      <c r="L220" s="21"/>
      <c r="M220" s="21"/>
      <c r="N220" s="21"/>
    </row>
    <row r="221" spans="1:14" ht="18.75" x14ac:dyDescent="0.25">
      <c r="A221" s="189" t="s">
        <v>58</v>
      </c>
      <c r="B221" s="190" t="s">
        <v>53</v>
      </c>
      <c r="C221" s="190" t="s">
        <v>17</v>
      </c>
      <c r="D221" s="190" t="s">
        <v>72</v>
      </c>
      <c r="E221" s="190" t="s">
        <v>125</v>
      </c>
      <c r="F221" s="190" t="s">
        <v>144</v>
      </c>
      <c r="G221" s="190" t="s">
        <v>59</v>
      </c>
      <c r="H221" s="192">
        <v>172476717.83000001</v>
      </c>
      <c r="I221" s="193">
        <v>155367303.84</v>
      </c>
      <c r="J221" s="194">
        <f t="shared" si="3"/>
        <v>90.080160264376246</v>
      </c>
      <c r="K221" s="21"/>
      <c r="L221" s="21"/>
      <c r="M221" s="21"/>
      <c r="N221" s="21"/>
    </row>
    <row r="222" spans="1:14" ht="93.75" x14ac:dyDescent="0.25">
      <c r="A222" s="182" t="s">
        <v>1005</v>
      </c>
      <c r="B222" s="183" t="s">
        <v>53</v>
      </c>
      <c r="C222" s="183" t="s">
        <v>17</v>
      </c>
      <c r="D222" s="183" t="s">
        <v>90</v>
      </c>
      <c r="E222" s="187" t="s">
        <v>3</v>
      </c>
      <c r="F222" s="187" t="s">
        <v>3</v>
      </c>
      <c r="G222" s="187" t="s">
        <v>3</v>
      </c>
      <c r="H222" s="185">
        <f>H223</f>
        <v>7861296.0099999998</v>
      </c>
      <c r="I222" s="196">
        <f>I223</f>
        <v>1356646.5</v>
      </c>
      <c r="J222" s="186">
        <f t="shared" si="3"/>
        <v>17.257288089321037</v>
      </c>
      <c r="K222" s="21"/>
      <c r="L222" s="21"/>
      <c r="M222" s="21"/>
      <c r="N222" s="21"/>
    </row>
    <row r="223" spans="1:14" ht="37.5" x14ac:dyDescent="0.25">
      <c r="A223" s="182" t="s">
        <v>123</v>
      </c>
      <c r="B223" s="183" t="s">
        <v>53</v>
      </c>
      <c r="C223" s="183" t="s">
        <v>17</v>
      </c>
      <c r="D223" s="183" t="s">
        <v>90</v>
      </c>
      <c r="E223" s="183" t="s">
        <v>125</v>
      </c>
      <c r="F223" s="188" t="s">
        <v>3</v>
      </c>
      <c r="G223" s="188" t="s">
        <v>3</v>
      </c>
      <c r="H223" s="185">
        <f>H224</f>
        <v>7861296.0099999998</v>
      </c>
      <c r="I223" s="185">
        <f>I224</f>
        <v>1356646.5</v>
      </c>
      <c r="J223" s="186">
        <f t="shared" si="3"/>
        <v>17.257288089321037</v>
      </c>
      <c r="K223" s="21"/>
      <c r="L223" s="21"/>
      <c r="M223" s="21"/>
      <c r="N223" s="21"/>
    </row>
    <row r="224" spans="1:14" ht="18.75" x14ac:dyDescent="0.25">
      <c r="A224" s="189" t="s">
        <v>1006</v>
      </c>
      <c r="B224" s="190" t="s">
        <v>53</v>
      </c>
      <c r="C224" s="190" t="s">
        <v>17</v>
      </c>
      <c r="D224" s="190" t="s">
        <v>90</v>
      </c>
      <c r="E224" s="190" t="s">
        <v>125</v>
      </c>
      <c r="F224" s="190" t="s">
        <v>1007</v>
      </c>
      <c r="G224" s="191" t="s">
        <v>3</v>
      </c>
      <c r="H224" s="192">
        <v>7861296.0099999998</v>
      </c>
      <c r="I224" s="193">
        <v>1356646.5</v>
      </c>
      <c r="J224" s="194">
        <f t="shared" si="3"/>
        <v>17.257288089321037</v>
      </c>
      <c r="K224" s="21"/>
      <c r="L224" s="21"/>
      <c r="M224" s="21"/>
      <c r="N224" s="21"/>
    </row>
    <row r="225" spans="1:14" ht="37.5" x14ac:dyDescent="0.25">
      <c r="A225" s="189" t="s">
        <v>56</v>
      </c>
      <c r="B225" s="190" t="s">
        <v>53</v>
      </c>
      <c r="C225" s="190" t="s">
        <v>17</v>
      </c>
      <c r="D225" s="190" t="s">
        <v>90</v>
      </c>
      <c r="E225" s="190" t="s">
        <v>125</v>
      </c>
      <c r="F225" s="190" t="s">
        <v>1007</v>
      </c>
      <c r="G225" s="190" t="s">
        <v>57</v>
      </c>
      <c r="H225" s="192">
        <v>7861296.0099999998</v>
      </c>
      <c r="I225" s="193">
        <v>1356646.5</v>
      </c>
      <c r="J225" s="194">
        <f t="shared" si="3"/>
        <v>17.257288089321037</v>
      </c>
      <c r="K225" s="21"/>
      <c r="L225" s="21"/>
      <c r="M225" s="21"/>
      <c r="N225" s="21"/>
    </row>
    <row r="226" spans="1:14" ht="18.75" x14ac:dyDescent="0.25">
      <c r="A226" s="189" t="s">
        <v>58</v>
      </c>
      <c r="B226" s="190" t="s">
        <v>53</v>
      </c>
      <c r="C226" s="190" t="s">
        <v>17</v>
      </c>
      <c r="D226" s="190" t="s">
        <v>90</v>
      </c>
      <c r="E226" s="190" t="s">
        <v>125</v>
      </c>
      <c r="F226" s="190" t="s">
        <v>1007</v>
      </c>
      <c r="G226" s="190" t="s">
        <v>59</v>
      </c>
      <c r="H226" s="192">
        <v>7861296.0099999998</v>
      </c>
      <c r="I226" s="193">
        <v>1356646.5</v>
      </c>
      <c r="J226" s="194">
        <f t="shared" si="3"/>
        <v>17.257288089321037</v>
      </c>
      <c r="K226" s="21"/>
      <c r="L226" s="21"/>
      <c r="M226" s="21"/>
      <c r="N226" s="21"/>
    </row>
    <row r="227" spans="1:14" ht="75" x14ac:dyDescent="0.25">
      <c r="A227" s="182" t="s">
        <v>1008</v>
      </c>
      <c r="B227" s="183" t="s">
        <v>53</v>
      </c>
      <c r="C227" s="183" t="s">
        <v>17</v>
      </c>
      <c r="D227" s="183" t="s">
        <v>104</v>
      </c>
      <c r="E227" s="187" t="s">
        <v>3</v>
      </c>
      <c r="F227" s="187" t="s">
        <v>3</v>
      </c>
      <c r="G227" s="187" t="s">
        <v>3</v>
      </c>
      <c r="H227" s="185">
        <f>H228</f>
        <v>4060679</v>
      </c>
      <c r="I227" s="196">
        <f>I228</f>
        <v>3616377.2800000003</v>
      </c>
      <c r="J227" s="186">
        <f t="shared" si="3"/>
        <v>89.058437763733608</v>
      </c>
      <c r="K227" s="21"/>
      <c r="L227" s="21"/>
      <c r="M227" s="21"/>
      <c r="N227" s="21"/>
    </row>
    <row r="228" spans="1:14" ht="37.5" x14ac:dyDescent="0.25">
      <c r="A228" s="182" t="s">
        <v>123</v>
      </c>
      <c r="B228" s="183" t="s">
        <v>53</v>
      </c>
      <c r="C228" s="183" t="s">
        <v>17</v>
      </c>
      <c r="D228" s="183" t="s">
        <v>104</v>
      </c>
      <c r="E228" s="183" t="s">
        <v>125</v>
      </c>
      <c r="F228" s="188" t="s">
        <v>3</v>
      </c>
      <c r="G228" s="188" t="s">
        <v>3</v>
      </c>
      <c r="H228" s="185">
        <f>H229+H232+H237+H240</f>
        <v>4060679</v>
      </c>
      <c r="I228" s="196">
        <f>I229+I232+I237+I240</f>
        <v>3616377.2800000003</v>
      </c>
      <c r="J228" s="186">
        <f t="shared" si="3"/>
        <v>89.058437763733608</v>
      </c>
      <c r="K228" s="21"/>
      <c r="L228" s="21"/>
      <c r="M228" s="21"/>
      <c r="N228" s="21"/>
    </row>
    <row r="229" spans="1:14" ht="56.25" x14ac:dyDescent="0.25">
      <c r="A229" s="189" t="s">
        <v>146</v>
      </c>
      <c r="B229" s="190" t="s">
        <v>53</v>
      </c>
      <c r="C229" s="190" t="s">
        <v>17</v>
      </c>
      <c r="D229" s="190" t="s">
        <v>104</v>
      </c>
      <c r="E229" s="190" t="s">
        <v>125</v>
      </c>
      <c r="F229" s="190" t="s">
        <v>147</v>
      </c>
      <c r="G229" s="191" t="s">
        <v>3</v>
      </c>
      <c r="H229" s="192">
        <v>1100000</v>
      </c>
      <c r="I229" s="193">
        <v>1084326.98</v>
      </c>
      <c r="J229" s="194">
        <f t="shared" si="3"/>
        <v>98.575179999999989</v>
      </c>
      <c r="K229" s="21"/>
      <c r="L229" s="21"/>
      <c r="M229" s="21"/>
      <c r="N229" s="21"/>
    </row>
    <row r="230" spans="1:14" ht="37.5" x14ac:dyDescent="0.25">
      <c r="A230" s="189" t="s">
        <v>28</v>
      </c>
      <c r="B230" s="190" t="s">
        <v>53</v>
      </c>
      <c r="C230" s="190" t="s">
        <v>17</v>
      </c>
      <c r="D230" s="190" t="s">
        <v>104</v>
      </c>
      <c r="E230" s="190" t="s">
        <v>125</v>
      </c>
      <c r="F230" s="190" t="s">
        <v>147</v>
      </c>
      <c r="G230" s="190" t="s">
        <v>29</v>
      </c>
      <c r="H230" s="192">
        <v>1100000</v>
      </c>
      <c r="I230" s="193">
        <v>1084326.98</v>
      </c>
      <c r="J230" s="194">
        <f t="shared" si="3"/>
        <v>98.575179999999989</v>
      </c>
      <c r="K230" s="21"/>
      <c r="L230" s="21"/>
      <c r="M230" s="21"/>
      <c r="N230" s="21"/>
    </row>
    <row r="231" spans="1:14" ht="37.5" x14ac:dyDescent="0.25">
      <c r="A231" s="189" t="s">
        <v>30</v>
      </c>
      <c r="B231" s="190" t="s">
        <v>53</v>
      </c>
      <c r="C231" s="190" t="s">
        <v>17</v>
      </c>
      <c r="D231" s="190" t="s">
        <v>104</v>
      </c>
      <c r="E231" s="190" t="s">
        <v>125</v>
      </c>
      <c r="F231" s="190" t="s">
        <v>147</v>
      </c>
      <c r="G231" s="190" t="s">
        <v>31</v>
      </c>
      <c r="H231" s="192">
        <v>1100000</v>
      </c>
      <c r="I231" s="193">
        <v>1084326.98</v>
      </c>
      <c r="J231" s="194">
        <f t="shared" ref="J231:J321" si="5">I231/H231*100</f>
        <v>98.575179999999989</v>
      </c>
      <c r="K231" s="21"/>
      <c r="L231" s="21"/>
      <c r="M231" s="21"/>
      <c r="N231" s="21"/>
    </row>
    <row r="232" spans="1:14" ht="18.75" x14ac:dyDescent="0.25">
      <c r="A232" s="189" t="s">
        <v>148</v>
      </c>
      <c r="B232" s="190" t="s">
        <v>53</v>
      </c>
      <c r="C232" s="190" t="s">
        <v>17</v>
      </c>
      <c r="D232" s="190" t="s">
        <v>104</v>
      </c>
      <c r="E232" s="190" t="s">
        <v>125</v>
      </c>
      <c r="F232" s="190" t="s">
        <v>149</v>
      </c>
      <c r="G232" s="191" t="s">
        <v>3</v>
      </c>
      <c r="H232" s="192">
        <v>700000</v>
      </c>
      <c r="I232" s="193">
        <v>550871.30000000005</v>
      </c>
      <c r="J232" s="194">
        <f t="shared" si="5"/>
        <v>78.695900000000009</v>
      </c>
      <c r="K232" s="21"/>
      <c r="L232" s="21"/>
      <c r="M232" s="21"/>
      <c r="N232" s="21"/>
    </row>
    <row r="233" spans="1:14" ht="93.75" x14ac:dyDescent="0.25">
      <c r="A233" s="189" t="s">
        <v>22</v>
      </c>
      <c r="B233" s="190" t="s">
        <v>53</v>
      </c>
      <c r="C233" s="190" t="s">
        <v>17</v>
      </c>
      <c r="D233" s="190" t="s">
        <v>104</v>
      </c>
      <c r="E233" s="190" t="s">
        <v>125</v>
      </c>
      <c r="F233" s="190" t="s">
        <v>149</v>
      </c>
      <c r="G233" s="190" t="s">
        <v>23</v>
      </c>
      <c r="H233" s="192">
        <v>4000</v>
      </c>
      <c r="I233" s="193">
        <v>4000</v>
      </c>
      <c r="J233" s="194">
        <f t="shared" si="5"/>
        <v>100</v>
      </c>
      <c r="K233" s="21"/>
      <c r="L233" s="21"/>
      <c r="M233" s="21"/>
      <c r="N233" s="21"/>
    </row>
    <row r="234" spans="1:14" ht="18.75" x14ac:dyDescent="0.25">
      <c r="A234" s="189" t="s">
        <v>40</v>
      </c>
      <c r="B234" s="190" t="s">
        <v>53</v>
      </c>
      <c r="C234" s="190" t="s">
        <v>17</v>
      </c>
      <c r="D234" s="190" t="s">
        <v>104</v>
      </c>
      <c r="E234" s="190" t="s">
        <v>125</v>
      </c>
      <c r="F234" s="190" t="s">
        <v>149</v>
      </c>
      <c r="G234" s="190" t="s">
        <v>41</v>
      </c>
      <c r="H234" s="192">
        <v>4000</v>
      </c>
      <c r="I234" s="193">
        <v>4000</v>
      </c>
      <c r="J234" s="194">
        <f t="shared" si="5"/>
        <v>100</v>
      </c>
      <c r="K234" s="21"/>
      <c r="L234" s="21"/>
      <c r="M234" s="21"/>
      <c r="N234" s="21"/>
    </row>
    <row r="235" spans="1:14" ht="37.5" x14ac:dyDescent="0.25">
      <c r="A235" s="189" t="s">
        <v>28</v>
      </c>
      <c r="B235" s="190" t="s">
        <v>53</v>
      </c>
      <c r="C235" s="190" t="s">
        <v>17</v>
      </c>
      <c r="D235" s="190" t="s">
        <v>104</v>
      </c>
      <c r="E235" s="190" t="s">
        <v>125</v>
      </c>
      <c r="F235" s="190" t="s">
        <v>149</v>
      </c>
      <c r="G235" s="190" t="s">
        <v>29</v>
      </c>
      <c r="H235" s="192">
        <v>696000</v>
      </c>
      <c r="I235" s="193">
        <v>546871.30000000005</v>
      </c>
      <c r="J235" s="194">
        <f t="shared" si="5"/>
        <v>78.57346264367817</v>
      </c>
      <c r="K235" s="21"/>
      <c r="L235" s="21"/>
      <c r="M235" s="21"/>
      <c r="N235" s="21"/>
    </row>
    <row r="236" spans="1:14" ht="37.5" x14ac:dyDescent="0.25">
      <c r="A236" s="189" t="s">
        <v>30</v>
      </c>
      <c r="B236" s="190" t="s">
        <v>53</v>
      </c>
      <c r="C236" s="190" t="s">
        <v>17</v>
      </c>
      <c r="D236" s="190" t="s">
        <v>104</v>
      </c>
      <c r="E236" s="190" t="s">
        <v>125</v>
      </c>
      <c r="F236" s="190" t="s">
        <v>149</v>
      </c>
      <c r="G236" s="190" t="s">
        <v>31</v>
      </c>
      <c r="H236" s="192">
        <v>696000</v>
      </c>
      <c r="I236" s="193">
        <v>546871.30000000005</v>
      </c>
      <c r="J236" s="194">
        <f t="shared" si="5"/>
        <v>78.57346264367817</v>
      </c>
      <c r="K236" s="21"/>
      <c r="L236" s="21"/>
      <c r="M236" s="21"/>
      <c r="N236" s="21"/>
    </row>
    <row r="237" spans="1:14" ht="37.5" x14ac:dyDescent="0.25">
      <c r="A237" s="189" t="s">
        <v>150</v>
      </c>
      <c r="B237" s="190" t="s">
        <v>53</v>
      </c>
      <c r="C237" s="190" t="s">
        <v>17</v>
      </c>
      <c r="D237" s="190" t="s">
        <v>104</v>
      </c>
      <c r="E237" s="190" t="s">
        <v>125</v>
      </c>
      <c r="F237" s="190" t="s">
        <v>151</v>
      </c>
      <c r="G237" s="191" t="s">
        <v>3</v>
      </c>
      <c r="H237" s="192">
        <v>438179</v>
      </c>
      <c r="I237" s="193">
        <v>438179</v>
      </c>
      <c r="J237" s="194">
        <f t="shared" si="5"/>
        <v>100</v>
      </c>
      <c r="K237" s="21"/>
      <c r="L237" s="21"/>
      <c r="M237" s="21"/>
      <c r="N237" s="21"/>
    </row>
    <row r="238" spans="1:14" ht="37.5" x14ac:dyDescent="0.25">
      <c r="A238" s="189" t="s">
        <v>56</v>
      </c>
      <c r="B238" s="190" t="s">
        <v>53</v>
      </c>
      <c r="C238" s="190" t="s">
        <v>17</v>
      </c>
      <c r="D238" s="190" t="s">
        <v>104</v>
      </c>
      <c r="E238" s="190" t="s">
        <v>125</v>
      </c>
      <c r="F238" s="190" t="s">
        <v>151</v>
      </c>
      <c r="G238" s="190" t="s">
        <v>57</v>
      </c>
      <c r="H238" s="192">
        <v>438179</v>
      </c>
      <c r="I238" s="193">
        <v>438179</v>
      </c>
      <c r="J238" s="194">
        <f t="shared" si="5"/>
        <v>100</v>
      </c>
      <c r="K238" s="21"/>
      <c r="L238" s="21"/>
      <c r="M238" s="21"/>
      <c r="N238" s="21"/>
    </row>
    <row r="239" spans="1:14" ht="18.75" x14ac:dyDescent="0.25">
      <c r="A239" s="189" t="s">
        <v>58</v>
      </c>
      <c r="B239" s="190" t="s">
        <v>53</v>
      </c>
      <c r="C239" s="190" t="s">
        <v>17</v>
      </c>
      <c r="D239" s="190" t="s">
        <v>104</v>
      </c>
      <c r="E239" s="190" t="s">
        <v>125</v>
      </c>
      <c r="F239" s="190" t="s">
        <v>151</v>
      </c>
      <c r="G239" s="190" t="s">
        <v>59</v>
      </c>
      <c r="H239" s="192">
        <v>438179</v>
      </c>
      <c r="I239" s="193">
        <v>438179</v>
      </c>
      <c r="J239" s="194">
        <f t="shared" si="5"/>
        <v>100</v>
      </c>
      <c r="K239" s="21"/>
      <c r="L239" s="21"/>
      <c r="M239" s="21"/>
      <c r="N239" s="21"/>
    </row>
    <row r="240" spans="1:14" ht="18.75" x14ac:dyDescent="0.25">
      <c r="A240" s="189" t="s">
        <v>152</v>
      </c>
      <c r="B240" s="190" t="s">
        <v>53</v>
      </c>
      <c r="C240" s="190" t="s">
        <v>17</v>
      </c>
      <c r="D240" s="190" t="s">
        <v>104</v>
      </c>
      <c r="E240" s="190" t="s">
        <v>125</v>
      </c>
      <c r="F240" s="190" t="s">
        <v>153</v>
      </c>
      <c r="G240" s="191" t="s">
        <v>3</v>
      </c>
      <c r="H240" s="192">
        <v>1822500</v>
      </c>
      <c r="I240" s="193">
        <v>1543000</v>
      </c>
      <c r="J240" s="194">
        <f t="shared" si="5"/>
        <v>84.663923182441707</v>
      </c>
      <c r="K240" s="21"/>
      <c r="L240" s="21"/>
      <c r="M240" s="21"/>
      <c r="N240" s="21"/>
    </row>
    <row r="241" spans="1:14" ht="18.75" x14ac:dyDescent="0.25">
      <c r="A241" s="189" t="s">
        <v>68</v>
      </c>
      <c r="B241" s="190" t="s">
        <v>53</v>
      </c>
      <c r="C241" s="190" t="s">
        <v>17</v>
      </c>
      <c r="D241" s="190" t="s">
        <v>104</v>
      </c>
      <c r="E241" s="190" t="s">
        <v>125</v>
      </c>
      <c r="F241" s="190" t="s">
        <v>153</v>
      </c>
      <c r="G241" s="190" t="s">
        <v>69</v>
      </c>
      <c r="H241" s="192">
        <v>1822500</v>
      </c>
      <c r="I241" s="193">
        <v>1543000</v>
      </c>
      <c r="J241" s="194">
        <f t="shared" si="5"/>
        <v>84.663923182441707</v>
      </c>
      <c r="K241" s="21"/>
      <c r="L241" s="21"/>
      <c r="M241" s="21"/>
      <c r="N241" s="21"/>
    </row>
    <row r="242" spans="1:14" ht="18.75" x14ac:dyDescent="0.25">
      <c r="A242" s="189" t="s">
        <v>152</v>
      </c>
      <c r="B242" s="190" t="s">
        <v>53</v>
      </c>
      <c r="C242" s="190" t="s">
        <v>17</v>
      </c>
      <c r="D242" s="190" t="s">
        <v>104</v>
      </c>
      <c r="E242" s="190" t="s">
        <v>125</v>
      </c>
      <c r="F242" s="190" t="s">
        <v>153</v>
      </c>
      <c r="G242" s="190" t="s">
        <v>154</v>
      </c>
      <c r="H242" s="192">
        <v>1822500</v>
      </c>
      <c r="I242" s="193">
        <v>1543000</v>
      </c>
      <c r="J242" s="194">
        <f t="shared" si="5"/>
        <v>84.663923182441707</v>
      </c>
      <c r="K242" s="21"/>
      <c r="L242" s="21"/>
      <c r="M242" s="21"/>
      <c r="N242" s="21"/>
    </row>
    <row r="243" spans="1:14" ht="18.75" x14ac:dyDescent="0.25">
      <c r="A243" s="182" t="s">
        <v>158</v>
      </c>
      <c r="B243" s="183" t="s">
        <v>53</v>
      </c>
      <c r="C243" s="183" t="s">
        <v>17</v>
      </c>
      <c r="D243" s="183" t="s">
        <v>13</v>
      </c>
      <c r="E243" s="187" t="s">
        <v>3</v>
      </c>
      <c r="F243" s="187" t="s">
        <v>3</v>
      </c>
      <c r="G243" s="187" t="s">
        <v>3</v>
      </c>
      <c r="H243" s="185">
        <f>H244</f>
        <v>72628207.200000003</v>
      </c>
      <c r="I243" s="196">
        <f>I244</f>
        <v>61324524.670000002</v>
      </c>
      <c r="J243" s="186">
        <f t="shared" si="5"/>
        <v>84.436236324996329</v>
      </c>
      <c r="K243" s="21"/>
      <c r="L243" s="21"/>
      <c r="M243" s="21"/>
      <c r="N243" s="21"/>
    </row>
    <row r="244" spans="1:14" ht="37.5" x14ac:dyDescent="0.25">
      <c r="A244" s="182" t="s">
        <v>123</v>
      </c>
      <c r="B244" s="183" t="s">
        <v>53</v>
      </c>
      <c r="C244" s="183" t="s">
        <v>17</v>
      </c>
      <c r="D244" s="183" t="s">
        <v>13</v>
      </c>
      <c r="E244" s="183" t="s">
        <v>125</v>
      </c>
      <c r="F244" s="188" t="s">
        <v>3</v>
      </c>
      <c r="G244" s="188" t="s">
        <v>3</v>
      </c>
      <c r="H244" s="185">
        <f>H245+H249+H252</f>
        <v>72628207.200000003</v>
      </c>
      <c r="I244" s="185">
        <f>I245+I249+I252</f>
        <v>61324524.670000002</v>
      </c>
      <c r="J244" s="186">
        <f t="shared" si="5"/>
        <v>84.436236324996329</v>
      </c>
      <c r="K244" s="21"/>
      <c r="L244" s="21"/>
      <c r="M244" s="21"/>
      <c r="N244" s="21"/>
    </row>
    <row r="245" spans="1:14" ht="18.75" x14ac:dyDescent="0.25">
      <c r="A245" s="189" t="s">
        <v>159</v>
      </c>
      <c r="B245" s="190" t="s">
        <v>53</v>
      </c>
      <c r="C245" s="190" t="s">
        <v>17</v>
      </c>
      <c r="D245" s="190" t="s">
        <v>13</v>
      </c>
      <c r="E245" s="190" t="s">
        <v>125</v>
      </c>
      <c r="F245" s="190" t="s">
        <v>160</v>
      </c>
      <c r="G245" s="191" t="s">
        <v>3</v>
      </c>
      <c r="H245" s="192">
        <v>30125052.75</v>
      </c>
      <c r="I245" s="193">
        <v>21641441.710000001</v>
      </c>
      <c r="J245" s="194">
        <f t="shared" si="5"/>
        <v>71.838684863381701</v>
      </c>
      <c r="K245" s="21"/>
      <c r="L245" s="21"/>
      <c r="M245" s="21"/>
      <c r="N245" s="21"/>
    </row>
    <row r="246" spans="1:14" ht="37.5" x14ac:dyDescent="0.25">
      <c r="A246" s="189" t="s">
        <v>56</v>
      </c>
      <c r="B246" s="190" t="s">
        <v>53</v>
      </c>
      <c r="C246" s="190" t="s">
        <v>17</v>
      </c>
      <c r="D246" s="190" t="s">
        <v>13</v>
      </c>
      <c r="E246" s="190" t="s">
        <v>125</v>
      </c>
      <c r="F246" s="190" t="s">
        <v>160</v>
      </c>
      <c r="G246" s="190" t="s">
        <v>57</v>
      </c>
      <c r="H246" s="192">
        <v>30125052.75</v>
      </c>
      <c r="I246" s="193">
        <v>21641441.710000001</v>
      </c>
      <c r="J246" s="194">
        <f t="shared" si="5"/>
        <v>71.838684863381701</v>
      </c>
      <c r="K246" s="21"/>
      <c r="L246" s="21"/>
      <c r="M246" s="21"/>
      <c r="N246" s="21"/>
    </row>
    <row r="247" spans="1:14" ht="18.75" x14ac:dyDescent="0.25">
      <c r="A247" s="189" t="s">
        <v>58</v>
      </c>
      <c r="B247" s="190" t="s">
        <v>53</v>
      </c>
      <c r="C247" s="190" t="s">
        <v>17</v>
      </c>
      <c r="D247" s="190" t="s">
        <v>13</v>
      </c>
      <c r="E247" s="190" t="s">
        <v>125</v>
      </c>
      <c r="F247" s="190" t="s">
        <v>160</v>
      </c>
      <c r="G247" s="190" t="s">
        <v>59</v>
      </c>
      <c r="H247" s="192">
        <v>28149247.75</v>
      </c>
      <c r="I247" s="193">
        <v>19969089.84</v>
      </c>
      <c r="J247" s="194">
        <f t="shared" si="5"/>
        <v>70.940047909450797</v>
      </c>
      <c r="K247" s="21"/>
      <c r="L247" s="21"/>
      <c r="M247" s="21"/>
      <c r="N247" s="21"/>
    </row>
    <row r="248" spans="1:14" ht="18.75" x14ac:dyDescent="0.25">
      <c r="A248" s="189" t="s">
        <v>131</v>
      </c>
      <c r="B248" s="190" t="s">
        <v>53</v>
      </c>
      <c r="C248" s="190" t="s">
        <v>17</v>
      </c>
      <c r="D248" s="190" t="s">
        <v>13</v>
      </c>
      <c r="E248" s="190" t="s">
        <v>125</v>
      </c>
      <c r="F248" s="190" t="s">
        <v>160</v>
      </c>
      <c r="G248" s="190" t="s">
        <v>132</v>
      </c>
      <c r="H248" s="192">
        <v>1975805</v>
      </c>
      <c r="I248" s="193">
        <v>1672351.87</v>
      </c>
      <c r="J248" s="194">
        <f t="shared" si="5"/>
        <v>84.641544585624601</v>
      </c>
      <c r="K248" s="21"/>
      <c r="L248" s="21"/>
      <c r="M248" s="21"/>
      <c r="N248" s="21"/>
    </row>
    <row r="249" spans="1:14" ht="75" x14ac:dyDescent="0.25">
      <c r="A249" s="189" t="s">
        <v>161</v>
      </c>
      <c r="B249" s="190" t="s">
        <v>53</v>
      </c>
      <c r="C249" s="190" t="s">
        <v>17</v>
      </c>
      <c r="D249" s="190" t="s">
        <v>13</v>
      </c>
      <c r="E249" s="190" t="s">
        <v>125</v>
      </c>
      <c r="F249" s="190" t="s">
        <v>162</v>
      </c>
      <c r="G249" s="191" t="s">
        <v>3</v>
      </c>
      <c r="H249" s="192">
        <v>36964546.200000003</v>
      </c>
      <c r="I249" s="193">
        <v>35977501.490000002</v>
      </c>
      <c r="J249" s="194">
        <f t="shared" si="5"/>
        <v>97.329752934989372</v>
      </c>
      <c r="K249" s="21"/>
      <c r="L249" s="21"/>
      <c r="M249" s="21"/>
      <c r="N249" s="21"/>
    </row>
    <row r="250" spans="1:14" ht="37.5" x14ac:dyDescent="0.25">
      <c r="A250" s="189" t="s">
        <v>56</v>
      </c>
      <c r="B250" s="190" t="s">
        <v>53</v>
      </c>
      <c r="C250" s="190" t="s">
        <v>17</v>
      </c>
      <c r="D250" s="190" t="s">
        <v>13</v>
      </c>
      <c r="E250" s="190" t="s">
        <v>125</v>
      </c>
      <c r="F250" s="190" t="s">
        <v>162</v>
      </c>
      <c r="G250" s="190" t="s">
        <v>57</v>
      </c>
      <c r="H250" s="192">
        <v>36964546.200000003</v>
      </c>
      <c r="I250" s="193">
        <v>35977501.490000002</v>
      </c>
      <c r="J250" s="194">
        <f t="shared" si="5"/>
        <v>97.329752934989372</v>
      </c>
      <c r="K250" s="21"/>
      <c r="L250" s="21"/>
      <c r="M250" s="21"/>
      <c r="N250" s="21"/>
    </row>
    <row r="251" spans="1:14" ht="18.75" x14ac:dyDescent="0.25">
      <c r="A251" s="189" t="s">
        <v>58</v>
      </c>
      <c r="B251" s="190" t="s">
        <v>53</v>
      </c>
      <c r="C251" s="190" t="s">
        <v>17</v>
      </c>
      <c r="D251" s="190" t="s">
        <v>13</v>
      </c>
      <c r="E251" s="190" t="s">
        <v>125</v>
      </c>
      <c r="F251" s="190" t="s">
        <v>162</v>
      </c>
      <c r="G251" s="190" t="s">
        <v>59</v>
      </c>
      <c r="H251" s="192">
        <v>36964546.200000003</v>
      </c>
      <c r="I251" s="193">
        <v>35977501.490000002</v>
      </c>
      <c r="J251" s="194">
        <f t="shared" si="5"/>
        <v>97.329752934989372</v>
      </c>
      <c r="K251" s="21"/>
      <c r="L251" s="21"/>
      <c r="M251" s="21"/>
      <c r="N251" s="21"/>
    </row>
    <row r="252" spans="1:14" ht="56.25" x14ac:dyDescent="0.25">
      <c r="A252" s="189" t="s">
        <v>1230</v>
      </c>
      <c r="B252" s="190" t="s">
        <v>53</v>
      </c>
      <c r="C252" s="190" t="s">
        <v>17</v>
      </c>
      <c r="D252" s="190" t="s">
        <v>13</v>
      </c>
      <c r="E252" s="190" t="s">
        <v>125</v>
      </c>
      <c r="F252" s="190" t="s">
        <v>1229</v>
      </c>
      <c r="G252" s="191" t="s">
        <v>3</v>
      </c>
      <c r="H252" s="192">
        <v>5538608.25</v>
      </c>
      <c r="I252" s="193">
        <v>3705581.47</v>
      </c>
      <c r="J252" s="194">
        <f t="shared" si="5"/>
        <v>66.904559823309413</v>
      </c>
      <c r="K252" s="21"/>
      <c r="L252" s="21"/>
      <c r="M252" s="21"/>
      <c r="N252" s="21"/>
    </row>
    <row r="253" spans="1:14" ht="37.5" x14ac:dyDescent="0.25">
      <c r="A253" s="189" t="s">
        <v>56</v>
      </c>
      <c r="B253" s="190" t="s">
        <v>53</v>
      </c>
      <c r="C253" s="190" t="s">
        <v>17</v>
      </c>
      <c r="D253" s="190" t="s">
        <v>13</v>
      </c>
      <c r="E253" s="190" t="s">
        <v>125</v>
      </c>
      <c r="F253" s="190" t="s">
        <v>1229</v>
      </c>
      <c r="G253" s="190" t="s">
        <v>57</v>
      </c>
      <c r="H253" s="192">
        <v>5538608.25</v>
      </c>
      <c r="I253" s="193">
        <v>3705581.47</v>
      </c>
      <c r="J253" s="194">
        <f t="shared" si="5"/>
        <v>66.904559823309413</v>
      </c>
      <c r="K253" s="21"/>
      <c r="L253" s="21"/>
      <c r="M253" s="21"/>
      <c r="N253" s="21"/>
    </row>
    <row r="254" spans="1:14" ht="18.75" x14ac:dyDescent="0.25">
      <c r="A254" s="189" t="s">
        <v>58</v>
      </c>
      <c r="B254" s="190" t="s">
        <v>53</v>
      </c>
      <c r="C254" s="190" t="s">
        <v>17</v>
      </c>
      <c r="D254" s="190" t="s">
        <v>13</v>
      </c>
      <c r="E254" s="190" t="s">
        <v>125</v>
      </c>
      <c r="F254" s="190" t="s">
        <v>1229</v>
      </c>
      <c r="G254" s="190" t="s">
        <v>59</v>
      </c>
      <c r="H254" s="192">
        <v>5538608.25</v>
      </c>
      <c r="I254" s="193">
        <v>3705581.47</v>
      </c>
      <c r="J254" s="194">
        <f t="shared" si="5"/>
        <v>66.904559823309413</v>
      </c>
      <c r="K254" s="21"/>
      <c r="L254" s="21"/>
      <c r="M254" s="21"/>
      <c r="N254" s="21"/>
    </row>
    <row r="255" spans="1:14" ht="37.5" x14ac:dyDescent="0.25">
      <c r="A255" s="182" t="s">
        <v>164</v>
      </c>
      <c r="B255" s="183" t="s">
        <v>53</v>
      </c>
      <c r="C255" s="183" t="s">
        <v>17</v>
      </c>
      <c r="D255" s="183" t="s">
        <v>163</v>
      </c>
      <c r="E255" s="187" t="s">
        <v>3</v>
      </c>
      <c r="F255" s="187" t="s">
        <v>3</v>
      </c>
      <c r="G255" s="187" t="s">
        <v>3</v>
      </c>
      <c r="H255" s="185">
        <f>H256</f>
        <v>2411136</v>
      </c>
      <c r="I255" s="196">
        <f t="shared" ref="I255" si="6">I256</f>
        <v>2411136</v>
      </c>
      <c r="J255" s="186">
        <f t="shared" si="5"/>
        <v>100</v>
      </c>
      <c r="K255" s="21"/>
      <c r="L255" s="21"/>
      <c r="M255" s="21"/>
      <c r="N255" s="21"/>
    </row>
    <row r="256" spans="1:14" ht="37.5" x14ac:dyDescent="0.25">
      <c r="A256" s="182" t="s">
        <v>123</v>
      </c>
      <c r="B256" s="183" t="s">
        <v>53</v>
      </c>
      <c r="C256" s="183" t="s">
        <v>17</v>
      </c>
      <c r="D256" s="183" t="s">
        <v>163</v>
      </c>
      <c r="E256" s="183" t="s">
        <v>125</v>
      </c>
      <c r="F256" s="188" t="s">
        <v>3</v>
      </c>
      <c r="G256" s="188" t="s">
        <v>3</v>
      </c>
      <c r="H256" s="185">
        <f>H257</f>
        <v>2411136</v>
      </c>
      <c r="I256" s="196">
        <v>2411136</v>
      </c>
      <c r="J256" s="186">
        <f t="shared" si="5"/>
        <v>100</v>
      </c>
      <c r="K256" s="21"/>
      <c r="L256" s="21"/>
      <c r="M256" s="21"/>
      <c r="N256" s="21"/>
    </row>
    <row r="257" spans="1:14" ht="37.5" x14ac:dyDescent="0.25">
      <c r="A257" s="189" t="s">
        <v>1009</v>
      </c>
      <c r="B257" s="190" t="s">
        <v>53</v>
      </c>
      <c r="C257" s="190" t="s">
        <v>17</v>
      </c>
      <c r="D257" s="190" t="s">
        <v>163</v>
      </c>
      <c r="E257" s="190" t="s">
        <v>125</v>
      </c>
      <c r="F257" s="190" t="s">
        <v>165</v>
      </c>
      <c r="G257" s="191" t="s">
        <v>3</v>
      </c>
      <c r="H257" s="192">
        <v>2411136</v>
      </c>
      <c r="I257" s="193">
        <v>2411136</v>
      </c>
      <c r="J257" s="194">
        <f t="shared" si="5"/>
        <v>100</v>
      </c>
      <c r="K257" s="21"/>
      <c r="L257" s="21"/>
      <c r="M257" s="21"/>
      <c r="N257" s="21"/>
    </row>
    <row r="258" spans="1:14" ht="37.5" x14ac:dyDescent="0.25">
      <c r="A258" s="189" t="s">
        <v>56</v>
      </c>
      <c r="B258" s="190" t="s">
        <v>53</v>
      </c>
      <c r="C258" s="190" t="s">
        <v>17</v>
      </c>
      <c r="D258" s="190" t="s">
        <v>163</v>
      </c>
      <c r="E258" s="190" t="s">
        <v>125</v>
      </c>
      <c r="F258" s="190" t="s">
        <v>165</v>
      </c>
      <c r="G258" s="190" t="s">
        <v>57</v>
      </c>
      <c r="H258" s="192">
        <v>2411136</v>
      </c>
      <c r="I258" s="193">
        <v>2411136</v>
      </c>
      <c r="J258" s="194">
        <f t="shared" si="5"/>
        <v>100</v>
      </c>
      <c r="K258" s="21"/>
      <c r="L258" s="21"/>
      <c r="M258" s="21"/>
      <c r="N258" s="21"/>
    </row>
    <row r="259" spans="1:14" ht="18.75" x14ac:dyDescent="0.25">
      <c r="A259" s="189" t="s">
        <v>58</v>
      </c>
      <c r="B259" s="190" t="s">
        <v>53</v>
      </c>
      <c r="C259" s="190" t="s">
        <v>17</v>
      </c>
      <c r="D259" s="190" t="s">
        <v>163</v>
      </c>
      <c r="E259" s="190" t="s">
        <v>125</v>
      </c>
      <c r="F259" s="190" t="s">
        <v>165</v>
      </c>
      <c r="G259" s="190" t="s">
        <v>59</v>
      </c>
      <c r="H259" s="192">
        <v>2411136</v>
      </c>
      <c r="I259" s="193">
        <v>2411136</v>
      </c>
      <c r="J259" s="194">
        <f t="shared" si="5"/>
        <v>100</v>
      </c>
      <c r="K259" s="21"/>
      <c r="L259" s="21"/>
      <c r="M259" s="21"/>
      <c r="N259" s="21"/>
    </row>
    <row r="260" spans="1:14" ht="18.75" x14ac:dyDescent="0.25">
      <c r="A260" s="182" t="s">
        <v>166</v>
      </c>
      <c r="B260" s="183" t="s">
        <v>53</v>
      </c>
      <c r="C260" s="183" t="s">
        <v>17</v>
      </c>
      <c r="D260" s="183" t="s">
        <v>167</v>
      </c>
      <c r="E260" s="187" t="s">
        <v>3</v>
      </c>
      <c r="F260" s="187" t="s">
        <v>3</v>
      </c>
      <c r="G260" s="187" t="s">
        <v>3</v>
      </c>
      <c r="H260" s="185">
        <f>H261</f>
        <v>10164788</v>
      </c>
      <c r="I260" s="196">
        <f t="shared" ref="I260" si="7">I261</f>
        <v>10164788</v>
      </c>
      <c r="J260" s="186">
        <f t="shared" si="5"/>
        <v>100</v>
      </c>
      <c r="K260" s="21"/>
      <c r="L260" s="21"/>
      <c r="M260" s="21"/>
      <c r="N260" s="21"/>
    </row>
    <row r="261" spans="1:14" ht="37.5" x14ac:dyDescent="0.25">
      <c r="A261" s="182" t="s">
        <v>123</v>
      </c>
      <c r="B261" s="183" t="s">
        <v>53</v>
      </c>
      <c r="C261" s="183" t="s">
        <v>17</v>
      </c>
      <c r="D261" s="183" t="s">
        <v>167</v>
      </c>
      <c r="E261" s="183" t="s">
        <v>125</v>
      </c>
      <c r="F261" s="188" t="s">
        <v>3</v>
      </c>
      <c r="G261" s="188" t="s">
        <v>3</v>
      </c>
      <c r="H261" s="185">
        <f>H262</f>
        <v>10164788</v>
      </c>
      <c r="I261" s="202">
        <f>I262</f>
        <v>10164788</v>
      </c>
      <c r="J261" s="186">
        <f t="shared" si="5"/>
        <v>100</v>
      </c>
      <c r="K261" s="21"/>
      <c r="L261" s="21"/>
      <c r="M261" s="21"/>
      <c r="N261" s="21"/>
    </row>
    <row r="262" spans="1:14" ht="131.25" x14ac:dyDescent="0.25">
      <c r="A262" s="189" t="s">
        <v>168</v>
      </c>
      <c r="B262" s="190" t="s">
        <v>53</v>
      </c>
      <c r="C262" s="190" t="s">
        <v>17</v>
      </c>
      <c r="D262" s="190" t="s">
        <v>167</v>
      </c>
      <c r="E262" s="190" t="s">
        <v>125</v>
      </c>
      <c r="F262" s="190" t="s">
        <v>169</v>
      </c>
      <c r="G262" s="191" t="s">
        <v>3</v>
      </c>
      <c r="H262" s="192">
        <v>10164788</v>
      </c>
      <c r="I262" s="193">
        <v>10164788</v>
      </c>
      <c r="J262" s="194">
        <f t="shared" si="5"/>
        <v>100</v>
      </c>
      <c r="K262" s="21"/>
      <c r="L262" s="21"/>
      <c r="M262" s="21"/>
      <c r="N262" s="21"/>
    </row>
    <row r="263" spans="1:14" ht="18.75" x14ac:dyDescent="0.25">
      <c r="A263" s="189" t="s">
        <v>68</v>
      </c>
      <c r="B263" s="190" t="s">
        <v>53</v>
      </c>
      <c r="C263" s="190" t="s">
        <v>17</v>
      </c>
      <c r="D263" s="190" t="s">
        <v>167</v>
      </c>
      <c r="E263" s="190" t="s">
        <v>125</v>
      </c>
      <c r="F263" s="190" t="s">
        <v>169</v>
      </c>
      <c r="G263" s="190" t="s">
        <v>69</v>
      </c>
      <c r="H263" s="192">
        <v>10164788</v>
      </c>
      <c r="I263" s="193">
        <v>10164788</v>
      </c>
      <c r="J263" s="194">
        <f t="shared" si="5"/>
        <v>100</v>
      </c>
      <c r="K263" s="21"/>
      <c r="L263" s="21"/>
      <c r="M263" s="21"/>
      <c r="N263" s="21"/>
    </row>
    <row r="264" spans="1:14" ht="37.5" x14ac:dyDescent="0.25">
      <c r="A264" s="189" t="s">
        <v>67</v>
      </c>
      <c r="B264" s="190" t="s">
        <v>53</v>
      </c>
      <c r="C264" s="190" t="s">
        <v>17</v>
      </c>
      <c r="D264" s="190" t="s">
        <v>167</v>
      </c>
      <c r="E264" s="190" t="s">
        <v>125</v>
      </c>
      <c r="F264" s="190" t="s">
        <v>169</v>
      </c>
      <c r="G264" s="190" t="s">
        <v>70</v>
      </c>
      <c r="H264" s="192">
        <v>10164788</v>
      </c>
      <c r="I264" s="193">
        <v>10164788</v>
      </c>
      <c r="J264" s="194">
        <f t="shared" si="5"/>
        <v>100</v>
      </c>
      <c r="K264" s="21"/>
      <c r="L264" s="21"/>
      <c r="M264" s="21"/>
      <c r="N264" s="21"/>
    </row>
    <row r="265" spans="1:14" ht="75" x14ac:dyDescent="0.25">
      <c r="A265" s="182" t="s">
        <v>171</v>
      </c>
      <c r="B265" s="183" t="s">
        <v>53</v>
      </c>
      <c r="C265" s="183" t="s">
        <v>17</v>
      </c>
      <c r="D265" s="183" t="s">
        <v>170</v>
      </c>
      <c r="E265" s="187" t="s">
        <v>3</v>
      </c>
      <c r="F265" s="187" t="s">
        <v>3</v>
      </c>
      <c r="G265" s="187" t="s">
        <v>3</v>
      </c>
      <c r="H265" s="185">
        <f>H266</f>
        <v>6012468</v>
      </c>
      <c r="I265" s="202">
        <f>I266</f>
        <v>5802280</v>
      </c>
      <c r="J265" s="186">
        <f t="shared" si="5"/>
        <v>96.504131082277695</v>
      </c>
      <c r="K265" s="21"/>
      <c r="L265" s="21"/>
      <c r="M265" s="21"/>
      <c r="N265" s="21"/>
    </row>
    <row r="266" spans="1:14" ht="37.5" x14ac:dyDescent="0.25">
      <c r="A266" s="182" t="s">
        <v>123</v>
      </c>
      <c r="B266" s="183" t="s">
        <v>53</v>
      </c>
      <c r="C266" s="183" t="s">
        <v>17</v>
      </c>
      <c r="D266" s="183" t="s">
        <v>170</v>
      </c>
      <c r="E266" s="183" t="s">
        <v>125</v>
      </c>
      <c r="F266" s="188" t="s">
        <v>3</v>
      </c>
      <c r="G266" s="188" t="s">
        <v>3</v>
      </c>
      <c r="H266" s="185">
        <f>H267</f>
        <v>6012468</v>
      </c>
      <c r="I266" s="185">
        <f>I267</f>
        <v>5802280</v>
      </c>
      <c r="J266" s="186">
        <f t="shared" si="5"/>
        <v>96.504131082277695</v>
      </c>
      <c r="K266" s="21"/>
      <c r="L266" s="21"/>
      <c r="M266" s="21"/>
      <c r="N266" s="21"/>
    </row>
    <row r="267" spans="1:14" ht="75" x14ac:dyDescent="0.25">
      <c r="A267" s="189" t="s">
        <v>171</v>
      </c>
      <c r="B267" s="190" t="s">
        <v>53</v>
      </c>
      <c r="C267" s="190" t="s">
        <v>17</v>
      </c>
      <c r="D267" s="190" t="s">
        <v>170</v>
      </c>
      <c r="E267" s="190" t="s">
        <v>125</v>
      </c>
      <c r="F267" s="190" t="s">
        <v>172</v>
      </c>
      <c r="G267" s="191" t="s">
        <v>3</v>
      </c>
      <c r="H267" s="192">
        <v>6012468</v>
      </c>
      <c r="I267" s="193">
        <v>5802280</v>
      </c>
      <c r="J267" s="194">
        <f t="shared" si="5"/>
        <v>96.504131082277695</v>
      </c>
      <c r="K267" s="21"/>
      <c r="L267" s="21"/>
      <c r="M267" s="21"/>
      <c r="N267" s="21"/>
    </row>
    <row r="268" spans="1:14" ht="18.75" x14ac:dyDescent="0.25">
      <c r="A268" s="189" t="s">
        <v>68</v>
      </c>
      <c r="B268" s="190" t="s">
        <v>53</v>
      </c>
      <c r="C268" s="190" t="s">
        <v>17</v>
      </c>
      <c r="D268" s="190" t="s">
        <v>170</v>
      </c>
      <c r="E268" s="190" t="s">
        <v>125</v>
      </c>
      <c r="F268" s="190" t="s">
        <v>172</v>
      </c>
      <c r="G268" s="190" t="s">
        <v>69</v>
      </c>
      <c r="H268" s="192">
        <v>6012468</v>
      </c>
      <c r="I268" s="193">
        <v>5802280</v>
      </c>
      <c r="J268" s="194">
        <f t="shared" si="5"/>
        <v>96.504131082277695</v>
      </c>
      <c r="K268" s="21"/>
      <c r="L268" s="21"/>
      <c r="M268" s="21"/>
      <c r="N268" s="21"/>
    </row>
    <row r="269" spans="1:14" ht="37.5" x14ac:dyDescent="0.25">
      <c r="A269" s="189" t="s">
        <v>67</v>
      </c>
      <c r="B269" s="190" t="s">
        <v>53</v>
      </c>
      <c r="C269" s="190" t="s">
        <v>17</v>
      </c>
      <c r="D269" s="190" t="s">
        <v>170</v>
      </c>
      <c r="E269" s="190" t="s">
        <v>125</v>
      </c>
      <c r="F269" s="190" t="s">
        <v>172</v>
      </c>
      <c r="G269" s="190" t="s">
        <v>70</v>
      </c>
      <c r="H269" s="192">
        <v>6012468</v>
      </c>
      <c r="I269" s="193">
        <v>5802280</v>
      </c>
      <c r="J269" s="194">
        <f t="shared" si="5"/>
        <v>96.504131082277695</v>
      </c>
      <c r="K269" s="21"/>
      <c r="L269" s="21"/>
      <c r="M269" s="21"/>
      <c r="N269" s="21"/>
    </row>
    <row r="270" spans="1:14" ht="75" x14ac:dyDescent="0.25">
      <c r="A270" s="182" t="s">
        <v>173</v>
      </c>
      <c r="B270" s="183" t="s">
        <v>53</v>
      </c>
      <c r="C270" s="183" t="s">
        <v>17</v>
      </c>
      <c r="D270" s="183" t="s">
        <v>199</v>
      </c>
      <c r="E270" s="187" t="s">
        <v>3</v>
      </c>
      <c r="F270" s="187" t="s">
        <v>3</v>
      </c>
      <c r="G270" s="187" t="s">
        <v>3</v>
      </c>
      <c r="H270" s="185">
        <f>H272</f>
        <v>51925900</v>
      </c>
      <c r="I270" s="196">
        <f>I271</f>
        <v>51902339</v>
      </c>
      <c r="J270" s="186">
        <f t="shared" si="5"/>
        <v>99.954625726275324</v>
      </c>
      <c r="K270" s="21"/>
      <c r="L270" s="21"/>
      <c r="M270" s="21"/>
      <c r="N270" s="21"/>
    </row>
    <row r="271" spans="1:14" ht="37.5" x14ac:dyDescent="0.25">
      <c r="A271" s="182" t="s">
        <v>123</v>
      </c>
      <c r="B271" s="183" t="s">
        <v>53</v>
      </c>
      <c r="C271" s="183" t="s">
        <v>17</v>
      </c>
      <c r="D271" s="183" t="s">
        <v>199</v>
      </c>
      <c r="E271" s="183" t="s">
        <v>125</v>
      </c>
      <c r="F271" s="188" t="s">
        <v>3</v>
      </c>
      <c r="G271" s="188" t="s">
        <v>3</v>
      </c>
      <c r="H271" s="185">
        <f>H272</f>
        <v>51925900</v>
      </c>
      <c r="I271" s="185">
        <f>I272</f>
        <v>51902339</v>
      </c>
      <c r="J271" s="202">
        <f t="shared" ref="J271" si="8">J272</f>
        <v>99.954625726275324</v>
      </c>
      <c r="K271" s="21"/>
      <c r="L271" s="21"/>
      <c r="M271" s="21"/>
      <c r="N271" s="21"/>
    </row>
    <row r="272" spans="1:14" ht="150" x14ac:dyDescent="0.25">
      <c r="A272" s="189" t="s">
        <v>1247</v>
      </c>
      <c r="B272" s="190" t="s">
        <v>53</v>
      </c>
      <c r="C272" s="190" t="s">
        <v>17</v>
      </c>
      <c r="D272" s="190" t="s">
        <v>199</v>
      </c>
      <c r="E272" s="190" t="s">
        <v>125</v>
      </c>
      <c r="F272" s="190" t="s">
        <v>1231</v>
      </c>
      <c r="G272" s="191" t="s">
        <v>3</v>
      </c>
      <c r="H272" s="192">
        <v>51925900</v>
      </c>
      <c r="I272" s="197">
        <v>51902339</v>
      </c>
      <c r="J272" s="197">
        <f t="shared" ref="J272" si="9">J273</f>
        <v>99.954625726275324</v>
      </c>
      <c r="K272" s="21"/>
      <c r="L272" s="21"/>
      <c r="M272" s="21"/>
      <c r="N272" s="21"/>
    </row>
    <row r="273" spans="1:14" ht="37.5" x14ac:dyDescent="0.25">
      <c r="A273" s="189" t="s">
        <v>56</v>
      </c>
      <c r="B273" s="190" t="s">
        <v>53</v>
      </c>
      <c r="C273" s="190" t="s">
        <v>17</v>
      </c>
      <c r="D273" s="190" t="s">
        <v>199</v>
      </c>
      <c r="E273" s="190" t="s">
        <v>125</v>
      </c>
      <c r="F273" s="190" t="s">
        <v>1231</v>
      </c>
      <c r="G273" s="190" t="s">
        <v>57</v>
      </c>
      <c r="H273" s="192">
        <v>51925900</v>
      </c>
      <c r="I273" s="193">
        <v>51902339</v>
      </c>
      <c r="J273" s="194">
        <f t="shared" si="5"/>
        <v>99.954625726275324</v>
      </c>
      <c r="K273" s="21"/>
      <c r="L273" s="21"/>
      <c r="M273" s="21"/>
      <c r="N273" s="21"/>
    </row>
    <row r="274" spans="1:14" ht="18.75" x14ac:dyDescent="0.25">
      <c r="A274" s="189" t="s">
        <v>58</v>
      </c>
      <c r="B274" s="190" t="s">
        <v>53</v>
      </c>
      <c r="C274" s="190" t="s">
        <v>17</v>
      </c>
      <c r="D274" s="190" t="s">
        <v>199</v>
      </c>
      <c r="E274" s="190" t="s">
        <v>125</v>
      </c>
      <c r="F274" s="190" t="s">
        <v>1231</v>
      </c>
      <c r="G274" s="190" t="s">
        <v>59</v>
      </c>
      <c r="H274" s="192">
        <v>51925900</v>
      </c>
      <c r="I274" s="193">
        <v>51902339</v>
      </c>
      <c r="J274" s="194">
        <f t="shared" si="5"/>
        <v>99.954625726275324</v>
      </c>
      <c r="K274" s="21"/>
      <c r="L274" s="21"/>
      <c r="M274" s="21"/>
      <c r="N274" s="21"/>
    </row>
    <row r="275" spans="1:14" ht="37.5" x14ac:dyDescent="0.25">
      <c r="A275" s="182" t="s">
        <v>855</v>
      </c>
      <c r="B275" s="183" t="s">
        <v>53</v>
      </c>
      <c r="C275" s="183" t="s">
        <v>17</v>
      </c>
      <c r="D275" s="183" t="s">
        <v>174</v>
      </c>
      <c r="E275" s="187" t="s">
        <v>3</v>
      </c>
      <c r="F275" s="187" t="s">
        <v>3</v>
      </c>
      <c r="G275" s="187" t="s">
        <v>3</v>
      </c>
      <c r="H275" s="185">
        <f>H276</f>
        <v>1808738.69</v>
      </c>
      <c r="I275" s="202">
        <f>I276</f>
        <v>686444.4</v>
      </c>
      <c r="J275" s="186">
        <f t="shared" si="5"/>
        <v>37.951551752342958</v>
      </c>
      <c r="K275" s="21"/>
      <c r="L275" s="21"/>
      <c r="M275" s="21"/>
      <c r="N275" s="21"/>
    </row>
    <row r="276" spans="1:14" ht="18.75" x14ac:dyDescent="0.25">
      <c r="A276" s="182" t="s">
        <v>18</v>
      </c>
      <c r="B276" s="183" t="s">
        <v>53</v>
      </c>
      <c r="C276" s="183" t="s">
        <v>17</v>
      </c>
      <c r="D276" s="183" t="s">
        <v>174</v>
      </c>
      <c r="E276" s="183" t="s">
        <v>19</v>
      </c>
      <c r="F276" s="188" t="s">
        <v>3</v>
      </c>
      <c r="G276" s="188" t="s">
        <v>3</v>
      </c>
      <c r="H276" s="185">
        <f>H277</f>
        <v>1808738.69</v>
      </c>
      <c r="I276" s="185">
        <f>I277</f>
        <v>686444.4</v>
      </c>
      <c r="J276" s="186">
        <f t="shared" si="5"/>
        <v>37.951551752342958</v>
      </c>
      <c r="K276" s="21"/>
      <c r="L276" s="21"/>
      <c r="M276" s="21"/>
      <c r="N276" s="21"/>
    </row>
    <row r="277" spans="1:14" ht="37.5" x14ac:dyDescent="0.25">
      <c r="A277" s="189" t="s">
        <v>175</v>
      </c>
      <c r="B277" s="190" t="s">
        <v>53</v>
      </c>
      <c r="C277" s="190" t="s">
        <v>17</v>
      </c>
      <c r="D277" s="190" t="s">
        <v>174</v>
      </c>
      <c r="E277" s="190" t="s">
        <v>19</v>
      </c>
      <c r="F277" s="190" t="s">
        <v>176</v>
      </c>
      <c r="G277" s="191" t="s">
        <v>3</v>
      </c>
      <c r="H277" s="206">
        <v>1808738.69</v>
      </c>
      <c r="I277" s="193">
        <v>686444.4</v>
      </c>
      <c r="J277" s="194">
        <f t="shared" si="5"/>
        <v>37.951551752342958</v>
      </c>
      <c r="K277" s="21"/>
      <c r="L277" s="21"/>
      <c r="M277" s="21"/>
      <c r="N277" s="21"/>
    </row>
    <row r="278" spans="1:14" ht="37.5" x14ac:dyDescent="0.25">
      <c r="A278" s="189" t="s">
        <v>85</v>
      </c>
      <c r="B278" s="190" t="s">
        <v>53</v>
      </c>
      <c r="C278" s="190" t="s">
        <v>17</v>
      </c>
      <c r="D278" s="190" t="s">
        <v>174</v>
      </c>
      <c r="E278" s="190" t="s">
        <v>19</v>
      </c>
      <c r="F278" s="190" t="s">
        <v>176</v>
      </c>
      <c r="G278" s="190" t="s">
        <v>86</v>
      </c>
      <c r="H278" s="206">
        <v>1808738.69</v>
      </c>
      <c r="I278" s="193">
        <v>686444.4</v>
      </c>
      <c r="J278" s="194">
        <f t="shared" si="5"/>
        <v>37.951551752342958</v>
      </c>
      <c r="K278" s="21"/>
      <c r="L278" s="21"/>
      <c r="M278" s="21"/>
      <c r="N278" s="21"/>
    </row>
    <row r="279" spans="1:14" ht="18.75" x14ac:dyDescent="0.25">
      <c r="A279" s="189" t="s">
        <v>87</v>
      </c>
      <c r="B279" s="190" t="s">
        <v>53</v>
      </c>
      <c r="C279" s="190" t="s">
        <v>17</v>
      </c>
      <c r="D279" s="190" t="s">
        <v>174</v>
      </c>
      <c r="E279" s="190" t="s">
        <v>19</v>
      </c>
      <c r="F279" s="190" t="s">
        <v>176</v>
      </c>
      <c r="G279" s="190" t="s">
        <v>88</v>
      </c>
      <c r="H279" s="206">
        <v>1808738.69</v>
      </c>
      <c r="I279" s="193">
        <v>686444.4</v>
      </c>
      <c r="J279" s="194">
        <f t="shared" si="5"/>
        <v>37.951551752342958</v>
      </c>
      <c r="K279" s="21"/>
      <c r="L279" s="21"/>
      <c r="M279" s="21"/>
      <c r="N279" s="21"/>
    </row>
    <row r="280" spans="1:14" ht="37.5" x14ac:dyDescent="0.25">
      <c r="A280" s="182" t="s">
        <v>1243</v>
      </c>
      <c r="B280" s="183" t="s">
        <v>53</v>
      </c>
      <c r="C280" s="183" t="s">
        <v>17</v>
      </c>
      <c r="D280" s="183" t="s">
        <v>1244</v>
      </c>
      <c r="E280" s="187" t="s">
        <v>3</v>
      </c>
      <c r="F280" s="187" t="s">
        <v>3</v>
      </c>
      <c r="G280" s="187" t="s">
        <v>3</v>
      </c>
      <c r="H280" s="207">
        <f>H281</f>
        <v>32142875.620000001</v>
      </c>
      <c r="I280" s="207">
        <f>I281</f>
        <v>32106262</v>
      </c>
      <c r="J280" s="186">
        <f t="shared" si="5"/>
        <v>99.886091025479942</v>
      </c>
      <c r="K280" s="21"/>
      <c r="L280" s="21"/>
      <c r="M280" s="21"/>
      <c r="N280" s="21"/>
    </row>
    <row r="281" spans="1:14" ht="37.5" x14ac:dyDescent="0.25">
      <c r="A281" s="182" t="s">
        <v>123</v>
      </c>
      <c r="B281" s="183" t="s">
        <v>53</v>
      </c>
      <c r="C281" s="183" t="s">
        <v>17</v>
      </c>
      <c r="D281" s="183" t="s">
        <v>1244</v>
      </c>
      <c r="E281" s="183" t="s">
        <v>125</v>
      </c>
      <c r="F281" s="188" t="s">
        <v>3</v>
      </c>
      <c r="G281" s="188" t="s">
        <v>3</v>
      </c>
      <c r="H281" s="207">
        <f>H282</f>
        <v>32142875.620000001</v>
      </c>
      <c r="I281" s="207">
        <f>I282</f>
        <v>32106262</v>
      </c>
      <c r="J281" s="186">
        <f t="shared" si="5"/>
        <v>99.886091025479942</v>
      </c>
      <c r="K281" s="21"/>
      <c r="L281" s="21"/>
      <c r="M281" s="21"/>
      <c r="N281" s="21"/>
    </row>
    <row r="282" spans="1:14" ht="56.25" x14ac:dyDescent="0.25">
      <c r="A282" s="189" t="s">
        <v>1245</v>
      </c>
      <c r="B282" s="190" t="s">
        <v>53</v>
      </c>
      <c r="C282" s="190" t="s">
        <v>17</v>
      </c>
      <c r="D282" s="190" t="s">
        <v>1244</v>
      </c>
      <c r="E282" s="190" t="s">
        <v>125</v>
      </c>
      <c r="F282" s="190" t="s">
        <v>1246</v>
      </c>
      <c r="G282" s="191" t="s">
        <v>3</v>
      </c>
      <c r="H282" s="206">
        <v>32142875.620000001</v>
      </c>
      <c r="I282" s="193">
        <v>32106262</v>
      </c>
      <c r="J282" s="194">
        <f t="shared" si="5"/>
        <v>99.886091025479942</v>
      </c>
      <c r="K282" s="21"/>
      <c r="L282" s="21"/>
      <c r="M282" s="21"/>
      <c r="N282" s="21"/>
    </row>
    <row r="283" spans="1:14" ht="37.5" x14ac:dyDescent="0.25">
      <c r="A283" s="189" t="s">
        <v>56</v>
      </c>
      <c r="B283" s="190" t="s">
        <v>53</v>
      </c>
      <c r="C283" s="190" t="s">
        <v>17</v>
      </c>
      <c r="D283" s="190" t="s">
        <v>1244</v>
      </c>
      <c r="E283" s="190" t="s">
        <v>125</v>
      </c>
      <c r="F283" s="190" t="s">
        <v>1246</v>
      </c>
      <c r="G283" s="190" t="s">
        <v>57</v>
      </c>
      <c r="H283" s="206">
        <v>32142875.620000001</v>
      </c>
      <c r="I283" s="193">
        <v>32106262</v>
      </c>
      <c r="J283" s="194">
        <f t="shared" si="5"/>
        <v>99.886091025479942</v>
      </c>
      <c r="K283" s="21"/>
      <c r="L283" s="21"/>
      <c r="M283" s="21"/>
      <c r="N283" s="21"/>
    </row>
    <row r="284" spans="1:14" ht="18.75" x14ac:dyDescent="0.25">
      <c r="A284" s="189" t="s">
        <v>58</v>
      </c>
      <c r="B284" s="190" t="s">
        <v>53</v>
      </c>
      <c r="C284" s="190" t="s">
        <v>17</v>
      </c>
      <c r="D284" s="190" t="s">
        <v>1244</v>
      </c>
      <c r="E284" s="190" t="s">
        <v>125</v>
      </c>
      <c r="F284" s="190" t="s">
        <v>1246</v>
      </c>
      <c r="G284" s="190" t="s">
        <v>59</v>
      </c>
      <c r="H284" s="206">
        <v>32142875.620000001</v>
      </c>
      <c r="I284" s="193">
        <v>32106262</v>
      </c>
      <c r="J284" s="194">
        <f t="shared" si="5"/>
        <v>99.886091025479942</v>
      </c>
      <c r="K284" s="21"/>
      <c r="L284" s="21"/>
      <c r="M284" s="21"/>
      <c r="N284" s="21"/>
    </row>
    <row r="285" spans="1:14" ht="37.5" x14ac:dyDescent="0.25">
      <c r="A285" s="182" t="s">
        <v>177</v>
      </c>
      <c r="B285" s="183" t="s">
        <v>53</v>
      </c>
      <c r="C285" s="183" t="s">
        <v>17</v>
      </c>
      <c r="D285" s="183" t="s">
        <v>178</v>
      </c>
      <c r="E285" s="187" t="s">
        <v>3</v>
      </c>
      <c r="F285" s="187" t="s">
        <v>3</v>
      </c>
      <c r="G285" s="187" t="s">
        <v>3</v>
      </c>
      <c r="H285" s="185">
        <f>H286</f>
        <v>9879389</v>
      </c>
      <c r="I285" s="196">
        <f>I286</f>
        <v>9507606.1799999997</v>
      </c>
      <c r="J285" s="186">
        <f t="shared" si="5"/>
        <v>96.236783266657483</v>
      </c>
      <c r="K285" s="21"/>
      <c r="L285" s="21"/>
      <c r="M285" s="21"/>
      <c r="N285" s="21"/>
    </row>
    <row r="286" spans="1:14" ht="37.5" x14ac:dyDescent="0.25">
      <c r="A286" s="182" t="s">
        <v>123</v>
      </c>
      <c r="B286" s="183" t="s">
        <v>53</v>
      </c>
      <c r="C286" s="183" t="s">
        <v>17</v>
      </c>
      <c r="D286" s="183" t="s">
        <v>178</v>
      </c>
      <c r="E286" s="183" t="s">
        <v>125</v>
      </c>
      <c r="F286" s="188" t="s">
        <v>3</v>
      </c>
      <c r="G286" s="188" t="s">
        <v>3</v>
      </c>
      <c r="H286" s="185">
        <f>H287</f>
        <v>9879389</v>
      </c>
      <c r="I286" s="196">
        <f>I287</f>
        <v>9507606.1799999997</v>
      </c>
      <c r="J286" s="186">
        <f t="shared" si="5"/>
        <v>96.236783266657483</v>
      </c>
      <c r="K286" s="21"/>
      <c r="L286" s="21"/>
      <c r="M286" s="21"/>
      <c r="N286" s="21"/>
    </row>
    <row r="287" spans="1:14" ht="37.5" x14ac:dyDescent="0.25">
      <c r="A287" s="189" t="s">
        <v>101</v>
      </c>
      <c r="B287" s="190" t="s">
        <v>53</v>
      </c>
      <c r="C287" s="190" t="s">
        <v>17</v>
      </c>
      <c r="D287" s="190" t="s">
        <v>178</v>
      </c>
      <c r="E287" s="190" t="s">
        <v>125</v>
      </c>
      <c r="F287" s="190" t="s">
        <v>102</v>
      </c>
      <c r="G287" s="191" t="s">
        <v>3</v>
      </c>
      <c r="H287" s="192">
        <v>9879389</v>
      </c>
      <c r="I287" s="193">
        <v>9507606.1799999997</v>
      </c>
      <c r="J287" s="194">
        <f t="shared" si="5"/>
        <v>96.236783266657483</v>
      </c>
      <c r="K287" s="21"/>
      <c r="L287" s="21"/>
      <c r="M287" s="21"/>
      <c r="N287" s="21"/>
    </row>
    <row r="288" spans="1:14" ht="93.75" x14ac:dyDescent="0.25">
      <c r="A288" s="189" t="s">
        <v>22</v>
      </c>
      <c r="B288" s="190" t="s">
        <v>53</v>
      </c>
      <c r="C288" s="190" t="s">
        <v>17</v>
      </c>
      <c r="D288" s="190" t="s">
        <v>178</v>
      </c>
      <c r="E288" s="190" t="s">
        <v>125</v>
      </c>
      <c r="F288" s="190" t="s">
        <v>102</v>
      </c>
      <c r="G288" s="190" t="s">
        <v>23</v>
      </c>
      <c r="H288" s="192">
        <v>9542101</v>
      </c>
      <c r="I288" s="193">
        <v>9201876.8499999996</v>
      </c>
      <c r="J288" s="194">
        <f t="shared" si="5"/>
        <v>96.434494352973203</v>
      </c>
      <c r="K288" s="21"/>
      <c r="L288" s="21"/>
      <c r="M288" s="21"/>
      <c r="N288" s="21"/>
    </row>
    <row r="289" spans="1:14" ht="18.75" x14ac:dyDescent="0.25">
      <c r="A289" s="189" t="s">
        <v>40</v>
      </c>
      <c r="B289" s="190" t="s">
        <v>53</v>
      </c>
      <c r="C289" s="190" t="s">
        <v>17</v>
      </c>
      <c r="D289" s="190" t="s">
        <v>178</v>
      </c>
      <c r="E289" s="190" t="s">
        <v>125</v>
      </c>
      <c r="F289" s="190" t="s">
        <v>102</v>
      </c>
      <c r="G289" s="190" t="s">
        <v>41</v>
      </c>
      <c r="H289" s="192">
        <v>9542101</v>
      </c>
      <c r="I289" s="193">
        <v>9201876.8499999996</v>
      </c>
      <c r="J289" s="194">
        <f t="shared" si="5"/>
        <v>96.434494352973203</v>
      </c>
      <c r="K289" s="21"/>
      <c r="L289" s="21"/>
      <c r="M289" s="21"/>
      <c r="N289" s="21"/>
    </row>
    <row r="290" spans="1:14" ht="37.5" x14ac:dyDescent="0.25">
      <c r="A290" s="189" t="s">
        <v>28</v>
      </c>
      <c r="B290" s="190" t="s">
        <v>53</v>
      </c>
      <c r="C290" s="190" t="s">
        <v>17</v>
      </c>
      <c r="D290" s="190" t="s">
        <v>178</v>
      </c>
      <c r="E290" s="190" t="s">
        <v>125</v>
      </c>
      <c r="F290" s="190" t="s">
        <v>102</v>
      </c>
      <c r="G290" s="190" t="s">
        <v>29</v>
      </c>
      <c r="H290" s="192">
        <v>329728</v>
      </c>
      <c r="I290" s="193">
        <v>298169.33</v>
      </c>
      <c r="J290" s="194">
        <f t="shared" si="5"/>
        <v>90.428877741653736</v>
      </c>
      <c r="K290" s="21"/>
      <c r="L290" s="21"/>
      <c r="M290" s="21"/>
      <c r="N290" s="21"/>
    </row>
    <row r="291" spans="1:14" ht="37.5" x14ac:dyDescent="0.25">
      <c r="A291" s="189" t="s">
        <v>30</v>
      </c>
      <c r="B291" s="190" t="s">
        <v>53</v>
      </c>
      <c r="C291" s="190" t="s">
        <v>17</v>
      </c>
      <c r="D291" s="190" t="s">
        <v>178</v>
      </c>
      <c r="E291" s="190" t="s">
        <v>125</v>
      </c>
      <c r="F291" s="190" t="s">
        <v>102</v>
      </c>
      <c r="G291" s="190" t="s">
        <v>31</v>
      </c>
      <c r="H291" s="192">
        <v>329728</v>
      </c>
      <c r="I291" s="193">
        <v>298169.33</v>
      </c>
      <c r="J291" s="194">
        <f t="shared" si="5"/>
        <v>90.428877741653736</v>
      </c>
      <c r="K291" s="21"/>
      <c r="L291" s="21"/>
      <c r="M291" s="21"/>
      <c r="N291" s="21"/>
    </row>
    <row r="292" spans="1:14" ht="18.75" x14ac:dyDescent="0.25">
      <c r="A292" s="189" t="s">
        <v>32</v>
      </c>
      <c r="B292" s="190" t="s">
        <v>53</v>
      </c>
      <c r="C292" s="190" t="s">
        <v>17</v>
      </c>
      <c r="D292" s="190" t="s">
        <v>178</v>
      </c>
      <c r="E292" s="190" t="s">
        <v>125</v>
      </c>
      <c r="F292" s="190" t="s">
        <v>102</v>
      </c>
      <c r="G292" s="190" t="s">
        <v>33</v>
      </c>
      <c r="H292" s="192">
        <v>7560</v>
      </c>
      <c r="I292" s="193">
        <v>7560</v>
      </c>
      <c r="J292" s="194">
        <f t="shared" si="5"/>
        <v>100</v>
      </c>
      <c r="K292" s="21"/>
      <c r="L292" s="21"/>
      <c r="M292" s="21"/>
      <c r="N292" s="21"/>
    </row>
    <row r="293" spans="1:14" ht="38.25" customHeight="1" x14ac:dyDescent="0.25">
      <c r="A293" s="189" t="s">
        <v>34</v>
      </c>
      <c r="B293" s="190" t="s">
        <v>53</v>
      </c>
      <c r="C293" s="190" t="s">
        <v>17</v>
      </c>
      <c r="D293" s="190" t="s">
        <v>178</v>
      </c>
      <c r="E293" s="190" t="s">
        <v>125</v>
      </c>
      <c r="F293" s="190" t="s">
        <v>102</v>
      </c>
      <c r="G293" s="190" t="s">
        <v>35</v>
      </c>
      <c r="H293" s="192">
        <v>7560</v>
      </c>
      <c r="I293" s="208">
        <v>7560</v>
      </c>
      <c r="J293" s="209">
        <f t="shared" si="5"/>
        <v>100</v>
      </c>
      <c r="K293" s="21"/>
      <c r="L293" s="21"/>
      <c r="M293" s="21"/>
      <c r="N293" s="21"/>
    </row>
    <row r="294" spans="1:14" ht="73.5" customHeight="1" x14ac:dyDescent="0.25">
      <c r="A294" s="182" t="s">
        <v>1232</v>
      </c>
      <c r="B294" s="183" t="s">
        <v>53</v>
      </c>
      <c r="C294" s="183" t="s">
        <v>17</v>
      </c>
      <c r="D294" s="183" t="s">
        <v>1233</v>
      </c>
      <c r="E294" s="187" t="s">
        <v>3</v>
      </c>
      <c r="F294" s="187" t="s">
        <v>3</v>
      </c>
      <c r="G294" s="187" t="s">
        <v>3</v>
      </c>
      <c r="H294" s="210">
        <f>H295</f>
        <v>598920</v>
      </c>
      <c r="I294" s="210">
        <f>I295</f>
        <v>581339.30000000005</v>
      </c>
      <c r="J294" s="211">
        <f t="shared" si="5"/>
        <v>97.064599612636087</v>
      </c>
      <c r="K294" s="21"/>
      <c r="L294" s="21"/>
      <c r="M294" s="21"/>
      <c r="N294" s="21"/>
    </row>
    <row r="295" spans="1:14" ht="30.75" customHeight="1" x14ac:dyDescent="0.25">
      <c r="A295" s="182" t="s">
        <v>123</v>
      </c>
      <c r="B295" s="183" t="s">
        <v>53</v>
      </c>
      <c r="C295" s="183" t="s">
        <v>17</v>
      </c>
      <c r="D295" s="183" t="s">
        <v>1233</v>
      </c>
      <c r="E295" s="183" t="s">
        <v>125</v>
      </c>
      <c r="F295" s="188" t="s">
        <v>3</v>
      </c>
      <c r="G295" s="188" t="s">
        <v>3</v>
      </c>
      <c r="H295" s="212">
        <f>H296</f>
        <v>598920</v>
      </c>
      <c r="I295" s="212">
        <f>I296</f>
        <v>581339.30000000005</v>
      </c>
      <c r="J295" s="209">
        <f t="shared" si="5"/>
        <v>97.064599612636087</v>
      </c>
      <c r="K295" s="21"/>
      <c r="L295" s="21"/>
      <c r="M295" s="21"/>
      <c r="N295" s="21"/>
    </row>
    <row r="296" spans="1:14" ht="107.25" customHeight="1" x14ac:dyDescent="0.25">
      <c r="A296" s="189" t="s">
        <v>1234</v>
      </c>
      <c r="B296" s="190" t="s">
        <v>53</v>
      </c>
      <c r="C296" s="190" t="s">
        <v>17</v>
      </c>
      <c r="D296" s="190" t="s">
        <v>1233</v>
      </c>
      <c r="E296" s="190" t="s">
        <v>125</v>
      </c>
      <c r="F296" s="190" t="s">
        <v>1235</v>
      </c>
      <c r="G296" s="191" t="s">
        <v>3</v>
      </c>
      <c r="H296" s="212">
        <v>598920</v>
      </c>
      <c r="I296" s="194">
        <v>581339.30000000005</v>
      </c>
      <c r="J296" s="209">
        <f t="shared" si="5"/>
        <v>97.064599612636087</v>
      </c>
      <c r="K296" s="21"/>
      <c r="L296" s="21"/>
      <c r="M296" s="21"/>
      <c r="N296" s="21"/>
    </row>
    <row r="297" spans="1:14" ht="38.25" customHeight="1" x14ac:dyDescent="0.25">
      <c r="A297" s="189" t="s">
        <v>56</v>
      </c>
      <c r="B297" s="190" t="s">
        <v>53</v>
      </c>
      <c r="C297" s="190" t="s">
        <v>17</v>
      </c>
      <c r="D297" s="190" t="s">
        <v>1233</v>
      </c>
      <c r="E297" s="190" t="s">
        <v>125</v>
      </c>
      <c r="F297" s="190" t="s">
        <v>1235</v>
      </c>
      <c r="G297" s="190" t="s">
        <v>57</v>
      </c>
      <c r="H297" s="212">
        <v>598920</v>
      </c>
      <c r="I297" s="194">
        <v>581339.30000000005</v>
      </c>
      <c r="J297" s="209">
        <f t="shared" si="5"/>
        <v>97.064599612636087</v>
      </c>
      <c r="K297" s="21"/>
      <c r="L297" s="21"/>
      <c r="M297" s="21"/>
      <c r="N297" s="21"/>
    </row>
    <row r="298" spans="1:14" ht="38.25" customHeight="1" x14ac:dyDescent="0.25">
      <c r="A298" s="189" t="s">
        <v>58</v>
      </c>
      <c r="B298" s="190" t="s">
        <v>53</v>
      </c>
      <c r="C298" s="190" t="s">
        <v>17</v>
      </c>
      <c r="D298" s="190" t="s">
        <v>1233</v>
      </c>
      <c r="E298" s="190" t="s">
        <v>125</v>
      </c>
      <c r="F298" s="190" t="s">
        <v>1235</v>
      </c>
      <c r="G298" s="190" t="s">
        <v>59</v>
      </c>
      <c r="H298" s="212">
        <v>598920</v>
      </c>
      <c r="I298" s="194">
        <v>581339.30000000005</v>
      </c>
      <c r="J298" s="209">
        <f t="shared" si="5"/>
        <v>97.064599612636087</v>
      </c>
      <c r="K298" s="21"/>
      <c r="L298" s="21"/>
      <c r="M298" s="21"/>
      <c r="N298" s="21"/>
    </row>
    <row r="299" spans="1:14" ht="37.5" x14ac:dyDescent="0.25">
      <c r="A299" s="182" t="s">
        <v>179</v>
      </c>
      <c r="B299" s="183" t="s">
        <v>53</v>
      </c>
      <c r="C299" s="183" t="s">
        <v>17</v>
      </c>
      <c r="D299" s="183" t="s">
        <v>180</v>
      </c>
      <c r="E299" s="187" t="s">
        <v>3</v>
      </c>
      <c r="F299" s="187" t="s">
        <v>3</v>
      </c>
      <c r="G299" s="187" t="s">
        <v>3</v>
      </c>
      <c r="H299" s="185">
        <f>H300</f>
        <v>3162701</v>
      </c>
      <c r="I299" s="213">
        <f t="shared" ref="I299:J299" si="10">I300</f>
        <v>2957609.26</v>
      </c>
      <c r="J299" s="213">
        <f t="shared" si="10"/>
        <v>93.515297841939528</v>
      </c>
      <c r="K299" s="21"/>
      <c r="L299" s="21"/>
      <c r="M299" s="21"/>
      <c r="N299" s="21"/>
    </row>
    <row r="300" spans="1:14" ht="37.5" x14ac:dyDescent="0.25">
      <c r="A300" s="182" t="s">
        <v>123</v>
      </c>
      <c r="B300" s="183" t="s">
        <v>53</v>
      </c>
      <c r="C300" s="183" t="s">
        <v>17</v>
      </c>
      <c r="D300" s="183" t="s">
        <v>180</v>
      </c>
      <c r="E300" s="183" t="s">
        <v>125</v>
      </c>
      <c r="F300" s="188" t="s">
        <v>3</v>
      </c>
      <c r="G300" s="188" t="s">
        <v>3</v>
      </c>
      <c r="H300" s="185">
        <f>H301</f>
        <v>3162701</v>
      </c>
      <c r="I300" s="196">
        <f>I301</f>
        <v>2957609.26</v>
      </c>
      <c r="J300" s="186">
        <f t="shared" si="5"/>
        <v>93.515297841939528</v>
      </c>
      <c r="K300" s="21"/>
      <c r="L300" s="21"/>
      <c r="M300" s="21"/>
      <c r="N300" s="21"/>
    </row>
    <row r="301" spans="1:14" ht="37.5" x14ac:dyDescent="0.25">
      <c r="A301" s="189" t="s">
        <v>101</v>
      </c>
      <c r="B301" s="190" t="s">
        <v>53</v>
      </c>
      <c r="C301" s="190" t="s">
        <v>17</v>
      </c>
      <c r="D301" s="190" t="s">
        <v>180</v>
      </c>
      <c r="E301" s="190" t="s">
        <v>125</v>
      </c>
      <c r="F301" s="190" t="s">
        <v>102</v>
      </c>
      <c r="G301" s="191" t="s">
        <v>3</v>
      </c>
      <c r="H301" s="192">
        <v>3162701</v>
      </c>
      <c r="I301" s="193">
        <v>2957609.26</v>
      </c>
      <c r="J301" s="194">
        <f t="shared" si="5"/>
        <v>93.515297841939528</v>
      </c>
      <c r="K301" s="21"/>
      <c r="L301" s="21"/>
      <c r="M301" s="21"/>
      <c r="N301" s="21"/>
    </row>
    <row r="302" spans="1:14" ht="93.75" x14ac:dyDescent="0.25">
      <c r="A302" s="189" t="s">
        <v>22</v>
      </c>
      <c r="B302" s="190" t="s">
        <v>53</v>
      </c>
      <c r="C302" s="190" t="s">
        <v>17</v>
      </c>
      <c r="D302" s="190" t="s">
        <v>180</v>
      </c>
      <c r="E302" s="190" t="s">
        <v>125</v>
      </c>
      <c r="F302" s="190" t="s">
        <v>102</v>
      </c>
      <c r="G302" s="190" t="s">
        <v>23</v>
      </c>
      <c r="H302" s="192">
        <v>3162701</v>
      </c>
      <c r="I302" s="193">
        <v>2957609.26</v>
      </c>
      <c r="J302" s="194">
        <f t="shared" si="5"/>
        <v>93.515297841939528</v>
      </c>
      <c r="K302" s="21"/>
      <c r="L302" s="21"/>
      <c r="M302" s="21"/>
      <c r="N302" s="21"/>
    </row>
    <row r="303" spans="1:14" ht="18.75" x14ac:dyDescent="0.25">
      <c r="A303" s="189" t="s">
        <v>40</v>
      </c>
      <c r="B303" s="190" t="s">
        <v>53</v>
      </c>
      <c r="C303" s="190" t="s">
        <v>17</v>
      </c>
      <c r="D303" s="190" t="s">
        <v>180</v>
      </c>
      <c r="E303" s="190" t="s">
        <v>125</v>
      </c>
      <c r="F303" s="190" t="s">
        <v>102</v>
      </c>
      <c r="G303" s="190" t="s">
        <v>41</v>
      </c>
      <c r="H303" s="192">
        <v>3162701</v>
      </c>
      <c r="I303" s="197">
        <v>2957609.26</v>
      </c>
      <c r="J303" s="194">
        <f t="shared" si="5"/>
        <v>93.515297841939528</v>
      </c>
      <c r="K303" s="21"/>
      <c r="L303" s="21"/>
      <c r="M303" s="21"/>
      <c r="N303" s="21"/>
    </row>
    <row r="304" spans="1:14" ht="37.5" x14ac:dyDescent="0.25">
      <c r="A304" s="182" t="s">
        <v>1236</v>
      </c>
      <c r="B304" s="183" t="s">
        <v>53</v>
      </c>
      <c r="C304" s="183" t="s">
        <v>17</v>
      </c>
      <c r="D304" s="183" t="s">
        <v>1237</v>
      </c>
      <c r="E304" s="187" t="s">
        <v>3</v>
      </c>
      <c r="F304" s="187" t="s">
        <v>3</v>
      </c>
      <c r="G304" s="190" t="s">
        <v>3</v>
      </c>
      <c r="H304" s="185">
        <f>H305</f>
        <v>88634168.049999997</v>
      </c>
      <c r="I304" s="185">
        <f>I305</f>
        <v>55062420.270000003</v>
      </c>
      <c r="J304" s="186">
        <f t="shared" si="5"/>
        <v>62.123243757349179</v>
      </c>
      <c r="K304" s="21"/>
      <c r="L304" s="21"/>
      <c r="M304" s="21"/>
      <c r="N304" s="21"/>
    </row>
    <row r="305" spans="1:14" ht="18.75" x14ac:dyDescent="0.25">
      <c r="A305" s="182" t="s">
        <v>18</v>
      </c>
      <c r="B305" s="183" t="s">
        <v>53</v>
      </c>
      <c r="C305" s="183" t="s">
        <v>17</v>
      </c>
      <c r="D305" s="183" t="s">
        <v>1237</v>
      </c>
      <c r="E305" s="183" t="s">
        <v>19</v>
      </c>
      <c r="F305" s="188" t="s">
        <v>3</v>
      </c>
      <c r="G305" s="190" t="s">
        <v>3</v>
      </c>
      <c r="H305" s="192">
        <f>H306+H309</f>
        <v>88634168.049999997</v>
      </c>
      <c r="I305" s="192">
        <f>I306+I309</f>
        <v>55062420.270000003</v>
      </c>
      <c r="J305" s="194">
        <f t="shared" si="5"/>
        <v>62.123243757349179</v>
      </c>
      <c r="K305" s="21"/>
      <c r="L305" s="21"/>
      <c r="M305" s="21"/>
      <c r="N305" s="21"/>
    </row>
    <row r="306" spans="1:14" ht="37.5" x14ac:dyDescent="0.25">
      <c r="A306" s="189" t="s">
        <v>1238</v>
      </c>
      <c r="B306" s="190" t="s">
        <v>53</v>
      </c>
      <c r="C306" s="190" t="s">
        <v>17</v>
      </c>
      <c r="D306" s="190" t="s">
        <v>1237</v>
      </c>
      <c r="E306" s="190" t="s">
        <v>19</v>
      </c>
      <c r="F306" s="190" t="s">
        <v>1239</v>
      </c>
      <c r="G306" s="190" t="s">
        <v>3</v>
      </c>
      <c r="H306" s="192">
        <v>87932709.459999993</v>
      </c>
      <c r="I306" s="193">
        <v>54360961.68</v>
      </c>
      <c r="J306" s="194">
        <f t="shared" si="5"/>
        <v>61.821092530679309</v>
      </c>
      <c r="K306" s="21"/>
      <c r="L306" s="21"/>
      <c r="M306" s="21"/>
      <c r="N306" s="21"/>
    </row>
    <row r="307" spans="1:14" ht="37.5" x14ac:dyDescent="0.25">
      <c r="A307" s="189" t="s">
        <v>85</v>
      </c>
      <c r="B307" s="190" t="s">
        <v>53</v>
      </c>
      <c r="C307" s="190" t="s">
        <v>17</v>
      </c>
      <c r="D307" s="190" t="s">
        <v>1237</v>
      </c>
      <c r="E307" s="190" t="s">
        <v>19</v>
      </c>
      <c r="F307" s="190" t="s">
        <v>1239</v>
      </c>
      <c r="G307" s="190" t="s">
        <v>86</v>
      </c>
      <c r="H307" s="192">
        <v>87932709.459999993</v>
      </c>
      <c r="I307" s="193">
        <v>54360961.68</v>
      </c>
      <c r="J307" s="194">
        <f t="shared" si="5"/>
        <v>61.821092530679309</v>
      </c>
      <c r="K307" s="21"/>
      <c r="L307" s="21"/>
      <c r="M307" s="21"/>
      <c r="N307" s="21"/>
    </row>
    <row r="308" spans="1:14" ht="18.75" x14ac:dyDescent="0.25">
      <c r="A308" s="189" t="s">
        <v>87</v>
      </c>
      <c r="B308" s="190" t="s">
        <v>53</v>
      </c>
      <c r="C308" s="190" t="s">
        <v>17</v>
      </c>
      <c r="D308" s="190" t="s">
        <v>1237</v>
      </c>
      <c r="E308" s="190" t="s">
        <v>19</v>
      </c>
      <c r="F308" s="190" t="s">
        <v>1239</v>
      </c>
      <c r="G308" s="190" t="s">
        <v>88</v>
      </c>
      <c r="H308" s="192">
        <v>87932709.459999993</v>
      </c>
      <c r="I308" s="193">
        <v>54360961.68</v>
      </c>
      <c r="J308" s="194">
        <f t="shared" si="5"/>
        <v>61.821092530679309</v>
      </c>
      <c r="K308" s="21"/>
      <c r="L308" s="21"/>
      <c r="M308" s="21"/>
      <c r="N308" s="21"/>
    </row>
    <row r="309" spans="1:14" ht="37.5" x14ac:dyDescent="0.25">
      <c r="A309" s="182" t="s">
        <v>123</v>
      </c>
      <c r="B309" s="183" t="s">
        <v>53</v>
      </c>
      <c r="C309" s="183" t="s">
        <v>17</v>
      </c>
      <c r="D309" s="183" t="s">
        <v>1237</v>
      </c>
      <c r="E309" s="183" t="s">
        <v>125</v>
      </c>
      <c r="F309" s="188" t="s">
        <v>3</v>
      </c>
      <c r="G309" s="188" t="s">
        <v>3</v>
      </c>
      <c r="H309" s="185">
        <v>701458.59</v>
      </c>
      <c r="I309" s="185">
        <v>701458.59</v>
      </c>
      <c r="J309" s="186">
        <f t="shared" si="5"/>
        <v>100</v>
      </c>
      <c r="K309" s="21"/>
      <c r="L309" s="21"/>
      <c r="M309" s="21"/>
      <c r="N309" s="21"/>
    </row>
    <row r="310" spans="1:14" ht="56.25" x14ac:dyDescent="0.25">
      <c r="A310" s="189" t="s">
        <v>156</v>
      </c>
      <c r="B310" s="190" t="s">
        <v>53</v>
      </c>
      <c r="C310" s="190" t="s">
        <v>17</v>
      </c>
      <c r="D310" s="190" t="s">
        <v>1237</v>
      </c>
      <c r="E310" s="190" t="s">
        <v>125</v>
      </c>
      <c r="F310" s="190" t="s">
        <v>157</v>
      </c>
      <c r="G310" s="191" t="s">
        <v>3</v>
      </c>
      <c r="H310" s="192">
        <v>701458.59</v>
      </c>
      <c r="I310" s="193">
        <v>701458.59</v>
      </c>
      <c r="J310" s="194">
        <f t="shared" si="5"/>
        <v>100</v>
      </c>
      <c r="K310" s="21"/>
      <c r="L310" s="21"/>
      <c r="M310" s="21"/>
      <c r="N310" s="21"/>
    </row>
    <row r="311" spans="1:14" ht="37.5" x14ac:dyDescent="0.25">
      <c r="A311" s="189" t="s">
        <v>56</v>
      </c>
      <c r="B311" s="190" t="s">
        <v>53</v>
      </c>
      <c r="C311" s="190" t="s">
        <v>17</v>
      </c>
      <c r="D311" s="190" t="s">
        <v>1237</v>
      </c>
      <c r="E311" s="190" t="s">
        <v>125</v>
      </c>
      <c r="F311" s="190" t="s">
        <v>157</v>
      </c>
      <c r="G311" s="190" t="s">
        <v>57</v>
      </c>
      <c r="H311" s="192">
        <v>701458.59</v>
      </c>
      <c r="I311" s="193">
        <v>701458.59</v>
      </c>
      <c r="J311" s="194">
        <f t="shared" si="5"/>
        <v>100</v>
      </c>
      <c r="K311" s="21"/>
      <c r="L311" s="21"/>
      <c r="M311" s="21"/>
      <c r="N311" s="21"/>
    </row>
    <row r="312" spans="1:14" ht="18.75" x14ac:dyDescent="0.25">
      <c r="A312" s="189" t="s">
        <v>58</v>
      </c>
      <c r="B312" s="190" t="s">
        <v>53</v>
      </c>
      <c r="C312" s="190" t="s">
        <v>17</v>
      </c>
      <c r="D312" s="190" t="s">
        <v>1237</v>
      </c>
      <c r="E312" s="190" t="s">
        <v>125</v>
      </c>
      <c r="F312" s="190" t="s">
        <v>157</v>
      </c>
      <c r="G312" s="190" t="s">
        <v>59</v>
      </c>
      <c r="H312" s="192">
        <v>701458.59</v>
      </c>
      <c r="I312" s="193">
        <v>701458.59</v>
      </c>
      <c r="J312" s="194">
        <f t="shared" si="5"/>
        <v>100</v>
      </c>
      <c r="K312" s="21"/>
      <c r="L312" s="21"/>
      <c r="M312" s="21"/>
      <c r="N312" s="21"/>
    </row>
    <row r="313" spans="1:14" ht="37.5" x14ac:dyDescent="0.25">
      <c r="A313" s="182" t="s">
        <v>1240</v>
      </c>
      <c r="B313" s="183" t="s">
        <v>53</v>
      </c>
      <c r="C313" s="183" t="s">
        <v>17</v>
      </c>
      <c r="D313" s="183" t="s">
        <v>1241</v>
      </c>
      <c r="E313" s="187" t="s">
        <v>3</v>
      </c>
      <c r="F313" s="187" t="s">
        <v>3</v>
      </c>
      <c r="G313" s="187" t="s">
        <v>3</v>
      </c>
      <c r="H313" s="185">
        <v>781405.05</v>
      </c>
      <c r="I313" s="185">
        <v>781405.05</v>
      </c>
      <c r="J313" s="186">
        <f t="shared" si="5"/>
        <v>100</v>
      </c>
      <c r="K313" s="21"/>
      <c r="L313" s="21"/>
      <c r="M313" s="21"/>
      <c r="N313" s="21"/>
    </row>
    <row r="314" spans="1:14" ht="37.5" x14ac:dyDescent="0.25">
      <c r="A314" s="182" t="s">
        <v>123</v>
      </c>
      <c r="B314" s="183" t="s">
        <v>53</v>
      </c>
      <c r="C314" s="183" t="s">
        <v>17</v>
      </c>
      <c r="D314" s="183" t="s">
        <v>1241</v>
      </c>
      <c r="E314" s="183" t="s">
        <v>125</v>
      </c>
      <c r="F314" s="188" t="s">
        <v>3</v>
      </c>
      <c r="G314" s="188" t="s">
        <v>3</v>
      </c>
      <c r="H314" s="185">
        <v>781405.05</v>
      </c>
      <c r="I314" s="185">
        <v>781405.05</v>
      </c>
      <c r="J314" s="186">
        <f t="shared" si="5"/>
        <v>100</v>
      </c>
      <c r="K314" s="21"/>
      <c r="L314" s="21"/>
      <c r="M314" s="21"/>
      <c r="N314" s="21"/>
    </row>
    <row r="315" spans="1:14" ht="56.25" x14ac:dyDescent="0.25">
      <c r="A315" s="189" t="s">
        <v>145</v>
      </c>
      <c r="B315" s="190" t="s">
        <v>53</v>
      </c>
      <c r="C315" s="190" t="s">
        <v>17</v>
      </c>
      <c r="D315" s="190" t="s">
        <v>1241</v>
      </c>
      <c r="E315" s="190" t="s">
        <v>125</v>
      </c>
      <c r="F315" s="190" t="s">
        <v>1242</v>
      </c>
      <c r="G315" s="191" t="s">
        <v>3</v>
      </c>
      <c r="H315" s="192">
        <v>781405.05</v>
      </c>
      <c r="I315" s="193">
        <v>781405.05</v>
      </c>
      <c r="J315" s="194">
        <f t="shared" si="5"/>
        <v>100</v>
      </c>
      <c r="K315" s="21"/>
      <c r="L315" s="21"/>
      <c r="M315" s="21"/>
      <c r="N315" s="21"/>
    </row>
    <row r="316" spans="1:14" ht="37.5" x14ac:dyDescent="0.25">
      <c r="A316" s="189" t="s">
        <v>56</v>
      </c>
      <c r="B316" s="190" t="s">
        <v>53</v>
      </c>
      <c r="C316" s="190" t="s">
        <v>17</v>
      </c>
      <c r="D316" s="190" t="s">
        <v>1241</v>
      </c>
      <c r="E316" s="190" t="s">
        <v>125</v>
      </c>
      <c r="F316" s="190" t="s">
        <v>1242</v>
      </c>
      <c r="G316" s="190" t="s">
        <v>57</v>
      </c>
      <c r="H316" s="192">
        <v>781405.05</v>
      </c>
      <c r="I316" s="193">
        <v>781405.05</v>
      </c>
      <c r="J316" s="194">
        <f t="shared" si="5"/>
        <v>100</v>
      </c>
      <c r="K316" s="21"/>
      <c r="L316" s="21"/>
      <c r="M316" s="21"/>
      <c r="N316" s="21"/>
    </row>
    <row r="317" spans="1:14" ht="18.75" x14ac:dyDescent="0.25">
      <c r="A317" s="189" t="s">
        <v>58</v>
      </c>
      <c r="B317" s="190" t="s">
        <v>53</v>
      </c>
      <c r="C317" s="190" t="s">
        <v>17</v>
      </c>
      <c r="D317" s="190" t="s">
        <v>1241</v>
      </c>
      <c r="E317" s="190" t="s">
        <v>125</v>
      </c>
      <c r="F317" s="190" t="s">
        <v>1242</v>
      </c>
      <c r="G317" s="190" t="s">
        <v>59</v>
      </c>
      <c r="H317" s="192">
        <v>781405.05</v>
      </c>
      <c r="I317" s="193">
        <v>781405.05</v>
      </c>
      <c r="J317" s="194">
        <f t="shared" si="5"/>
        <v>100</v>
      </c>
      <c r="K317" s="21"/>
      <c r="L317" s="21"/>
      <c r="M317" s="21"/>
      <c r="N317" s="21"/>
    </row>
    <row r="318" spans="1:14" ht="37.5" x14ac:dyDescent="0.25">
      <c r="A318" s="182" t="s">
        <v>1010</v>
      </c>
      <c r="B318" s="183" t="s">
        <v>53</v>
      </c>
      <c r="C318" s="183" t="s">
        <v>17</v>
      </c>
      <c r="D318" s="183" t="s">
        <v>1011</v>
      </c>
      <c r="E318" s="187" t="s">
        <v>3</v>
      </c>
      <c r="F318" s="187" t="s">
        <v>3</v>
      </c>
      <c r="G318" s="187" t="s">
        <v>3</v>
      </c>
      <c r="H318" s="185">
        <f>H319</f>
        <v>4407435.66</v>
      </c>
      <c r="I318" s="202">
        <f t="shared" ref="I318:J318" si="11">I319</f>
        <v>4407435.66</v>
      </c>
      <c r="J318" s="213">
        <f t="shared" si="11"/>
        <v>100</v>
      </c>
      <c r="K318" s="21"/>
      <c r="L318" s="21"/>
      <c r="M318" s="21"/>
      <c r="N318" s="21"/>
    </row>
    <row r="319" spans="1:14" ht="37.5" x14ac:dyDescent="0.25">
      <c r="A319" s="182" t="s">
        <v>123</v>
      </c>
      <c r="B319" s="183" t="s">
        <v>53</v>
      </c>
      <c r="C319" s="183" t="s">
        <v>17</v>
      </c>
      <c r="D319" s="183" t="s">
        <v>1011</v>
      </c>
      <c r="E319" s="183" t="s">
        <v>125</v>
      </c>
      <c r="F319" s="188" t="s">
        <v>3</v>
      </c>
      <c r="G319" s="188" t="s">
        <v>3</v>
      </c>
      <c r="H319" s="185">
        <f>H320</f>
        <v>4407435.66</v>
      </c>
      <c r="I319" s="185">
        <f>I320</f>
        <v>4407435.66</v>
      </c>
      <c r="J319" s="186">
        <f t="shared" si="5"/>
        <v>100</v>
      </c>
      <c r="K319" s="21"/>
      <c r="L319" s="21"/>
      <c r="M319" s="21"/>
      <c r="N319" s="21"/>
    </row>
    <row r="320" spans="1:14" ht="75" x14ac:dyDescent="0.25">
      <c r="A320" s="189" t="s">
        <v>1012</v>
      </c>
      <c r="B320" s="190" t="s">
        <v>53</v>
      </c>
      <c r="C320" s="190" t="s">
        <v>17</v>
      </c>
      <c r="D320" s="190" t="s">
        <v>1011</v>
      </c>
      <c r="E320" s="190" t="s">
        <v>125</v>
      </c>
      <c r="F320" s="190" t="s">
        <v>1013</v>
      </c>
      <c r="G320" s="191" t="s">
        <v>3</v>
      </c>
      <c r="H320" s="192">
        <v>4407435.66</v>
      </c>
      <c r="I320" s="193">
        <v>4407435.66</v>
      </c>
      <c r="J320" s="194">
        <f t="shared" si="5"/>
        <v>100</v>
      </c>
      <c r="K320" s="21"/>
      <c r="L320" s="21"/>
      <c r="M320" s="21"/>
      <c r="N320" s="21"/>
    </row>
    <row r="321" spans="1:14" ht="37.5" x14ac:dyDescent="0.25">
      <c r="A321" s="189" t="s">
        <v>56</v>
      </c>
      <c r="B321" s="190" t="s">
        <v>53</v>
      </c>
      <c r="C321" s="190" t="s">
        <v>17</v>
      </c>
      <c r="D321" s="190" t="s">
        <v>1011</v>
      </c>
      <c r="E321" s="190" t="s">
        <v>125</v>
      </c>
      <c r="F321" s="190" t="s">
        <v>1013</v>
      </c>
      <c r="G321" s="190" t="s">
        <v>57</v>
      </c>
      <c r="H321" s="192">
        <v>4407435.66</v>
      </c>
      <c r="I321" s="193">
        <v>4407435.66</v>
      </c>
      <c r="J321" s="194">
        <f t="shared" si="5"/>
        <v>100</v>
      </c>
      <c r="K321" s="21"/>
      <c r="L321" s="21"/>
      <c r="M321" s="21"/>
      <c r="N321" s="21"/>
    </row>
    <row r="322" spans="1:14" ht="18.75" x14ac:dyDescent="0.25">
      <c r="A322" s="189" t="s">
        <v>58</v>
      </c>
      <c r="B322" s="190" t="s">
        <v>53</v>
      </c>
      <c r="C322" s="190" t="s">
        <v>17</v>
      </c>
      <c r="D322" s="190" t="s">
        <v>1011</v>
      </c>
      <c r="E322" s="190" t="s">
        <v>125</v>
      </c>
      <c r="F322" s="190" t="s">
        <v>1013</v>
      </c>
      <c r="G322" s="190" t="s">
        <v>59</v>
      </c>
      <c r="H322" s="192">
        <v>4407435.66</v>
      </c>
      <c r="I322" s="193">
        <v>4407435.66</v>
      </c>
      <c r="J322" s="194">
        <f>I322/H322*100</f>
        <v>100</v>
      </c>
      <c r="K322" s="21"/>
      <c r="L322" s="21"/>
      <c r="M322" s="21"/>
      <c r="N322" s="21"/>
    </row>
    <row r="323" spans="1:14" ht="37.5" x14ac:dyDescent="0.25">
      <c r="A323" s="182" t="s">
        <v>1014</v>
      </c>
      <c r="B323" s="183" t="s">
        <v>61</v>
      </c>
      <c r="C323" s="184" t="s">
        <v>3</v>
      </c>
      <c r="D323" s="184" t="s">
        <v>3</v>
      </c>
      <c r="E323" s="184" t="s">
        <v>3</v>
      </c>
      <c r="F323" s="184" t="s">
        <v>3</v>
      </c>
      <c r="G323" s="184" t="s">
        <v>3</v>
      </c>
      <c r="H323" s="185">
        <f>H324+H329+H334+H339+H344+H352+H357+H362+H367+H374+H379+H388+H395+H402+H414</f>
        <v>164164747.69000003</v>
      </c>
      <c r="I323" s="185">
        <f>I324+I329+I334+I339+I344+I352+I357+I362+I367+I374+I379+I388+I395+I402+I414</f>
        <v>159416368.49000001</v>
      </c>
      <c r="J323" s="186">
        <f t="shared" ref="J323:J364" si="12">I323/H323*100</f>
        <v>97.107552463719799</v>
      </c>
      <c r="K323" s="25">
        <v>164164747.69</v>
      </c>
      <c r="L323" s="26">
        <v>159416368.49000001</v>
      </c>
      <c r="M323" s="163">
        <v>0.97107552463719804</v>
      </c>
      <c r="N323" s="26"/>
    </row>
    <row r="324" spans="1:14" ht="21.75" customHeight="1" x14ac:dyDescent="0.25">
      <c r="A324" s="182" t="s">
        <v>181</v>
      </c>
      <c r="B324" s="183" t="s">
        <v>61</v>
      </c>
      <c r="C324" s="183" t="s">
        <v>17</v>
      </c>
      <c r="D324" s="183" t="s">
        <v>15</v>
      </c>
      <c r="E324" s="187" t="s">
        <v>3</v>
      </c>
      <c r="F324" s="187" t="s">
        <v>3</v>
      </c>
      <c r="G324" s="187" t="s">
        <v>3</v>
      </c>
      <c r="H324" s="185">
        <v>20000</v>
      </c>
      <c r="I324" s="185">
        <v>20000</v>
      </c>
      <c r="J324" s="194">
        <f t="shared" si="12"/>
        <v>100</v>
      </c>
      <c r="K324" s="25">
        <f>H323-K323</f>
        <v>0</v>
      </c>
      <c r="L324" s="25">
        <f>L323-I323</f>
        <v>0</v>
      </c>
      <c r="M324" s="25"/>
      <c r="N324" s="25"/>
    </row>
    <row r="325" spans="1:14" ht="37.5" x14ac:dyDescent="0.25">
      <c r="A325" s="182" t="s">
        <v>133</v>
      </c>
      <c r="B325" s="183" t="s">
        <v>61</v>
      </c>
      <c r="C325" s="183" t="s">
        <v>17</v>
      </c>
      <c r="D325" s="183" t="s">
        <v>15</v>
      </c>
      <c r="E325" s="183" t="s">
        <v>134</v>
      </c>
      <c r="F325" s="188" t="s">
        <v>3</v>
      </c>
      <c r="G325" s="188" t="s">
        <v>3</v>
      </c>
      <c r="H325" s="185">
        <v>20000</v>
      </c>
      <c r="I325" s="185">
        <v>20000</v>
      </c>
      <c r="J325" s="194">
        <f t="shared" si="12"/>
        <v>100</v>
      </c>
      <c r="K325" s="21"/>
      <c r="L325" s="21"/>
      <c r="M325" s="21"/>
      <c r="N325" s="21"/>
    </row>
    <row r="326" spans="1:14" ht="18.75" customHeight="1" x14ac:dyDescent="0.25">
      <c r="A326" s="189" t="s">
        <v>181</v>
      </c>
      <c r="B326" s="190" t="s">
        <v>61</v>
      </c>
      <c r="C326" s="190" t="s">
        <v>17</v>
      </c>
      <c r="D326" s="190" t="s">
        <v>15</v>
      </c>
      <c r="E326" s="190" t="s">
        <v>134</v>
      </c>
      <c r="F326" s="190" t="s">
        <v>182</v>
      </c>
      <c r="G326" s="191" t="s">
        <v>3</v>
      </c>
      <c r="H326" s="192">
        <v>20000</v>
      </c>
      <c r="I326" s="192">
        <v>20000</v>
      </c>
      <c r="J326" s="194">
        <f t="shared" si="12"/>
        <v>100</v>
      </c>
      <c r="K326" s="21"/>
      <c r="L326" s="21"/>
      <c r="M326" s="21"/>
      <c r="N326" s="21"/>
    </row>
    <row r="327" spans="1:14" ht="37.5" x14ac:dyDescent="0.25">
      <c r="A327" s="189" t="s">
        <v>28</v>
      </c>
      <c r="B327" s="190" t="s">
        <v>61</v>
      </c>
      <c r="C327" s="190" t="s">
        <v>17</v>
      </c>
      <c r="D327" s="190" t="s">
        <v>15</v>
      </c>
      <c r="E327" s="190" t="s">
        <v>134</v>
      </c>
      <c r="F327" s="190" t="s">
        <v>182</v>
      </c>
      <c r="G327" s="190" t="s">
        <v>29</v>
      </c>
      <c r="H327" s="192">
        <v>20000</v>
      </c>
      <c r="I327" s="192">
        <v>20000</v>
      </c>
      <c r="J327" s="194">
        <f t="shared" si="12"/>
        <v>100</v>
      </c>
      <c r="K327" s="21"/>
      <c r="L327" s="21"/>
      <c r="M327" s="21"/>
      <c r="N327" s="21"/>
    </row>
    <row r="328" spans="1:14" ht="37.5" x14ac:dyDescent="0.25">
      <c r="A328" s="189" t="s">
        <v>30</v>
      </c>
      <c r="B328" s="190" t="s">
        <v>61</v>
      </c>
      <c r="C328" s="190" t="s">
        <v>17</v>
      </c>
      <c r="D328" s="190" t="s">
        <v>15</v>
      </c>
      <c r="E328" s="190" t="s">
        <v>134</v>
      </c>
      <c r="F328" s="190" t="s">
        <v>182</v>
      </c>
      <c r="G328" s="190" t="s">
        <v>31</v>
      </c>
      <c r="H328" s="192">
        <v>20000</v>
      </c>
      <c r="I328" s="192">
        <v>20000</v>
      </c>
      <c r="J328" s="194">
        <f t="shared" si="12"/>
        <v>100</v>
      </c>
      <c r="K328" s="21"/>
      <c r="L328" s="21"/>
      <c r="M328" s="21"/>
      <c r="N328" s="21"/>
    </row>
    <row r="329" spans="1:14" ht="37.5" x14ac:dyDescent="0.25">
      <c r="A329" s="182" t="s">
        <v>183</v>
      </c>
      <c r="B329" s="183" t="s">
        <v>61</v>
      </c>
      <c r="C329" s="183" t="s">
        <v>17</v>
      </c>
      <c r="D329" s="183" t="s">
        <v>45</v>
      </c>
      <c r="E329" s="187" t="s">
        <v>3</v>
      </c>
      <c r="F329" s="187" t="s">
        <v>3</v>
      </c>
      <c r="G329" s="187" t="s">
        <v>3</v>
      </c>
      <c r="H329" s="185">
        <f>H330</f>
        <v>52911368.210000001</v>
      </c>
      <c r="I329" s="185">
        <f>I330</f>
        <v>51356947.539999999</v>
      </c>
      <c r="J329" s="186">
        <f t="shared" si="12"/>
        <v>97.062217964520102</v>
      </c>
      <c r="K329" s="21"/>
      <c r="L329" s="21"/>
      <c r="M329" s="21"/>
      <c r="N329" s="21"/>
    </row>
    <row r="330" spans="1:14" ht="37.5" x14ac:dyDescent="0.25">
      <c r="A330" s="182" t="s">
        <v>133</v>
      </c>
      <c r="B330" s="183" t="s">
        <v>61</v>
      </c>
      <c r="C330" s="183" t="s">
        <v>17</v>
      </c>
      <c r="D330" s="183" t="s">
        <v>45</v>
      </c>
      <c r="E330" s="183" t="s">
        <v>134</v>
      </c>
      <c r="F330" s="188" t="s">
        <v>3</v>
      </c>
      <c r="G330" s="188" t="s">
        <v>3</v>
      </c>
      <c r="H330" s="185">
        <f>H331</f>
        <v>52911368.210000001</v>
      </c>
      <c r="I330" s="185">
        <f>I331</f>
        <v>51356947.539999999</v>
      </c>
      <c r="J330" s="194">
        <f t="shared" si="12"/>
        <v>97.062217964520102</v>
      </c>
      <c r="K330" s="21"/>
      <c r="L330" s="21"/>
      <c r="M330" s="21"/>
      <c r="N330" s="21"/>
    </row>
    <row r="331" spans="1:14" ht="18.75" x14ac:dyDescent="0.25">
      <c r="A331" s="189" t="s">
        <v>137</v>
      </c>
      <c r="B331" s="190" t="s">
        <v>61</v>
      </c>
      <c r="C331" s="190" t="s">
        <v>17</v>
      </c>
      <c r="D331" s="190" t="s">
        <v>45</v>
      </c>
      <c r="E331" s="190" t="s">
        <v>134</v>
      </c>
      <c r="F331" s="190" t="s">
        <v>138</v>
      </c>
      <c r="G331" s="191" t="s">
        <v>3</v>
      </c>
      <c r="H331" s="192">
        <v>52911368.210000001</v>
      </c>
      <c r="I331" s="192">
        <v>51356947.539999999</v>
      </c>
      <c r="J331" s="194">
        <f t="shared" si="12"/>
        <v>97.062217964520102</v>
      </c>
      <c r="K331" s="21"/>
      <c r="L331" s="21"/>
      <c r="M331" s="21"/>
      <c r="N331" s="21"/>
    </row>
    <row r="332" spans="1:14" ht="37.5" x14ac:dyDescent="0.25">
      <c r="A332" s="189" t="s">
        <v>56</v>
      </c>
      <c r="B332" s="190" t="s">
        <v>61</v>
      </c>
      <c r="C332" s="190" t="s">
        <v>17</v>
      </c>
      <c r="D332" s="190" t="s">
        <v>45</v>
      </c>
      <c r="E332" s="190" t="s">
        <v>134</v>
      </c>
      <c r="F332" s="190" t="s">
        <v>138</v>
      </c>
      <c r="G332" s="190" t="s">
        <v>57</v>
      </c>
      <c r="H332" s="192">
        <v>52911368.210000001</v>
      </c>
      <c r="I332" s="192">
        <v>51356947.539999999</v>
      </c>
      <c r="J332" s="194">
        <f t="shared" si="12"/>
        <v>97.062217964520102</v>
      </c>
      <c r="K332" s="21"/>
      <c r="L332" s="21"/>
      <c r="M332" s="21"/>
      <c r="N332" s="21"/>
    </row>
    <row r="333" spans="1:14" ht="18.75" x14ac:dyDescent="0.25">
      <c r="A333" s="189" t="s">
        <v>58</v>
      </c>
      <c r="B333" s="190" t="s">
        <v>61</v>
      </c>
      <c r="C333" s="190" t="s">
        <v>17</v>
      </c>
      <c r="D333" s="190" t="s">
        <v>45</v>
      </c>
      <c r="E333" s="190" t="s">
        <v>134</v>
      </c>
      <c r="F333" s="190" t="s">
        <v>138</v>
      </c>
      <c r="G333" s="190" t="s">
        <v>59</v>
      </c>
      <c r="H333" s="192">
        <v>52911368.210000001</v>
      </c>
      <c r="I333" s="192">
        <v>51356947.539999999</v>
      </c>
      <c r="J333" s="194">
        <f t="shared" si="12"/>
        <v>97.062217964520102</v>
      </c>
      <c r="K333" s="21"/>
      <c r="L333" s="21"/>
      <c r="M333" s="21"/>
      <c r="N333" s="21"/>
    </row>
    <row r="334" spans="1:14" ht="37.5" x14ac:dyDescent="0.25">
      <c r="A334" s="182" t="s">
        <v>148</v>
      </c>
      <c r="B334" s="183" t="s">
        <v>61</v>
      </c>
      <c r="C334" s="183" t="s">
        <v>17</v>
      </c>
      <c r="D334" s="183" t="s">
        <v>53</v>
      </c>
      <c r="E334" s="187" t="s">
        <v>3</v>
      </c>
      <c r="F334" s="187" t="s">
        <v>3</v>
      </c>
      <c r="G334" s="187" t="s">
        <v>3</v>
      </c>
      <c r="H334" s="185">
        <f>H335</f>
        <v>119650</v>
      </c>
      <c r="I334" s="185">
        <f>I335</f>
        <v>119649</v>
      </c>
      <c r="J334" s="186">
        <f t="shared" si="12"/>
        <v>99.999164229001252</v>
      </c>
      <c r="K334" s="21"/>
      <c r="L334" s="21"/>
      <c r="M334" s="21"/>
      <c r="N334" s="21"/>
    </row>
    <row r="335" spans="1:14" ht="37.5" x14ac:dyDescent="0.25">
      <c r="A335" s="182" t="s">
        <v>133</v>
      </c>
      <c r="B335" s="183" t="s">
        <v>61</v>
      </c>
      <c r="C335" s="183" t="s">
        <v>17</v>
      </c>
      <c r="D335" s="183" t="s">
        <v>53</v>
      </c>
      <c r="E335" s="183" t="s">
        <v>134</v>
      </c>
      <c r="F335" s="188" t="s">
        <v>3</v>
      </c>
      <c r="G335" s="188" t="s">
        <v>3</v>
      </c>
      <c r="H335" s="185">
        <f>H336</f>
        <v>119650</v>
      </c>
      <c r="I335" s="185">
        <f>I336</f>
        <v>119649</v>
      </c>
      <c r="J335" s="186">
        <f t="shared" si="12"/>
        <v>99.999164229001252</v>
      </c>
      <c r="K335" s="21"/>
      <c r="L335" s="21"/>
      <c r="M335" s="21"/>
      <c r="N335" s="21"/>
    </row>
    <row r="336" spans="1:14" ht="18.75" x14ac:dyDescent="0.25">
      <c r="A336" s="189" t="s">
        <v>148</v>
      </c>
      <c r="B336" s="190" t="s">
        <v>61</v>
      </c>
      <c r="C336" s="190" t="s">
        <v>17</v>
      </c>
      <c r="D336" s="190" t="s">
        <v>53</v>
      </c>
      <c r="E336" s="190" t="s">
        <v>134</v>
      </c>
      <c r="F336" s="190" t="s">
        <v>149</v>
      </c>
      <c r="G336" s="191" t="s">
        <v>3</v>
      </c>
      <c r="H336" s="192">
        <v>119650</v>
      </c>
      <c r="I336" s="192">
        <v>119649</v>
      </c>
      <c r="J336" s="194">
        <f t="shared" si="12"/>
        <v>99.999164229001252</v>
      </c>
      <c r="K336" s="21"/>
      <c r="L336" s="21"/>
      <c r="M336" s="21"/>
      <c r="N336" s="21"/>
    </row>
    <row r="337" spans="1:14" ht="37.5" x14ac:dyDescent="0.25">
      <c r="A337" s="189" t="s">
        <v>28</v>
      </c>
      <c r="B337" s="190" t="s">
        <v>61</v>
      </c>
      <c r="C337" s="190" t="s">
        <v>17</v>
      </c>
      <c r="D337" s="190" t="s">
        <v>53</v>
      </c>
      <c r="E337" s="190" t="s">
        <v>134</v>
      </c>
      <c r="F337" s="190" t="s">
        <v>149</v>
      </c>
      <c r="G337" s="190" t="s">
        <v>29</v>
      </c>
      <c r="H337" s="192">
        <v>119650</v>
      </c>
      <c r="I337" s="192">
        <v>119649</v>
      </c>
      <c r="J337" s="194">
        <f t="shared" si="12"/>
        <v>99.999164229001252</v>
      </c>
      <c r="K337" s="21"/>
      <c r="L337" s="21"/>
      <c r="M337" s="21"/>
      <c r="N337" s="21"/>
    </row>
    <row r="338" spans="1:14" ht="37.5" x14ac:dyDescent="0.25">
      <c r="A338" s="189" t="s">
        <v>30</v>
      </c>
      <c r="B338" s="190" t="s">
        <v>61</v>
      </c>
      <c r="C338" s="190" t="s">
        <v>17</v>
      </c>
      <c r="D338" s="190" t="s">
        <v>53</v>
      </c>
      <c r="E338" s="190" t="s">
        <v>134</v>
      </c>
      <c r="F338" s="190" t="s">
        <v>149</v>
      </c>
      <c r="G338" s="190" t="s">
        <v>31</v>
      </c>
      <c r="H338" s="192">
        <v>119650</v>
      </c>
      <c r="I338" s="192">
        <v>119649</v>
      </c>
      <c r="J338" s="194">
        <f t="shared" si="12"/>
        <v>99.999164229001252</v>
      </c>
      <c r="K338" s="21"/>
      <c r="L338" s="21"/>
      <c r="M338" s="21"/>
      <c r="N338" s="21"/>
    </row>
    <row r="339" spans="1:14" ht="93.75" x14ac:dyDescent="0.25">
      <c r="A339" s="182" t="s">
        <v>184</v>
      </c>
      <c r="B339" s="183" t="s">
        <v>61</v>
      </c>
      <c r="C339" s="183" t="s">
        <v>17</v>
      </c>
      <c r="D339" s="183" t="s">
        <v>61</v>
      </c>
      <c r="E339" s="187" t="s">
        <v>3</v>
      </c>
      <c r="F339" s="187" t="s">
        <v>3</v>
      </c>
      <c r="G339" s="187" t="s">
        <v>3</v>
      </c>
      <c r="H339" s="185">
        <f>H340</f>
        <v>342412</v>
      </c>
      <c r="I339" s="185">
        <f>I340</f>
        <v>342412</v>
      </c>
      <c r="J339" s="194">
        <f t="shared" si="12"/>
        <v>100</v>
      </c>
      <c r="K339" s="21"/>
      <c r="L339" s="21"/>
      <c r="M339" s="21"/>
      <c r="N339" s="21"/>
    </row>
    <row r="340" spans="1:14" ht="37.5" x14ac:dyDescent="0.25">
      <c r="A340" s="182" t="s">
        <v>133</v>
      </c>
      <c r="B340" s="183" t="s">
        <v>61</v>
      </c>
      <c r="C340" s="183" t="s">
        <v>17</v>
      </c>
      <c r="D340" s="183" t="s">
        <v>61</v>
      </c>
      <c r="E340" s="183" t="s">
        <v>134</v>
      </c>
      <c r="F340" s="188" t="s">
        <v>3</v>
      </c>
      <c r="G340" s="188" t="s">
        <v>3</v>
      </c>
      <c r="H340" s="185">
        <f>H341</f>
        <v>342412</v>
      </c>
      <c r="I340" s="185">
        <f>I341</f>
        <v>342412</v>
      </c>
      <c r="J340" s="194">
        <f t="shared" si="12"/>
        <v>100</v>
      </c>
      <c r="K340" s="21"/>
      <c r="L340" s="21"/>
      <c r="M340" s="21"/>
      <c r="N340" s="21"/>
    </row>
    <row r="341" spans="1:14" ht="131.25" x14ac:dyDescent="0.25">
      <c r="A341" s="189" t="s">
        <v>168</v>
      </c>
      <c r="B341" s="190" t="s">
        <v>61</v>
      </c>
      <c r="C341" s="190" t="s">
        <v>17</v>
      </c>
      <c r="D341" s="190" t="s">
        <v>61</v>
      </c>
      <c r="E341" s="190" t="s">
        <v>134</v>
      </c>
      <c r="F341" s="190" t="s">
        <v>169</v>
      </c>
      <c r="G341" s="191" t="s">
        <v>3</v>
      </c>
      <c r="H341" s="192">
        <v>342412</v>
      </c>
      <c r="I341" s="192">
        <v>342412</v>
      </c>
      <c r="J341" s="194">
        <f t="shared" si="12"/>
        <v>100</v>
      </c>
      <c r="K341" s="21"/>
      <c r="L341" s="21"/>
      <c r="M341" s="21"/>
      <c r="N341" s="21"/>
    </row>
    <row r="342" spans="1:14" ht="18.75" x14ac:dyDescent="0.25">
      <c r="A342" s="189" t="s">
        <v>68</v>
      </c>
      <c r="B342" s="190" t="s">
        <v>61</v>
      </c>
      <c r="C342" s="190" t="s">
        <v>17</v>
      </c>
      <c r="D342" s="190" t="s">
        <v>61</v>
      </c>
      <c r="E342" s="190" t="s">
        <v>134</v>
      </c>
      <c r="F342" s="190" t="s">
        <v>169</v>
      </c>
      <c r="G342" s="190" t="s">
        <v>69</v>
      </c>
      <c r="H342" s="192">
        <v>342412</v>
      </c>
      <c r="I342" s="192">
        <v>342412</v>
      </c>
      <c r="J342" s="194">
        <f t="shared" si="12"/>
        <v>100</v>
      </c>
      <c r="K342" s="21"/>
      <c r="L342" s="21"/>
      <c r="M342" s="21"/>
      <c r="N342" s="21"/>
    </row>
    <row r="343" spans="1:14" ht="37.5" x14ac:dyDescent="0.25">
      <c r="A343" s="189" t="s">
        <v>67</v>
      </c>
      <c r="B343" s="190" t="s">
        <v>61</v>
      </c>
      <c r="C343" s="190" t="s">
        <v>17</v>
      </c>
      <c r="D343" s="190" t="s">
        <v>61</v>
      </c>
      <c r="E343" s="190" t="s">
        <v>134</v>
      </c>
      <c r="F343" s="190" t="s">
        <v>169</v>
      </c>
      <c r="G343" s="190" t="s">
        <v>70</v>
      </c>
      <c r="H343" s="192">
        <v>342412</v>
      </c>
      <c r="I343" s="192">
        <v>342412</v>
      </c>
      <c r="J343" s="194">
        <f t="shared" si="12"/>
        <v>100</v>
      </c>
      <c r="K343" s="21"/>
      <c r="L343" s="21"/>
      <c r="M343" s="21"/>
      <c r="N343" s="21"/>
    </row>
    <row r="344" spans="1:14" ht="29.25" customHeight="1" x14ac:dyDescent="0.25">
      <c r="A344" s="182" t="s">
        <v>185</v>
      </c>
      <c r="B344" s="183" t="s">
        <v>61</v>
      </c>
      <c r="C344" s="183" t="s">
        <v>17</v>
      </c>
      <c r="D344" s="183" t="s">
        <v>72</v>
      </c>
      <c r="E344" s="187" t="s">
        <v>3</v>
      </c>
      <c r="F344" s="187" t="s">
        <v>3</v>
      </c>
      <c r="G344" s="187" t="s">
        <v>3</v>
      </c>
      <c r="H344" s="185">
        <f>H345</f>
        <v>20549787.82</v>
      </c>
      <c r="I344" s="185">
        <f>I345</f>
        <v>19235760.209999997</v>
      </c>
      <c r="J344" s="186">
        <f t="shared" si="12"/>
        <v>93.605639038661366</v>
      </c>
      <c r="K344" s="21"/>
      <c r="L344" s="21"/>
      <c r="M344" s="21"/>
      <c r="N344" s="21"/>
    </row>
    <row r="345" spans="1:14" ht="37.5" x14ac:dyDescent="0.25">
      <c r="A345" s="182" t="s">
        <v>133</v>
      </c>
      <c r="B345" s="183" t="s">
        <v>61</v>
      </c>
      <c r="C345" s="183" t="s">
        <v>17</v>
      </c>
      <c r="D345" s="183" t="s">
        <v>72</v>
      </c>
      <c r="E345" s="183" t="s">
        <v>134</v>
      </c>
      <c r="F345" s="188" t="s">
        <v>3</v>
      </c>
      <c r="G345" s="188" t="s">
        <v>3</v>
      </c>
      <c r="H345" s="185">
        <f>H346+H349</f>
        <v>20549787.82</v>
      </c>
      <c r="I345" s="185">
        <f>I346+I349</f>
        <v>19235760.209999997</v>
      </c>
      <c r="J345" s="186">
        <f t="shared" si="12"/>
        <v>93.605639038661366</v>
      </c>
      <c r="K345" s="21"/>
      <c r="L345" s="21"/>
      <c r="M345" s="21"/>
      <c r="N345" s="21"/>
    </row>
    <row r="346" spans="1:14" ht="18.75" x14ac:dyDescent="0.25">
      <c r="A346" s="189" t="s">
        <v>185</v>
      </c>
      <c r="B346" s="190" t="s">
        <v>61</v>
      </c>
      <c r="C346" s="190" t="s">
        <v>17</v>
      </c>
      <c r="D346" s="190" t="s">
        <v>72</v>
      </c>
      <c r="E346" s="190" t="s">
        <v>134</v>
      </c>
      <c r="F346" s="190" t="s">
        <v>186</v>
      </c>
      <c r="G346" s="191" t="s">
        <v>3</v>
      </c>
      <c r="H346" s="192">
        <f>H347</f>
        <v>20403908.440000001</v>
      </c>
      <c r="I346" s="192">
        <f>I347</f>
        <v>19089880.829999998</v>
      </c>
      <c r="J346" s="194">
        <f t="shared" si="12"/>
        <v>93.559922042073225</v>
      </c>
      <c r="K346" s="21"/>
      <c r="L346" s="21"/>
      <c r="M346" s="21"/>
      <c r="N346" s="21"/>
    </row>
    <row r="347" spans="1:14" ht="87" customHeight="1" x14ac:dyDescent="0.25">
      <c r="A347" s="189" t="s">
        <v>56</v>
      </c>
      <c r="B347" s="190" t="s">
        <v>61</v>
      </c>
      <c r="C347" s="190" t="s">
        <v>17</v>
      </c>
      <c r="D347" s="190" t="s">
        <v>72</v>
      </c>
      <c r="E347" s="190" t="s">
        <v>134</v>
      </c>
      <c r="F347" s="190" t="s">
        <v>186</v>
      </c>
      <c r="G347" s="190" t="s">
        <v>57</v>
      </c>
      <c r="H347" s="192">
        <v>20403908.440000001</v>
      </c>
      <c r="I347" s="192">
        <v>19089880.829999998</v>
      </c>
      <c r="J347" s="194">
        <f t="shared" si="12"/>
        <v>93.559922042073225</v>
      </c>
      <c r="K347" s="21"/>
      <c r="L347" s="21"/>
      <c r="M347" s="21"/>
      <c r="N347" s="21"/>
    </row>
    <row r="348" spans="1:14" ht="18.75" x14ac:dyDescent="0.25">
      <c r="A348" s="189" t="s">
        <v>58</v>
      </c>
      <c r="B348" s="190" t="s">
        <v>61</v>
      </c>
      <c r="C348" s="190" t="s">
        <v>17</v>
      </c>
      <c r="D348" s="190" t="s">
        <v>72</v>
      </c>
      <c r="E348" s="190" t="s">
        <v>134</v>
      </c>
      <c r="F348" s="190" t="s">
        <v>186</v>
      </c>
      <c r="G348" s="190" t="s">
        <v>59</v>
      </c>
      <c r="H348" s="192">
        <v>20403908.440000001</v>
      </c>
      <c r="I348" s="192">
        <v>19089880.829999998</v>
      </c>
      <c r="J348" s="194">
        <f t="shared" si="12"/>
        <v>93.559922042073225</v>
      </c>
      <c r="K348" s="21"/>
      <c r="L348" s="21"/>
      <c r="M348" s="21"/>
      <c r="N348" s="21"/>
    </row>
    <row r="349" spans="1:14" ht="18.75" x14ac:dyDescent="0.25">
      <c r="A349" s="189" t="s">
        <v>1015</v>
      </c>
      <c r="B349" s="190" t="s">
        <v>61</v>
      </c>
      <c r="C349" s="190" t="s">
        <v>17</v>
      </c>
      <c r="D349" s="190" t="s">
        <v>72</v>
      </c>
      <c r="E349" s="190" t="s">
        <v>134</v>
      </c>
      <c r="F349" s="190" t="s">
        <v>856</v>
      </c>
      <c r="G349" s="191" t="s">
        <v>3</v>
      </c>
      <c r="H349" s="192">
        <v>145879.38</v>
      </c>
      <c r="I349" s="192">
        <v>145879.38</v>
      </c>
      <c r="J349" s="194">
        <f t="shared" si="12"/>
        <v>100</v>
      </c>
      <c r="K349" s="21"/>
      <c r="L349" s="21"/>
      <c r="M349" s="21"/>
      <c r="N349" s="21"/>
    </row>
    <row r="350" spans="1:14" ht="37.5" x14ac:dyDescent="0.25">
      <c r="A350" s="189" t="s">
        <v>56</v>
      </c>
      <c r="B350" s="190" t="s">
        <v>61</v>
      </c>
      <c r="C350" s="190" t="s">
        <v>17</v>
      </c>
      <c r="D350" s="190" t="s">
        <v>72</v>
      </c>
      <c r="E350" s="190" t="s">
        <v>134</v>
      </c>
      <c r="F350" s="190" t="s">
        <v>856</v>
      </c>
      <c r="G350" s="190" t="s">
        <v>57</v>
      </c>
      <c r="H350" s="192">
        <v>145879.38</v>
      </c>
      <c r="I350" s="192">
        <v>145879.38</v>
      </c>
      <c r="J350" s="194">
        <f t="shared" si="12"/>
        <v>100</v>
      </c>
      <c r="K350" s="21"/>
      <c r="L350" s="21"/>
      <c r="M350" s="21"/>
      <c r="N350" s="21"/>
    </row>
    <row r="351" spans="1:14" ht="18.75" x14ac:dyDescent="0.25">
      <c r="A351" s="189" t="s">
        <v>58</v>
      </c>
      <c r="B351" s="190" t="s">
        <v>61</v>
      </c>
      <c r="C351" s="190" t="s">
        <v>17</v>
      </c>
      <c r="D351" s="190" t="s">
        <v>72</v>
      </c>
      <c r="E351" s="190" t="s">
        <v>134</v>
      </c>
      <c r="F351" s="190" t="s">
        <v>856</v>
      </c>
      <c r="G351" s="190" t="s">
        <v>59</v>
      </c>
      <c r="H351" s="192">
        <v>145879.38</v>
      </c>
      <c r="I351" s="192">
        <v>145879.38</v>
      </c>
      <c r="J351" s="194">
        <f t="shared" si="12"/>
        <v>100</v>
      </c>
      <c r="K351" s="21"/>
      <c r="L351" s="21"/>
      <c r="M351" s="21"/>
      <c r="N351" s="21"/>
    </row>
    <row r="352" spans="1:14" ht="18.75" x14ac:dyDescent="0.25">
      <c r="A352" s="182" t="s">
        <v>187</v>
      </c>
      <c r="B352" s="183" t="s">
        <v>61</v>
      </c>
      <c r="C352" s="183" t="s">
        <v>17</v>
      </c>
      <c r="D352" s="183" t="s">
        <v>90</v>
      </c>
      <c r="E352" s="187" t="s">
        <v>3</v>
      </c>
      <c r="F352" s="187" t="s">
        <v>3</v>
      </c>
      <c r="G352" s="187" t="s">
        <v>3</v>
      </c>
      <c r="H352" s="185">
        <f>H353</f>
        <v>5227993</v>
      </c>
      <c r="I352" s="185">
        <f>I353</f>
        <v>4897774.3099999996</v>
      </c>
      <c r="J352" s="186">
        <f t="shared" si="12"/>
        <v>93.683643225995127</v>
      </c>
      <c r="K352" s="21"/>
      <c r="L352" s="21"/>
      <c r="M352" s="21"/>
      <c r="N352" s="21"/>
    </row>
    <row r="353" spans="1:14" ht="37.5" x14ac:dyDescent="0.25">
      <c r="A353" s="182" t="s">
        <v>133</v>
      </c>
      <c r="B353" s="183" t="s">
        <v>61</v>
      </c>
      <c r="C353" s="183" t="s">
        <v>17</v>
      </c>
      <c r="D353" s="183" t="s">
        <v>90</v>
      </c>
      <c r="E353" s="183" t="s">
        <v>134</v>
      </c>
      <c r="F353" s="188" t="s">
        <v>3</v>
      </c>
      <c r="G353" s="188" t="s">
        <v>3</v>
      </c>
      <c r="H353" s="185">
        <f>H354</f>
        <v>5227993</v>
      </c>
      <c r="I353" s="185">
        <f>I354</f>
        <v>4897774.3099999996</v>
      </c>
      <c r="J353" s="186">
        <f t="shared" si="12"/>
        <v>93.683643225995127</v>
      </c>
      <c r="K353" s="21"/>
      <c r="L353" s="21"/>
      <c r="M353" s="21"/>
      <c r="N353" s="21"/>
    </row>
    <row r="354" spans="1:14" ht="18.75" x14ac:dyDescent="0.25">
      <c r="A354" s="189" t="s">
        <v>188</v>
      </c>
      <c r="B354" s="190" t="s">
        <v>61</v>
      </c>
      <c r="C354" s="190" t="s">
        <v>17</v>
      </c>
      <c r="D354" s="190" t="s">
        <v>90</v>
      </c>
      <c r="E354" s="190" t="s">
        <v>134</v>
      </c>
      <c r="F354" s="190" t="s">
        <v>189</v>
      </c>
      <c r="G354" s="191" t="s">
        <v>3</v>
      </c>
      <c r="H354" s="192">
        <v>5227993</v>
      </c>
      <c r="I354" s="192">
        <v>4897774.3099999996</v>
      </c>
      <c r="J354" s="194">
        <f t="shared" si="12"/>
        <v>93.683643225995127</v>
      </c>
      <c r="K354" s="21"/>
      <c r="L354" s="21"/>
      <c r="M354" s="21"/>
      <c r="N354" s="21"/>
    </row>
    <row r="355" spans="1:14" ht="37.5" x14ac:dyDescent="0.25">
      <c r="A355" s="189" t="s">
        <v>56</v>
      </c>
      <c r="B355" s="190" t="s">
        <v>61</v>
      </c>
      <c r="C355" s="190" t="s">
        <v>17</v>
      </c>
      <c r="D355" s="190" t="s">
        <v>90</v>
      </c>
      <c r="E355" s="190" t="s">
        <v>134</v>
      </c>
      <c r="F355" s="190" t="s">
        <v>189</v>
      </c>
      <c r="G355" s="190" t="s">
        <v>57</v>
      </c>
      <c r="H355" s="192">
        <v>5227993</v>
      </c>
      <c r="I355" s="192">
        <v>4897774.3099999996</v>
      </c>
      <c r="J355" s="194">
        <f t="shared" si="12"/>
        <v>93.683643225995127</v>
      </c>
      <c r="K355" s="21"/>
      <c r="L355" s="21"/>
      <c r="M355" s="21"/>
      <c r="N355" s="21"/>
    </row>
    <row r="356" spans="1:14" ht="18.75" x14ac:dyDescent="0.25">
      <c r="A356" s="189" t="s">
        <v>58</v>
      </c>
      <c r="B356" s="190" t="s">
        <v>61</v>
      </c>
      <c r="C356" s="190" t="s">
        <v>17</v>
      </c>
      <c r="D356" s="190" t="s">
        <v>90</v>
      </c>
      <c r="E356" s="190" t="s">
        <v>134</v>
      </c>
      <c r="F356" s="190" t="s">
        <v>189</v>
      </c>
      <c r="G356" s="190" t="s">
        <v>59</v>
      </c>
      <c r="H356" s="192">
        <v>5227993</v>
      </c>
      <c r="I356" s="192">
        <v>4897774.3099999996</v>
      </c>
      <c r="J356" s="194">
        <f t="shared" si="12"/>
        <v>93.683643225995127</v>
      </c>
      <c r="K356" s="21"/>
      <c r="L356" s="21"/>
      <c r="M356" s="21"/>
      <c r="N356" s="21"/>
    </row>
    <row r="357" spans="1:14" ht="18.75" x14ac:dyDescent="0.25">
      <c r="A357" s="182" t="s">
        <v>190</v>
      </c>
      <c r="B357" s="183" t="s">
        <v>61</v>
      </c>
      <c r="C357" s="183" t="s">
        <v>17</v>
      </c>
      <c r="D357" s="183" t="s">
        <v>100</v>
      </c>
      <c r="E357" s="187" t="s">
        <v>3</v>
      </c>
      <c r="F357" s="187" t="s">
        <v>3</v>
      </c>
      <c r="G357" s="187" t="s">
        <v>3</v>
      </c>
      <c r="H357" s="185">
        <f>H358</f>
        <v>25251072</v>
      </c>
      <c r="I357" s="185">
        <f>I358</f>
        <v>24905442.870000001</v>
      </c>
      <c r="J357" s="186">
        <f t="shared" si="12"/>
        <v>98.631229874121786</v>
      </c>
      <c r="K357" s="21"/>
      <c r="L357" s="21"/>
      <c r="M357" s="21"/>
      <c r="N357" s="21"/>
    </row>
    <row r="358" spans="1:14" ht="37.5" x14ac:dyDescent="0.25">
      <c r="A358" s="182" t="s">
        <v>133</v>
      </c>
      <c r="B358" s="183" t="s">
        <v>61</v>
      </c>
      <c r="C358" s="183" t="s">
        <v>17</v>
      </c>
      <c r="D358" s="183" t="s">
        <v>100</v>
      </c>
      <c r="E358" s="183" t="s">
        <v>134</v>
      </c>
      <c r="F358" s="188" t="s">
        <v>3</v>
      </c>
      <c r="G358" s="188" t="s">
        <v>3</v>
      </c>
      <c r="H358" s="185">
        <f>H359</f>
        <v>25251072</v>
      </c>
      <c r="I358" s="185">
        <f>I359</f>
        <v>24905442.870000001</v>
      </c>
      <c r="J358" s="186">
        <f t="shared" si="12"/>
        <v>98.631229874121786</v>
      </c>
      <c r="K358" s="21"/>
      <c r="L358" s="21"/>
      <c r="M358" s="21"/>
      <c r="N358" s="21"/>
    </row>
    <row r="359" spans="1:14" ht="18.75" x14ac:dyDescent="0.25">
      <c r="A359" s="189" t="s">
        <v>191</v>
      </c>
      <c r="B359" s="190" t="s">
        <v>61</v>
      </c>
      <c r="C359" s="190" t="s">
        <v>17</v>
      </c>
      <c r="D359" s="190" t="s">
        <v>100</v>
      </c>
      <c r="E359" s="190" t="s">
        <v>134</v>
      </c>
      <c r="F359" s="190" t="s">
        <v>192</v>
      </c>
      <c r="G359" s="191" t="s">
        <v>3</v>
      </c>
      <c r="H359" s="192">
        <v>25251072</v>
      </c>
      <c r="I359" s="192">
        <v>24905442.870000001</v>
      </c>
      <c r="J359" s="194">
        <f t="shared" si="12"/>
        <v>98.631229874121786</v>
      </c>
      <c r="K359" s="21"/>
      <c r="L359" s="21"/>
      <c r="M359" s="21"/>
      <c r="N359" s="21"/>
    </row>
    <row r="360" spans="1:14" ht="37.5" x14ac:dyDescent="0.25">
      <c r="A360" s="189" t="s">
        <v>56</v>
      </c>
      <c r="B360" s="190" t="s">
        <v>61</v>
      </c>
      <c r="C360" s="190" t="s">
        <v>17</v>
      </c>
      <c r="D360" s="190" t="s">
        <v>100</v>
      </c>
      <c r="E360" s="190" t="s">
        <v>134</v>
      </c>
      <c r="F360" s="190" t="s">
        <v>192</v>
      </c>
      <c r="G360" s="190" t="s">
        <v>57</v>
      </c>
      <c r="H360" s="192">
        <v>25251072</v>
      </c>
      <c r="I360" s="192">
        <v>24905442.870000001</v>
      </c>
      <c r="J360" s="194">
        <f t="shared" si="12"/>
        <v>98.631229874121786</v>
      </c>
      <c r="K360" s="21"/>
      <c r="L360" s="21"/>
      <c r="M360" s="21"/>
      <c r="N360" s="21"/>
    </row>
    <row r="361" spans="1:14" ht="18.75" x14ac:dyDescent="0.25">
      <c r="A361" s="189" t="s">
        <v>58</v>
      </c>
      <c r="B361" s="190" t="s">
        <v>61</v>
      </c>
      <c r="C361" s="190" t="s">
        <v>17</v>
      </c>
      <c r="D361" s="190" t="s">
        <v>100</v>
      </c>
      <c r="E361" s="190" t="s">
        <v>134</v>
      </c>
      <c r="F361" s="190" t="s">
        <v>192</v>
      </c>
      <c r="G361" s="190" t="s">
        <v>59</v>
      </c>
      <c r="H361" s="192">
        <v>25251072</v>
      </c>
      <c r="I361" s="192">
        <v>24905442.870000001</v>
      </c>
      <c r="J361" s="194">
        <f t="shared" si="12"/>
        <v>98.631229874121786</v>
      </c>
      <c r="K361" s="21"/>
      <c r="L361" s="21"/>
      <c r="M361" s="21"/>
      <c r="N361" s="21"/>
    </row>
    <row r="362" spans="1:14" ht="112.5" x14ac:dyDescent="0.25">
      <c r="A362" s="182" t="s">
        <v>193</v>
      </c>
      <c r="B362" s="183" t="s">
        <v>61</v>
      </c>
      <c r="C362" s="183" t="s">
        <v>17</v>
      </c>
      <c r="D362" s="183" t="s">
        <v>104</v>
      </c>
      <c r="E362" s="187" t="s">
        <v>3</v>
      </c>
      <c r="F362" s="187" t="s">
        <v>3</v>
      </c>
      <c r="G362" s="187" t="s">
        <v>3</v>
      </c>
      <c r="H362" s="185">
        <f>H363</f>
        <v>39331044.560000002</v>
      </c>
      <c r="I362" s="185">
        <f>I363</f>
        <v>38934535.420000002</v>
      </c>
      <c r="J362" s="186">
        <f t="shared" si="12"/>
        <v>98.991867252864026</v>
      </c>
      <c r="K362" s="21"/>
      <c r="L362" s="21"/>
      <c r="M362" s="21"/>
      <c r="N362" s="21"/>
    </row>
    <row r="363" spans="1:14" ht="37.5" x14ac:dyDescent="0.25">
      <c r="A363" s="182" t="s">
        <v>133</v>
      </c>
      <c r="B363" s="183" t="s">
        <v>61</v>
      </c>
      <c r="C363" s="183" t="s">
        <v>17</v>
      </c>
      <c r="D363" s="183" t="s">
        <v>104</v>
      </c>
      <c r="E363" s="183" t="s">
        <v>134</v>
      </c>
      <c r="F363" s="188" t="s">
        <v>3</v>
      </c>
      <c r="G363" s="188" t="s">
        <v>3</v>
      </c>
      <c r="H363" s="185">
        <f>H364</f>
        <v>39331044.560000002</v>
      </c>
      <c r="I363" s="185">
        <f>I364</f>
        <v>38934535.420000002</v>
      </c>
      <c r="J363" s="186">
        <f t="shared" si="12"/>
        <v>98.991867252864026</v>
      </c>
      <c r="K363" s="21"/>
      <c r="L363" s="21"/>
      <c r="M363" s="21"/>
      <c r="N363" s="21"/>
    </row>
    <row r="364" spans="1:14" ht="93.75" x14ac:dyDescent="0.25">
      <c r="A364" s="189" t="s">
        <v>193</v>
      </c>
      <c r="B364" s="190" t="s">
        <v>61</v>
      </c>
      <c r="C364" s="190" t="s">
        <v>17</v>
      </c>
      <c r="D364" s="190" t="s">
        <v>104</v>
      </c>
      <c r="E364" s="190" t="s">
        <v>134</v>
      </c>
      <c r="F364" s="190" t="s">
        <v>194</v>
      </c>
      <c r="G364" s="191" t="s">
        <v>3</v>
      </c>
      <c r="H364" s="192">
        <v>39331044.560000002</v>
      </c>
      <c r="I364" s="192">
        <v>38934535.420000002</v>
      </c>
      <c r="J364" s="194">
        <f t="shared" si="12"/>
        <v>98.991867252864026</v>
      </c>
      <c r="K364" s="21"/>
      <c r="L364" s="21"/>
      <c r="M364" s="21"/>
      <c r="N364" s="21"/>
    </row>
    <row r="365" spans="1:14" ht="37.5" x14ac:dyDescent="0.25">
      <c r="A365" s="189" t="s">
        <v>56</v>
      </c>
      <c r="B365" s="190" t="s">
        <v>61</v>
      </c>
      <c r="C365" s="190" t="s">
        <v>17</v>
      </c>
      <c r="D365" s="190" t="s">
        <v>104</v>
      </c>
      <c r="E365" s="190" t="s">
        <v>134</v>
      </c>
      <c r="F365" s="190" t="s">
        <v>194</v>
      </c>
      <c r="G365" s="190" t="s">
        <v>57</v>
      </c>
      <c r="H365" s="192">
        <v>39331044.560000002</v>
      </c>
      <c r="I365" s="192">
        <v>38934535.420000002</v>
      </c>
      <c r="J365" s="194">
        <f t="shared" ref="J365:J418" si="13">I365/H365*100</f>
        <v>98.991867252864026</v>
      </c>
      <c r="K365" s="21"/>
      <c r="L365" s="21"/>
      <c r="M365" s="21"/>
      <c r="N365" s="21"/>
    </row>
    <row r="366" spans="1:14" ht="18.75" x14ac:dyDescent="0.25">
      <c r="A366" s="189" t="s">
        <v>58</v>
      </c>
      <c r="B366" s="190" t="s">
        <v>61</v>
      </c>
      <c r="C366" s="190" t="s">
        <v>17</v>
      </c>
      <c r="D366" s="190" t="s">
        <v>104</v>
      </c>
      <c r="E366" s="190" t="s">
        <v>134</v>
      </c>
      <c r="F366" s="190" t="s">
        <v>194</v>
      </c>
      <c r="G366" s="190" t="s">
        <v>59</v>
      </c>
      <c r="H366" s="192">
        <v>39331044.560000002</v>
      </c>
      <c r="I366" s="192">
        <v>38934535.420000002</v>
      </c>
      <c r="J366" s="194">
        <f t="shared" si="13"/>
        <v>98.991867252864026</v>
      </c>
      <c r="K366" s="21"/>
      <c r="L366" s="21"/>
      <c r="M366" s="21"/>
      <c r="N366" s="21"/>
    </row>
    <row r="367" spans="1:14" ht="75" x14ac:dyDescent="0.25">
      <c r="A367" s="182" t="s">
        <v>195</v>
      </c>
      <c r="B367" s="183" t="s">
        <v>61</v>
      </c>
      <c r="C367" s="183" t="s">
        <v>17</v>
      </c>
      <c r="D367" s="183" t="s">
        <v>155</v>
      </c>
      <c r="E367" s="187" t="s">
        <v>3</v>
      </c>
      <c r="F367" s="187" t="s">
        <v>3</v>
      </c>
      <c r="G367" s="187" t="s">
        <v>3</v>
      </c>
      <c r="H367" s="185">
        <f>H368</f>
        <v>4132180</v>
      </c>
      <c r="I367" s="185">
        <f>I368</f>
        <v>3925288.03</v>
      </c>
      <c r="J367" s="186">
        <f t="shared" si="13"/>
        <v>94.993152040811381</v>
      </c>
      <c r="K367" s="21"/>
      <c r="L367" s="21"/>
      <c r="M367" s="21"/>
      <c r="N367" s="21"/>
    </row>
    <row r="368" spans="1:14" ht="37.5" x14ac:dyDescent="0.25">
      <c r="A368" s="182" t="s">
        <v>133</v>
      </c>
      <c r="B368" s="183" t="s">
        <v>61</v>
      </c>
      <c r="C368" s="183" t="s">
        <v>17</v>
      </c>
      <c r="D368" s="183" t="s">
        <v>155</v>
      </c>
      <c r="E368" s="183" t="s">
        <v>134</v>
      </c>
      <c r="F368" s="188" t="s">
        <v>3</v>
      </c>
      <c r="G368" s="188" t="s">
        <v>3</v>
      </c>
      <c r="H368" s="185">
        <f>H369</f>
        <v>4132180</v>
      </c>
      <c r="I368" s="185">
        <f>I369</f>
        <v>3925288.03</v>
      </c>
      <c r="J368" s="186">
        <f t="shared" si="13"/>
        <v>94.993152040811381</v>
      </c>
      <c r="K368" s="21"/>
      <c r="L368" s="21"/>
      <c r="M368" s="21"/>
      <c r="N368" s="21"/>
    </row>
    <row r="369" spans="1:14" ht="18.75" x14ac:dyDescent="0.25">
      <c r="A369" s="189" t="s">
        <v>196</v>
      </c>
      <c r="B369" s="190" t="s">
        <v>61</v>
      </c>
      <c r="C369" s="190" t="s">
        <v>17</v>
      </c>
      <c r="D369" s="190" t="s">
        <v>155</v>
      </c>
      <c r="E369" s="190" t="s">
        <v>134</v>
      </c>
      <c r="F369" s="190" t="s">
        <v>197</v>
      </c>
      <c r="G369" s="191" t="s">
        <v>3</v>
      </c>
      <c r="H369" s="192">
        <v>4132180</v>
      </c>
      <c r="I369" s="192">
        <v>3925288.03</v>
      </c>
      <c r="J369" s="194">
        <f t="shared" si="13"/>
        <v>94.993152040811381</v>
      </c>
      <c r="K369" s="21"/>
      <c r="L369" s="21"/>
      <c r="M369" s="21"/>
      <c r="N369" s="21"/>
    </row>
    <row r="370" spans="1:14" ht="37.5" x14ac:dyDescent="0.25">
      <c r="A370" s="189" t="s">
        <v>28</v>
      </c>
      <c r="B370" s="190" t="s">
        <v>61</v>
      </c>
      <c r="C370" s="190" t="s">
        <v>17</v>
      </c>
      <c r="D370" s="190" t="s">
        <v>155</v>
      </c>
      <c r="E370" s="190" t="s">
        <v>134</v>
      </c>
      <c r="F370" s="190" t="s">
        <v>197</v>
      </c>
      <c r="G370" s="190" t="s">
        <v>29</v>
      </c>
      <c r="H370" s="192">
        <v>4079635</v>
      </c>
      <c r="I370" s="192">
        <v>3877968.29</v>
      </c>
      <c r="J370" s="194">
        <f t="shared" si="13"/>
        <v>95.056746253034902</v>
      </c>
      <c r="K370" s="21"/>
      <c r="L370" s="21"/>
      <c r="M370" s="21"/>
      <c r="N370" s="21"/>
    </row>
    <row r="371" spans="1:14" ht="37.5" x14ac:dyDescent="0.25">
      <c r="A371" s="189" t="s">
        <v>30</v>
      </c>
      <c r="B371" s="190" t="s">
        <v>61</v>
      </c>
      <c r="C371" s="190" t="s">
        <v>17</v>
      </c>
      <c r="D371" s="190" t="s">
        <v>155</v>
      </c>
      <c r="E371" s="190" t="s">
        <v>134</v>
      </c>
      <c r="F371" s="190" t="s">
        <v>197</v>
      </c>
      <c r="G371" s="190" t="s">
        <v>31</v>
      </c>
      <c r="H371" s="192">
        <v>4079635</v>
      </c>
      <c r="I371" s="192">
        <v>3877968.29</v>
      </c>
      <c r="J371" s="194">
        <f t="shared" si="13"/>
        <v>95.056746253034902</v>
      </c>
      <c r="K371" s="21"/>
      <c r="L371" s="21"/>
      <c r="M371" s="21"/>
      <c r="N371" s="21"/>
    </row>
    <row r="372" spans="1:14" ht="37.5" x14ac:dyDescent="0.25">
      <c r="A372" s="189" t="s">
        <v>56</v>
      </c>
      <c r="B372" s="190" t="s">
        <v>61</v>
      </c>
      <c r="C372" s="190" t="s">
        <v>17</v>
      </c>
      <c r="D372" s="190" t="s">
        <v>155</v>
      </c>
      <c r="E372" s="190" t="s">
        <v>134</v>
      </c>
      <c r="F372" s="190" t="s">
        <v>197</v>
      </c>
      <c r="G372" s="190" t="s">
        <v>57</v>
      </c>
      <c r="H372" s="192">
        <v>52545</v>
      </c>
      <c r="I372" s="192">
        <v>47319.74</v>
      </c>
      <c r="J372" s="194">
        <f t="shared" si="13"/>
        <v>90.055647540203637</v>
      </c>
      <c r="K372" s="21"/>
      <c r="L372" s="21"/>
      <c r="M372" s="21"/>
      <c r="N372" s="21"/>
    </row>
    <row r="373" spans="1:14" ht="18.75" x14ac:dyDescent="0.25">
      <c r="A373" s="189" t="s">
        <v>58</v>
      </c>
      <c r="B373" s="190" t="s">
        <v>61</v>
      </c>
      <c r="C373" s="190" t="s">
        <v>17</v>
      </c>
      <c r="D373" s="190" t="s">
        <v>155</v>
      </c>
      <c r="E373" s="190" t="s">
        <v>134</v>
      </c>
      <c r="F373" s="190" t="s">
        <v>197</v>
      </c>
      <c r="G373" s="190" t="s">
        <v>59</v>
      </c>
      <c r="H373" s="192">
        <v>52545</v>
      </c>
      <c r="I373" s="192">
        <v>47319.74</v>
      </c>
      <c r="J373" s="194">
        <f t="shared" si="13"/>
        <v>90.055647540203637</v>
      </c>
      <c r="K373" s="21"/>
      <c r="L373" s="21"/>
      <c r="M373" s="21"/>
      <c r="N373" s="21"/>
    </row>
    <row r="374" spans="1:14" ht="37.5" x14ac:dyDescent="0.25">
      <c r="A374" s="182" t="s">
        <v>26</v>
      </c>
      <c r="B374" s="183" t="s">
        <v>61</v>
      </c>
      <c r="C374" s="183" t="s">
        <v>17</v>
      </c>
      <c r="D374" s="183" t="s">
        <v>13</v>
      </c>
      <c r="E374" s="187" t="s">
        <v>3</v>
      </c>
      <c r="F374" s="187" t="s">
        <v>3</v>
      </c>
      <c r="G374" s="187" t="s">
        <v>3</v>
      </c>
      <c r="H374" s="185">
        <f>H375</f>
        <v>3238110.99</v>
      </c>
      <c r="I374" s="185">
        <f>I375</f>
        <v>3191966.45</v>
      </c>
      <c r="J374" s="186">
        <f t="shared" si="13"/>
        <v>98.574954961627185</v>
      </c>
      <c r="K374" s="21"/>
      <c r="L374" s="21"/>
      <c r="M374" s="21"/>
      <c r="N374" s="21"/>
    </row>
    <row r="375" spans="1:14" ht="37.5" x14ac:dyDescent="0.25">
      <c r="A375" s="182" t="s">
        <v>133</v>
      </c>
      <c r="B375" s="183" t="s">
        <v>61</v>
      </c>
      <c r="C375" s="183" t="s">
        <v>17</v>
      </c>
      <c r="D375" s="183" t="s">
        <v>13</v>
      </c>
      <c r="E375" s="183" t="s">
        <v>134</v>
      </c>
      <c r="F375" s="188" t="s">
        <v>3</v>
      </c>
      <c r="G375" s="188" t="s">
        <v>3</v>
      </c>
      <c r="H375" s="185">
        <f>H376</f>
        <v>3238110.99</v>
      </c>
      <c r="I375" s="185">
        <f>I376</f>
        <v>3191966.45</v>
      </c>
      <c r="J375" s="186">
        <f t="shared" si="13"/>
        <v>98.574954961627185</v>
      </c>
      <c r="K375" s="21"/>
      <c r="L375" s="21"/>
      <c r="M375" s="21"/>
      <c r="N375" s="21"/>
    </row>
    <row r="376" spans="1:14" ht="37.5" x14ac:dyDescent="0.25">
      <c r="A376" s="189" t="s">
        <v>26</v>
      </c>
      <c r="B376" s="190" t="s">
        <v>61</v>
      </c>
      <c r="C376" s="190" t="s">
        <v>17</v>
      </c>
      <c r="D376" s="190" t="s">
        <v>13</v>
      </c>
      <c r="E376" s="190" t="s">
        <v>134</v>
      </c>
      <c r="F376" s="190" t="s">
        <v>27</v>
      </c>
      <c r="G376" s="191" t="s">
        <v>3</v>
      </c>
      <c r="H376" s="192">
        <v>3238110.99</v>
      </c>
      <c r="I376" s="192">
        <v>3191966.45</v>
      </c>
      <c r="J376" s="194">
        <f t="shared" si="13"/>
        <v>98.574954961627185</v>
      </c>
      <c r="K376" s="21"/>
      <c r="L376" s="21"/>
      <c r="M376" s="21"/>
      <c r="N376" s="21"/>
    </row>
    <row r="377" spans="1:14" ht="93.75" x14ac:dyDescent="0.25">
      <c r="A377" s="189" t="s">
        <v>22</v>
      </c>
      <c r="B377" s="190" t="s">
        <v>61</v>
      </c>
      <c r="C377" s="190" t="s">
        <v>17</v>
      </c>
      <c r="D377" s="190" t="s">
        <v>13</v>
      </c>
      <c r="E377" s="190" t="s">
        <v>134</v>
      </c>
      <c r="F377" s="190" t="s">
        <v>27</v>
      </c>
      <c r="G377" s="190" t="s">
        <v>23</v>
      </c>
      <c r="H377" s="192">
        <v>3238110.99</v>
      </c>
      <c r="I377" s="192">
        <v>3191966.45</v>
      </c>
      <c r="J377" s="194">
        <f t="shared" si="13"/>
        <v>98.574954961627185</v>
      </c>
      <c r="K377" s="21"/>
      <c r="L377" s="21"/>
      <c r="M377" s="21"/>
      <c r="N377" s="21"/>
    </row>
    <row r="378" spans="1:14" ht="37.5" x14ac:dyDescent="0.25">
      <c r="A378" s="189" t="s">
        <v>24</v>
      </c>
      <c r="B378" s="190" t="s">
        <v>61</v>
      </c>
      <c r="C378" s="190" t="s">
        <v>17</v>
      </c>
      <c r="D378" s="190" t="s">
        <v>13</v>
      </c>
      <c r="E378" s="190" t="s">
        <v>134</v>
      </c>
      <c r="F378" s="190" t="s">
        <v>27</v>
      </c>
      <c r="G378" s="190" t="s">
        <v>25</v>
      </c>
      <c r="H378" s="192">
        <v>3238110.99</v>
      </c>
      <c r="I378" s="192">
        <v>3191966.45</v>
      </c>
      <c r="J378" s="194">
        <f t="shared" si="13"/>
        <v>98.574954961627185</v>
      </c>
      <c r="K378" s="21"/>
      <c r="L378" s="21"/>
      <c r="M378" s="21"/>
      <c r="N378" s="21"/>
    </row>
    <row r="379" spans="1:14" ht="37.5" x14ac:dyDescent="0.25">
      <c r="A379" s="182" t="s">
        <v>198</v>
      </c>
      <c r="B379" s="183" t="s">
        <v>61</v>
      </c>
      <c r="C379" s="183" t="s">
        <v>17</v>
      </c>
      <c r="D379" s="183" t="s">
        <v>163</v>
      </c>
      <c r="E379" s="187" t="s">
        <v>3</v>
      </c>
      <c r="F379" s="187" t="s">
        <v>3</v>
      </c>
      <c r="G379" s="187" t="s">
        <v>3</v>
      </c>
      <c r="H379" s="185">
        <f>H380</f>
        <v>4757734.7699999996</v>
      </c>
      <c r="I379" s="185">
        <f>I380</f>
        <v>4560937.0999999996</v>
      </c>
      <c r="J379" s="186">
        <f t="shared" si="13"/>
        <v>95.863626714946122</v>
      </c>
      <c r="K379" s="21"/>
      <c r="L379" s="21"/>
      <c r="M379" s="21"/>
      <c r="N379" s="21"/>
    </row>
    <row r="380" spans="1:14" ht="37.5" x14ac:dyDescent="0.25">
      <c r="A380" s="182" t="s">
        <v>133</v>
      </c>
      <c r="B380" s="183" t="s">
        <v>61</v>
      </c>
      <c r="C380" s="183" t="s">
        <v>17</v>
      </c>
      <c r="D380" s="183" t="s">
        <v>163</v>
      </c>
      <c r="E380" s="183" t="s">
        <v>134</v>
      </c>
      <c r="F380" s="188" t="s">
        <v>3</v>
      </c>
      <c r="G380" s="188" t="s">
        <v>3</v>
      </c>
      <c r="H380" s="185">
        <f>H381</f>
        <v>4757734.7699999996</v>
      </c>
      <c r="I380" s="185">
        <f>I381</f>
        <v>4560937.0999999996</v>
      </c>
      <c r="J380" s="186">
        <f t="shared" si="13"/>
        <v>95.863626714946122</v>
      </c>
      <c r="K380" s="21"/>
      <c r="L380" s="21"/>
      <c r="M380" s="21"/>
      <c r="N380" s="21"/>
    </row>
    <row r="381" spans="1:14" ht="37.5" x14ac:dyDescent="0.25">
      <c r="A381" s="189" t="s">
        <v>101</v>
      </c>
      <c r="B381" s="190" t="s">
        <v>61</v>
      </c>
      <c r="C381" s="190" t="s">
        <v>17</v>
      </c>
      <c r="D381" s="190" t="s">
        <v>163</v>
      </c>
      <c r="E381" s="190" t="s">
        <v>134</v>
      </c>
      <c r="F381" s="190" t="s">
        <v>102</v>
      </c>
      <c r="G381" s="191" t="s">
        <v>3</v>
      </c>
      <c r="H381" s="192">
        <v>4757734.7699999996</v>
      </c>
      <c r="I381" s="192">
        <v>4560937.0999999996</v>
      </c>
      <c r="J381" s="194">
        <f t="shared" si="13"/>
        <v>95.863626714946122</v>
      </c>
      <c r="K381" s="21"/>
      <c r="L381" s="21"/>
      <c r="M381" s="21"/>
      <c r="N381" s="21"/>
    </row>
    <row r="382" spans="1:14" ht="93.75" x14ac:dyDescent="0.25">
      <c r="A382" s="189" t="s">
        <v>22</v>
      </c>
      <c r="B382" s="190" t="s">
        <v>61</v>
      </c>
      <c r="C382" s="190" t="s">
        <v>17</v>
      </c>
      <c r="D382" s="190" t="s">
        <v>163</v>
      </c>
      <c r="E382" s="190" t="s">
        <v>134</v>
      </c>
      <c r="F382" s="190" t="s">
        <v>102</v>
      </c>
      <c r="G382" s="190" t="s">
        <v>23</v>
      </c>
      <c r="H382" s="192">
        <v>4066957.77</v>
      </c>
      <c r="I382" s="192">
        <v>3965467.47</v>
      </c>
      <c r="J382" s="194">
        <f t="shared" si="13"/>
        <v>97.504515518979687</v>
      </c>
      <c r="K382" s="21"/>
      <c r="L382" s="21"/>
      <c r="M382" s="21"/>
      <c r="N382" s="21"/>
    </row>
    <row r="383" spans="1:14" ht="18.75" x14ac:dyDescent="0.25">
      <c r="A383" s="189" t="s">
        <v>40</v>
      </c>
      <c r="B383" s="190" t="s">
        <v>61</v>
      </c>
      <c r="C383" s="190" t="s">
        <v>17</v>
      </c>
      <c r="D383" s="190" t="s">
        <v>163</v>
      </c>
      <c r="E383" s="190" t="s">
        <v>134</v>
      </c>
      <c r="F383" s="190" t="s">
        <v>102</v>
      </c>
      <c r="G383" s="190" t="s">
        <v>41</v>
      </c>
      <c r="H383" s="192">
        <v>4066957.77</v>
      </c>
      <c r="I383" s="192">
        <v>3965467.47</v>
      </c>
      <c r="J383" s="194">
        <f t="shared" si="13"/>
        <v>97.504515518979687</v>
      </c>
      <c r="K383" s="21"/>
      <c r="L383" s="21"/>
      <c r="M383" s="21"/>
      <c r="N383" s="21"/>
    </row>
    <row r="384" spans="1:14" ht="37.5" x14ac:dyDescent="0.25">
      <c r="A384" s="189" t="s">
        <v>28</v>
      </c>
      <c r="B384" s="190" t="s">
        <v>61</v>
      </c>
      <c r="C384" s="190" t="s">
        <v>17</v>
      </c>
      <c r="D384" s="190" t="s">
        <v>163</v>
      </c>
      <c r="E384" s="190" t="s">
        <v>134</v>
      </c>
      <c r="F384" s="190" t="s">
        <v>102</v>
      </c>
      <c r="G384" s="190" t="s">
        <v>29</v>
      </c>
      <c r="H384" s="192">
        <v>684837</v>
      </c>
      <c r="I384" s="192">
        <v>589529.63</v>
      </c>
      <c r="J384" s="194">
        <f t="shared" si="13"/>
        <v>86.083203740452106</v>
      </c>
      <c r="K384" s="21"/>
      <c r="L384" s="25"/>
      <c r="M384" s="21"/>
      <c r="N384" s="21"/>
    </row>
    <row r="385" spans="1:14" ht="37.5" x14ac:dyDescent="0.25">
      <c r="A385" s="189" t="s">
        <v>30</v>
      </c>
      <c r="B385" s="190" t="s">
        <v>61</v>
      </c>
      <c r="C385" s="190" t="s">
        <v>17</v>
      </c>
      <c r="D385" s="190" t="s">
        <v>163</v>
      </c>
      <c r="E385" s="190" t="s">
        <v>134</v>
      </c>
      <c r="F385" s="190" t="s">
        <v>102</v>
      </c>
      <c r="G385" s="190" t="s">
        <v>31</v>
      </c>
      <c r="H385" s="192">
        <v>684837</v>
      </c>
      <c r="I385" s="192">
        <v>589529.63</v>
      </c>
      <c r="J385" s="194">
        <f t="shared" si="13"/>
        <v>86.083203740452106</v>
      </c>
      <c r="K385" s="21"/>
      <c r="L385" s="21"/>
      <c r="M385" s="21"/>
      <c r="N385" s="21"/>
    </row>
    <row r="386" spans="1:14" ht="18.75" x14ac:dyDescent="0.25">
      <c r="A386" s="189" t="s">
        <v>32</v>
      </c>
      <c r="B386" s="190" t="s">
        <v>61</v>
      </c>
      <c r="C386" s="190" t="s">
        <v>17</v>
      </c>
      <c r="D386" s="190" t="s">
        <v>163</v>
      </c>
      <c r="E386" s="190" t="s">
        <v>134</v>
      </c>
      <c r="F386" s="190" t="s">
        <v>102</v>
      </c>
      <c r="G386" s="190" t="s">
        <v>33</v>
      </c>
      <c r="H386" s="192">
        <v>5940</v>
      </c>
      <c r="I386" s="192">
        <v>5940</v>
      </c>
      <c r="J386" s="194">
        <f t="shared" si="13"/>
        <v>100</v>
      </c>
      <c r="K386" s="21"/>
      <c r="L386" s="21"/>
      <c r="M386" s="21"/>
      <c r="N386" s="21"/>
    </row>
    <row r="387" spans="1:14" ht="18.75" x14ac:dyDescent="0.25">
      <c r="A387" s="189" t="s">
        <v>34</v>
      </c>
      <c r="B387" s="190" t="s">
        <v>61</v>
      </c>
      <c r="C387" s="190" t="s">
        <v>17</v>
      </c>
      <c r="D387" s="190" t="s">
        <v>163</v>
      </c>
      <c r="E387" s="190" t="s">
        <v>134</v>
      </c>
      <c r="F387" s="190" t="s">
        <v>102</v>
      </c>
      <c r="G387" s="190" t="s">
        <v>35</v>
      </c>
      <c r="H387" s="192">
        <v>5940</v>
      </c>
      <c r="I387" s="192">
        <v>5940</v>
      </c>
      <c r="J387" s="194">
        <f t="shared" si="13"/>
        <v>100</v>
      </c>
      <c r="K387" s="21"/>
      <c r="L387" s="21"/>
      <c r="M387" s="21"/>
      <c r="N387" s="21"/>
    </row>
    <row r="388" spans="1:14" ht="37.5" x14ac:dyDescent="0.25">
      <c r="A388" s="182" t="s">
        <v>200</v>
      </c>
      <c r="B388" s="183" t="s">
        <v>61</v>
      </c>
      <c r="C388" s="183" t="s">
        <v>17</v>
      </c>
      <c r="D388" s="183" t="s">
        <v>167</v>
      </c>
      <c r="E388" s="187" t="s">
        <v>3</v>
      </c>
      <c r="F388" s="187" t="s">
        <v>3</v>
      </c>
      <c r="G388" s="187" t="s">
        <v>3</v>
      </c>
      <c r="H388" s="185">
        <f>H389</f>
        <v>5140317.62</v>
      </c>
      <c r="I388" s="185">
        <f>I389</f>
        <v>4979714.91</v>
      </c>
      <c r="J388" s="186">
        <f t="shared" si="13"/>
        <v>96.875626724404626</v>
      </c>
      <c r="K388" s="21"/>
      <c r="L388" s="21"/>
      <c r="M388" s="21"/>
      <c r="N388" s="21"/>
    </row>
    <row r="389" spans="1:14" ht="37.5" x14ac:dyDescent="0.25">
      <c r="A389" s="182" t="s">
        <v>133</v>
      </c>
      <c r="B389" s="183" t="s">
        <v>61</v>
      </c>
      <c r="C389" s="183" t="s">
        <v>17</v>
      </c>
      <c r="D389" s="183" t="s">
        <v>167</v>
      </c>
      <c r="E389" s="183" t="s">
        <v>134</v>
      </c>
      <c r="F389" s="188" t="s">
        <v>3</v>
      </c>
      <c r="G389" s="188" t="s">
        <v>3</v>
      </c>
      <c r="H389" s="185">
        <f>H390</f>
        <v>5140317.62</v>
      </c>
      <c r="I389" s="185">
        <f>I390</f>
        <v>4979714.91</v>
      </c>
      <c r="J389" s="186">
        <f t="shared" si="13"/>
        <v>96.875626724404626</v>
      </c>
      <c r="K389" s="21"/>
      <c r="L389" s="21"/>
      <c r="M389" s="21"/>
      <c r="N389" s="21"/>
    </row>
    <row r="390" spans="1:14" ht="37.5" x14ac:dyDescent="0.25">
      <c r="A390" s="189" t="s">
        <v>101</v>
      </c>
      <c r="B390" s="190" t="s">
        <v>61</v>
      </c>
      <c r="C390" s="190" t="s">
        <v>17</v>
      </c>
      <c r="D390" s="190" t="s">
        <v>167</v>
      </c>
      <c r="E390" s="190" t="s">
        <v>134</v>
      </c>
      <c r="F390" s="190" t="s">
        <v>102</v>
      </c>
      <c r="G390" s="191" t="s">
        <v>3</v>
      </c>
      <c r="H390" s="192">
        <v>5140317.62</v>
      </c>
      <c r="I390" s="192">
        <v>4979714.91</v>
      </c>
      <c r="J390" s="194">
        <f t="shared" si="13"/>
        <v>96.875626724404626</v>
      </c>
      <c r="K390" s="21"/>
      <c r="L390" s="21"/>
      <c r="M390" s="21"/>
      <c r="N390" s="21"/>
    </row>
    <row r="391" spans="1:14" ht="93.75" x14ac:dyDescent="0.25">
      <c r="A391" s="189" t="s">
        <v>22</v>
      </c>
      <c r="B391" s="190" t="s">
        <v>61</v>
      </c>
      <c r="C391" s="190" t="s">
        <v>17</v>
      </c>
      <c r="D391" s="190" t="s">
        <v>167</v>
      </c>
      <c r="E391" s="190" t="s">
        <v>134</v>
      </c>
      <c r="F391" s="190" t="s">
        <v>102</v>
      </c>
      <c r="G391" s="190" t="s">
        <v>23</v>
      </c>
      <c r="H391" s="192">
        <v>4984719.62</v>
      </c>
      <c r="I391" s="192">
        <v>4884368.91</v>
      </c>
      <c r="J391" s="194">
        <f t="shared" si="13"/>
        <v>97.986833409900001</v>
      </c>
      <c r="K391" s="21"/>
      <c r="L391" s="21"/>
      <c r="M391" s="21"/>
      <c r="N391" s="21"/>
    </row>
    <row r="392" spans="1:14" ht="18.75" x14ac:dyDescent="0.25">
      <c r="A392" s="189" t="s">
        <v>40</v>
      </c>
      <c r="B392" s="190" t="s">
        <v>61</v>
      </c>
      <c r="C392" s="190" t="s">
        <v>17</v>
      </c>
      <c r="D392" s="190" t="s">
        <v>167</v>
      </c>
      <c r="E392" s="190" t="s">
        <v>134</v>
      </c>
      <c r="F392" s="190" t="s">
        <v>102</v>
      </c>
      <c r="G392" s="190" t="s">
        <v>41</v>
      </c>
      <c r="H392" s="192">
        <v>4984719.62</v>
      </c>
      <c r="I392" s="192">
        <v>4884368.91</v>
      </c>
      <c r="J392" s="194">
        <f t="shared" si="13"/>
        <v>97.986833409900001</v>
      </c>
      <c r="K392" s="21"/>
      <c r="L392" s="21"/>
      <c r="M392" s="21"/>
      <c r="N392" s="21"/>
    </row>
    <row r="393" spans="1:14" ht="37.5" x14ac:dyDescent="0.25">
      <c r="A393" s="189" t="s">
        <v>28</v>
      </c>
      <c r="B393" s="190" t="s">
        <v>61</v>
      </c>
      <c r="C393" s="190" t="s">
        <v>17</v>
      </c>
      <c r="D393" s="190" t="s">
        <v>167</v>
      </c>
      <c r="E393" s="190" t="s">
        <v>134</v>
      </c>
      <c r="F393" s="190" t="s">
        <v>102</v>
      </c>
      <c r="G393" s="190" t="s">
        <v>29</v>
      </c>
      <c r="H393" s="192">
        <v>155598</v>
      </c>
      <c r="I393" s="192">
        <v>95346</v>
      </c>
      <c r="J393" s="194">
        <f t="shared" si="13"/>
        <v>61.277137238267841</v>
      </c>
      <c r="K393" s="21"/>
      <c r="L393" s="21"/>
      <c r="M393" s="21"/>
      <c r="N393" s="21"/>
    </row>
    <row r="394" spans="1:14" ht="37.5" x14ac:dyDescent="0.25">
      <c r="A394" s="189" t="s">
        <v>30</v>
      </c>
      <c r="B394" s="190" t="s">
        <v>61</v>
      </c>
      <c r="C394" s="190" t="s">
        <v>17</v>
      </c>
      <c r="D394" s="190" t="s">
        <v>167</v>
      </c>
      <c r="E394" s="190" t="s">
        <v>134</v>
      </c>
      <c r="F394" s="190" t="s">
        <v>102</v>
      </c>
      <c r="G394" s="190" t="s">
        <v>31</v>
      </c>
      <c r="H394" s="192">
        <v>155598</v>
      </c>
      <c r="I394" s="192">
        <v>95346</v>
      </c>
      <c r="J394" s="194">
        <f t="shared" si="13"/>
        <v>61.277137238267841</v>
      </c>
      <c r="K394" s="21"/>
      <c r="L394" s="21"/>
      <c r="M394" s="21"/>
      <c r="N394" s="21"/>
    </row>
    <row r="395" spans="1:14" ht="112.5" x14ac:dyDescent="0.25">
      <c r="A395" s="182" t="s">
        <v>201</v>
      </c>
      <c r="B395" s="183" t="s">
        <v>61</v>
      </c>
      <c r="C395" s="183" t="s">
        <v>17</v>
      </c>
      <c r="D395" s="183" t="s">
        <v>170</v>
      </c>
      <c r="E395" s="187" t="s">
        <v>3</v>
      </c>
      <c r="F395" s="187" t="s">
        <v>3</v>
      </c>
      <c r="G395" s="187" t="s">
        <v>3</v>
      </c>
      <c r="H395" s="185">
        <f>H396</f>
        <v>241381</v>
      </c>
      <c r="I395" s="185">
        <f>I396</f>
        <v>241381</v>
      </c>
      <c r="J395" s="186">
        <f t="shared" si="13"/>
        <v>100</v>
      </c>
      <c r="K395" s="21"/>
      <c r="L395" s="21"/>
      <c r="M395" s="21"/>
      <c r="N395" s="21"/>
    </row>
    <row r="396" spans="1:14" ht="37.5" x14ac:dyDescent="0.25">
      <c r="A396" s="182" t="s">
        <v>133</v>
      </c>
      <c r="B396" s="183" t="s">
        <v>61</v>
      </c>
      <c r="C396" s="183" t="s">
        <v>17</v>
      </c>
      <c r="D396" s="183" t="s">
        <v>170</v>
      </c>
      <c r="E396" s="183" t="s">
        <v>134</v>
      </c>
      <c r="F396" s="188" t="s">
        <v>3</v>
      </c>
      <c r="G396" s="188" t="s">
        <v>3</v>
      </c>
      <c r="H396" s="185">
        <f>H397</f>
        <v>241381</v>
      </c>
      <c r="I396" s="185">
        <f>I397</f>
        <v>241381</v>
      </c>
      <c r="J396" s="186">
        <f t="shared" si="13"/>
        <v>100</v>
      </c>
      <c r="K396" s="21"/>
      <c r="L396" s="21"/>
      <c r="M396" s="21"/>
      <c r="N396" s="21"/>
    </row>
    <row r="397" spans="1:14" ht="93.75" x14ac:dyDescent="0.25">
      <c r="A397" s="189" t="s">
        <v>202</v>
      </c>
      <c r="B397" s="190" t="s">
        <v>61</v>
      </c>
      <c r="C397" s="190" t="s">
        <v>17</v>
      </c>
      <c r="D397" s="190" t="s">
        <v>170</v>
      </c>
      <c r="E397" s="190" t="s">
        <v>134</v>
      </c>
      <c r="F397" s="190" t="s">
        <v>203</v>
      </c>
      <c r="G397" s="191" t="s">
        <v>3</v>
      </c>
      <c r="H397" s="192">
        <v>241381</v>
      </c>
      <c r="I397" s="192">
        <v>241381</v>
      </c>
      <c r="J397" s="194">
        <f t="shared" si="13"/>
        <v>100</v>
      </c>
      <c r="K397" s="21"/>
      <c r="L397" s="21"/>
      <c r="M397" s="21"/>
      <c r="N397" s="21"/>
    </row>
    <row r="398" spans="1:14" ht="18.75" x14ac:dyDescent="0.25">
      <c r="A398" s="189" t="s">
        <v>68</v>
      </c>
      <c r="B398" s="190" t="s">
        <v>61</v>
      </c>
      <c r="C398" s="190" t="s">
        <v>17</v>
      </c>
      <c r="D398" s="190" t="s">
        <v>170</v>
      </c>
      <c r="E398" s="190" t="s">
        <v>134</v>
      </c>
      <c r="F398" s="190" t="s">
        <v>203</v>
      </c>
      <c r="G398" s="190" t="s">
        <v>69</v>
      </c>
      <c r="H398" s="192">
        <v>99300</v>
      </c>
      <c r="I398" s="192">
        <v>99300</v>
      </c>
      <c r="J398" s="194">
        <f t="shared" si="13"/>
        <v>100</v>
      </c>
      <c r="K398" s="21"/>
      <c r="L398" s="21"/>
      <c r="M398" s="21"/>
      <c r="N398" s="21"/>
    </row>
    <row r="399" spans="1:14" ht="37.5" x14ac:dyDescent="0.25">
      <c r="A399" s="189" t="s">
        <v>67</v>
      </c>
      <c r="B399" s="190" t="s">
        <v>61</v>
      </c>
      <c r="C399" s="190" t="s">
        <v>17</v>
      </c>
      <c r="D399" s="190" t="s">
        <v>170</v>
      </c>
      <c r="E399" s="190" t="s">
        <v>134</v>
      </c>
      <c r="F399" s="190" t="s">
        <v>203</v>
      </c>
      <c r="G399" s="190" t="s">
        <v>70</v>
      </c>
      <c r="H399" s="192">
        <v>99300</v>
      </c>
      <c r="I399" s="192">
        <v>99300</v>
      </c>
      <c r="J399" s="194">
        <f t="shared" si="13"/>
        <v>100</v>
      </c>
      <c r="K399" s="21"/>
      <c r="L399" s="21"/>
      <c r="M399" s="21"/>
      <c r="N399" s="21"/>
    </row>
    <row r="400" spans="1:14" ht="37.5" x14ac:dyDescent="0.25">
      <c r="A400" s="189" t="s">
        <v>56</v>
      </c>
      <c r="B400" s="190" t="s">
        <v>61</v>
      </c>
      <c r="C400" s="190" t="s">
        <v>17</v>
      </c>
      <c r="D400" s="190" t="s">
        <v>170</v>
      </c>
      <c r="E400" s="190" t="s">
        <v>134</v>
      </c>
      <c r="F400" s="190" t="s">
        <v>203</v>
      </c>
      <c r="G400" s="190" t="s">
        <v>57</v>
      </c>
      <c r="H400" s="192">
        <v>142081</v>
      </c>
      <c r="I400" s="192">
        <v>142081</v>
      </c>
      <c r="J400" s="194">
        <f t="shared" si="13"/>
        <v>100</v>
      </c>
      <c r="K400" s="21"/>
      <c r="L400" s="21"/>
      <c r="M400" s="21"/>
      <c r="N400" s="21"/>
    </row>
    <row r="401" spans="1:14" ht="18.75" x14ac:dyDescent="0.25">
      <c r="A401" s="189" t="s">
        <v>58</v>
      </c>
      <c r="B401" s="190" t="s">
        <v>61</v>
      </c>
      <c r="C401" s="190" t="s">
        <v>17</v>
      </c>
      <c r="D401" s="190" t="s">
        <v>170</v>
      </c>
      <c r="E401" s="190" t="s">
        <v>134</v>
      </c>
      <c r="F401" s="190" t="s">
        <v>203</v>
      </c>
      <c r="G401" s="190" t="s">
        <v>59</v>
      </c>
      <c r="H401" s="192">
        <v>142081</v>
      </c>
      <c r="I401" s="192">
        <v>142081</v>
      </c>
      <c r="J401" s="194">
        <f t="shared" si="13"/>
        <v>100</v>
      </c>
      <c r="K401" s="21"/>
      <c r="L401" s="21"/>
      <c r="M401" s="21"/>
      <c r="N401" s="21"/>
    </row>
    <row r="402" spans="1:14" ht="18.75" x14ac:dyDescent="0.25">
      <c r="A402" s="182" t="s">
        <v>204</v>
      </c>
      <c r="B402" s="183" t="s">
        <v>61</v>
      </c>
      <c r="C402" s="183" t="s">
        <v>17</v>
      </c>
      <c r="D402" s="183" t="s">
        <v>199</v>
      </c>
      <c r="E402" s="187" t="s">
        <v>3</v>
      </c>
      <c r="F402" s="187" t="s">
        <v>3</v>
      </c>
      <c r="G402" s="187" t="s">
        <v>3</v>
      </c>
      <c r="H402" s="185">
        <f>H403</f>
        <v>2794238.14</v>
      </c>
      <c r="I402" s="185">
        <f>I403</f>
        <v>2597102.0699999998</v>
      </c>
      <c r="J402" s="186">
        <f t="shared" si="13"/>
        <v>92.94490805282615</v>
      </c>
      <c r="K402" s="21"/>
      <c r="L402" s="21"/>
      <c r="M402" s="21"/>
      <c r="N402" s="21"/>
    </row>
    <row r="403" spans="1:14" ht="37.5" x14ac:dyDescent="0.25">
      <c r="A403" s="182" t="s">
        <v>133</v>
      </c>
      <c r="B403" s="183" t="s">
        <v>61</v>
      </c>
      <c r="C403" s="183" t="s">
        <v>17</v>
      </c>
      <c r="D403" s="183" t="s">
        <v>199</v>
      </c>
      <c r="E403" s="183" t="s">
        <v>134</v>
      </c>
      <c r="F403" s="188" t="s">
        <v>3</v>
      </c>
      <c r="G403" s="188" t="s">
        <v>3</v>
      </c>
      <c r="H403" s="185">
        <f>H404</f>
        <v>2794238.14</v>
      </c>
      <c r="I403" s="185">
        <f>I404</f>
        <v>2597102.0699999998</v>
      </c>
      <c r="J403" s="186">
        <f t="shared" si="13"/>
        <v>92.94490805282615</v>
      </c>
      <c r="K403" s="21"/>
      <c r="L403" s="21"/>
      <c r="M403" s="21"/>
      <c r="N403" s="21"/>
    </row>
    <row r="404" spans="1:14" ht="37.5" x14ac:dyDescent="0.25">
      <c r="A404" s="189" t="s">
        <v>101</v>
      </c>
      <c r="B404" s="190" t="s">
        <v>61</v>
      </c>
      <c r="C404" s="190" t="s">
        <v>17</v>
      </c>
      <c r="D404" s="190" t="s">
        <v>199</v>
      </c>
      <c r="E404" s="190" t="s">
        <v>134</v>
      </c>
      <c r="F404" s="190" t="s">
        <v>102</v>
      </c>
      <c r="G404" s="191" t="s">
        <v>3</v>
      </c>
      <c r="H404" s="192">
        <v>2794238.14</v>
      </c>
      <c r="I404" s="192">
        <v>2597102.0699999998</v>
      </c>
      <c r="J404" s="194">
        <f t="shared" si="13"/>
        <v>92.94490805282615</v>
      </c>
      <c r="K404" s="21"/>
      <c r="L404" s="21"/>
      <c r="M404" s="21"/>
      <c r="N404" s="21"/>
    </row>
    <row r="405" spans="1:14" ht="93.75" x14ac:dyDescent="0.25">
      <c r="A405" s="189" t="s">
        <v>22</v>
      </c>
      <c r="B405" s="190" t="s">
        <v>61</v>
      </c>
      <c r="C405" s="190" t="s">
        <v>17</v>
      </c>
      <c r="D405" s="190" t="s">
        <v>199</v>
      </c>
      <c r="E405" s="190" t="s">
        <v>134</v>
      </c>
      <c r="F405" s="190" t="s">
        <v>102</v>
      </c>
      <c r="G405" s="190" t="s">
        <v>23</v>
      </c>
      <c r="H405" s="192">
        <v>2669408.14</v>
      </c>
      <c r="I405" s="192">
        <v>2516831.66</v>
      </c>
      <c r="J405" s="194">
        <f t="shared" si="13"/>
        <v>94.284258082767366</v>
      </c>
      <c r="K405" s="21"/>
      <c r="L405" s="21"/>
      <c r="M405" s="21"/>
      <c r="N405" s="21"/>
    </row>
    <row r="406" spans="1:14" ht="18.75" x14ac:dyDescent="0.25">
      <c r="A406" s="189" t="s">
        <v>40</v>
      </c>
      <c r="B406" s="190" t="s">
        <v>61</v>
      </c>
      <c r="C406" s="190" t="s">
        <v>17</v>
      </c>
      <c r="D406" s="190" t="s">
        <v>199</v>
      </c>
      <c r="E406" s="190" t="s">
        <v>134</v>
      </c>
      <c r="F406" s="190" t="s">
        <v>102</v>
      </c>
      <c r="G406" s="190" t="s">
        <v>41</v>
      </c>
      <c r="H406" s="192">
        <v>2669408.14</v>
      </c>
      <c r="I406" s="192">
        <v>2516831.66</v>
      </c>
      <c r="J406" s="194">
        <f t="shared" si="13"/>
        <v>94.284258082767366</v>
      </c>
      <c r="K406" s="21"/>
      <c r="L406" s="21"/>
      <c r="M406" s="21"/>
      <c r="N406" s="21"/>
    </row>
    <row r="407" spans="1:14" ht="37.5" x14ac:dyDescent="0.25">
      <c r="A407" s="189" t="s">
        <v>28</v>
      </c>
      <c r="B407" s="190" t="s">
        <v>61</v>
      </c>
      <c r="C407" s="190" t="s">
        <v>17</v>
      </c>
      <c r="D407" s="190" t="s">
        <v>199</v>
      </c>
      <c r="E407" s="190" t="s">
        <v>134</v>
      </c>
      <c r="F407" s="190" t="s">
        <v>102</v>
      </c>
      <c r="G407" s="190" t="s">
        <v>29</v>
      </c>
      <c r="H407" s="192">
        <v>124830</v>
      </c>
      <c r="I407" s="192">
        <v>80270.41</v>
      </c>
      <c r="J407" s="194">
        <f t="shared" si="13"/>
        <v>64.3037811423536</v>
      </c>
      <c r="K407" s="21"/>
      <c r="L407" s="21"/>
      <c r="M407" s="21"/>
      <c r="N407" s="21"/>
    </row>
    <row r="408" spans="1:14" ht="37.5" x14ac:dyDescent="0.25">
      <c r="A408" s="189" t="s">
        <v>30</v>
      </c>
      <c r="B408" s="190" t="s">
        <v>61</v>
      </c>
      <c r="C408" s="190" t="s">
        <v>17</v>
      </c>
      <c r="D408" s="190" t="s">
        <v>199</v>
      </c>
      <c r="E408" s="190" t="s">
        <v>134</v>
      </c>
      <c r="F408" s="190" t="s">
        <v>102</v>
      </c>
      <c r="G408" s="190" t="s">
        <v>31</v>
      </c>
      <c r="H408" s="192">
        <v>124830</v>
      </c>
      <c r="I408" s="192">
        <v>80270.41</v>
      </c>
      <c r="J408" s="194">
        <f t="shared" si="13"/>
        <v>64.3037811423536</v>
      </c>
      <c r="K408" s="21"/>
      <c r="L408" s="21"/>
      <c r="M408" s="21"/>
      <c r="N408" s="21"/>
    </row>
    <row r="409" spans="1:14" ht="56.25" hidden="1" x14ac:dyDescent="0.25">
      <c r="A409" s="182" t="s">
        <v>1254</v>
      </c>
      <c r="B409" s="183" t="s">
        <v>61</v>
      </c>
      <c r="C409" s="183" t="s">
        <v>17</v>
      </c>
      <c r="D409" s="183" t="s">
        <v>174</v>
      </c>
      <c r="E409" s="187" t="s">
        <v>3</v>
      </c>
      <c r="F409" s="187" t="s">
        <v>3</v>
      </c>
      <c r="G409" s="187" t="s">
        <v>3</v>
      </c>
      <c r="H409" s="185">
        <v>0</v>
      </c>
      <c r="I409" s="185">
        <v>1686522.68</v>
      </c>
      <c r="J409" s="194"/>
      <c r="K409" s="21"/>
      <c r="L409" s="21"/>
      <c r="M409" s="21"/>
      <c r="N409" s="21"/>
    </row>
    <row r="410" spans="1:14" ht="37.5" hidden="1" x14ac:dyDescent="0.25">
      <c r="A410" s="182" t="s">
        <v>133</v>
      </c>
      <c r="B410" s="183" t="s">
        <v>61</v>
      </c>
      <c r="C410" s="183" t="s">
        <v>17</v>
      </c>
      <c r="D410" s="183" t="s">
        <v>174</v>
      </c>
      <c r="E410" s="183" t="s">
        <v>134</v>
      </c>
      <c r="F410" s="188" t="s">
        <v>3</v>
      </c>
      <c r="G410" s="188" t="s">
        <v>3</v>
      </c>
      <c r="H410" s="185">
        <v>0</v>
      </c>
      <c r="I410" s="185">
        <v>1686522.68</v>
      </c>
      <c r="J410" s="186"/>
      <c r="K410" s="21"/>
      <c r="L410" s="21"/>
      <c r="M410" s="21"/>
      <c r="N410" s="21"/>
    </row>
    <row r="411" spans="1:14" ht="56.25" hidden="1" x14ac:dyDescent="0.25">
      <c r="A411" s="189" t="s">
        <v>1254</v>
      </c>
      <c r="B411" s="190" t="s">
        <v>61</v>
      </c>
      <c r="C411" s="190" t="s">
        <v>17</v>
      </c>
      <c r="D411" s="190" t="s">
        <v>174</v>
      </c>
      <c r="E411" s="190" t="s">
        <v>134</v>
      </c>
      <c r="F411" s="190" t="s">
        <v>1255</v>
      </c>
      <c r="G411" s="191" t="s">
        <v>3</v>
      </c>
      <c r="H411" s="192">
        <v>0</v>
      </c>
      <c r="I411" s="192">
        <v>1686522.68</v>
      </c>
      <c r="J411" s="194"/>
      <c r="K411" s="21"/>
      <c r="L411" s="21"/>
      <c r="M411" s="21"/>
      <c r="N411" s="21"/>
    </row>
    <row r="412" spans="1:14" ht="37.5" hidden="1" x14ac:dyDescent="0.25">
      <c r="A412" s="189" t="s">
        <v>56</v>
      </c>
      <c r="B412" s="190" t="s">
        <v>61</v>
      </c>
      <c r="C412" s="190" t="s">
        <v>17</v>
      </c>
      <c r="D412" s="190" t="s">
        <v>174</v>
      </c>
      <c r="E412" s="190" t="s">
        <v>134</v>
      </c>
      <c r="F412" s="190" t="s">
        <v>1255</v>
      </c>
      <c r="G412" s="190" t="s">
        <v>57</v>
      </c>
      <c r="H412" s="192">
        <v>0</v>
      </c>
      <c r="I412" s="192">
        <v>1686522.68</v>
      </c>
      <c r="J412" s="194"/>
      <c r="K412" s="21"/>
      <c r="L412" s="21"/>
      <c r="M412" s="21"/>
      <c r="N412" s="21"/>
    </row>
    <row r="413" spans="1:14" ht="18.75" hidden="1" x14ac:dyDescent="0.25">
      <c r="A413" s="189" t="s">
        <v>58</v>
      </c>
      <c r="B413" s="190" t="s">
        <v>61</v>
      </c>
      <c r="C413" s="190" t="s">
        <v>17</v>
      </c>
      <c r="D413" s="190" t="s">
        <v>174</v>
      </c>
      <c r="E413" s="190" t="s">
        <v>134</v>
      </c>
      <c r="F413" s="190" t="s">
        <v>1255</v>
      </c>
      <c r="G413" s="190" t="s">
        <v>59</v>
      </c>
      <c r="H413" s="192">
        <v>0</v>
      </c>
      <c r="I413" s="192">
        <v>1686522.68</v>
      </c>
      <c r="J413" s="194"/>
      <c r="K413" s="21"/>
      <c r="L413" s="21"/>
      <c r="M413" s="21"/>
      <c r="N413" s="21"/>
    </row>
    <row r="414" spans="1:14" ht="37.5" x14ac:dyDescent="0.25">
      <c r="A414" s="182" t="s">
        <v>947</v>
      </c>
      <c r="B414" s="183" t="s">
        <v>61</v>
      </c>
      <c r="C414" s="183" t="s">
        <v>17</v>
      </c>
      <c r="D414" s="183" t="s">
        <v>205</v>
      </c>
      <c r="E414" s="187" t="s">
        <v>3</v>
      </c>
      <c r="F414" s="187" t="s">
        <v>3</v>
      </c>
      <c r="G414" s="187" t="s">
        <v>3</v>
      </c>
      <c r="H414" s="185">
        <v>107457.58</v>
      </c>
      <c r="I414" s="185">
        <v>107457.58</v>
      </c>
      <c r="J414" s="186">
        <f t="shared" si="13"/>
        <v>100</v>
      </c>
      <c r="K414" s="21"/>
      <c r="L414" s="21"/>
      <c r="M414" s="21"/>
      <c r="N414" s="21"/>
    </row>
    <row r="415" spans="1:14" ht="37.5" x14ac:dyDescent="0.25">
      <c r="A415" s="182" t="s">
        <v>133</v>
      </c>
      <c r="B415" s="183" t="s">
        <v>61</v>
      </c>
      <c r="C415" s="183" t="s">
        <v>17</v>
      </c>
      <c r="D415" s="183" t="s">
        <v>205</v>
      </c>
      <c r="E415" s="183" t="s">
        <v>134</v>
      </c>
      <c r="F415" s="188" t="s">
        <v>3</v>
      </c>
      <c r="G415" s="188" t="s">
        <v>3</v>
      </c>
      <c r="H415" s="185">
        <f>H416</f>
        <v>107457.58</v>
      </c>
      <c r="I415" s="185">
        <f>I416</f>
        <v>107457.58</v>
      </c>
      <c r="J415" s="186">
        <f t="shared" si="13"/>
        <v>100</v>
      </c>
      <c r="K415" s="21"/>
      <c r="L415" s="21"/>
      <c r="M415" s="21"/>
      <c r="N415" s="21"/>
    </row>
    <row r="416" spans="1:14" ht="18.75" x14ac:dyDescent="0.25">
      <c r="A416" s="189" t="s">
        <v>1015</v>
      </c>
      <c r="B416" s="190" t="s">
        <v>61</v>
      </c>
      <c r="C416" s="190" t="s">
        <v>17</v>
      </c>
      <c r="D416" s="190" t="s">
        <v>205</v>
      </c>
      <c r="E416" s="190" t="s">
        <v>134</v>
      </c>
      <c r="F416" s="190" t="s">
        <v>1016</v>
      </c>
      <c r="G416" s="191" t="s">
        <v>3</v>
      </c>
      <c r="H416" s="192">
        <v>107457.58</v>
      </c>
      <c r="I416" s="192">
        <v>107457.58</v>
      </c>
      <c r="J416" s="194">
        <f t="shared" si="13"/>
        <v>100</v>
      </c>
      <c r="K416" s="21"/>
      <c r="L416" s="21"/>
      <c r="M416" s="21"/>
      <c r="N416" s="21"/>
    </row>
    <row r="417" spans="1:14" ht="37.5" x14ac:dyDescent="0.25">
      <c r="A417" s="189" t="s">
        <v>56</v>
      </c>
      <c r="B417" s="190" t="s">
        <v>61</v>
      </c>
      <c r="C417" s="190" t="s">
        <v>17</v>
      </c>
      <c r="D417" s="190" t="s">
        <v>205</v>
      </c>
      <c r="E417" s="190" t="s">
        <v>134</v>
      </c>
      <c r="F417" s="190" t="s">
        <v>1016</v>
      </c>
      <c r="G417" s="190" t="s">
        <v>57</v>
      </c>
      <c r="H417" s="192">
        <v>107457.58</v>
      </c>
      <c r="I417" s="192">
        <v>107457.58</v>
      </c>
      <c r="J417" s="194">
        <f t="shared" si="13"/>
        <v>100</v>
      </c>
      <c r="K417" s="21"/>
      <c r="L417" s="21"/>
      <c r="M417" s="21"/>
      <c r="N417" s="21"/>
    </row>
    <row r="418" spans="1:14" ht="18.75" x14ac:dyDescent="0.25">
      <c r="A418" s="189" t="s">
        <v>58</v>
      </c>
      <c r="B418" s="190" t="s">
        <v>61</v>
      </c>
      <c r="C418" s="190" t="s">
        <v>17</v>
      </c>
      <c r="D418" s="190" t="s">
        <v>205</v>
      </c>
      <c r="E418" s="190" t="s">
        <v>134</v>
      </c>
      <c r="F418" s="190" t="s">
        <v>1016</v>
      </c>
      <c r="G418" s="190" t="s">
        <v>59</v>
      </c>
      <c r="H418" s="192">
        <v>107457.58</v>
      </c>
      <c r="I418" s="192">
        <v>107457.58</v>
      </c>
      <c r="J418" s="194">
        <f t="shared" si="13"/>
        <v>100</v>
      </c>
      <c r="K418" s="21"/>
      <c r="L418" s="21"/>
      <c r="M418" s="21"/>
      <c r="N418" s="21"/>
    </row>
    <row r="419" spans="1:14" ht="18.75" hidden="1" x14ac:dyDescent="0.25">
      <c r="A419" s="176"/>
      <c r="B419" s="177"/>
      <c r="C419" s="177"/>
      <c r="D419" s="177"/>
      <c r="E419" s="177"/>
      <c r="F419" s="177"/>
      <c r="G419" s="177"/>
      <c r="H419" s="202"/>
      <c r="I419" s="196"/>
      <c r="J419" s="186"/>
      <c r="K419" s="21"/>
      <c r="L419" s="21"/>
      <c r="M419" s="21"/>
      <c r="N419" s="21"/>
    </row>
    <row r="420" spans="1:14" ht="18.75" hidden="1" x14ac:dyDescent="0.25">
      <c r="A420" s="198"/>
      <c r="B420" s="199"/>
      <c r="C420" s="199"/>
      <c r="D420" s="199"/>
      <c r="E420" s="199"/>
      <c r="F420" s="199"/>
      <c r="G420" s="199"/>
      <c r="H420" s="197"/>
      <c r="I420" s="193"/>
      <c r="J420" s="194"/>
      <c r="K420" s="21"/>
      <c r="L420" s="21"/>
      <c r="M420" s="21"/>
      <c r="N420" s="21"/>
    </row>
    <row r="421" spans="1:14" ht="18.75" hidden="1" x14ac:dyDescent="0.25">
      <c r="A421" s="198"/>
      <c r="B421" s="199"/>
      <c r="C421" s="199"/>
      <c r="D421" s="199"/>
      <c r="E421" s="199"/>
      <c r="F421" s="199"/>
      <c r="G421" s="199"/>
      <c r="H421" s="197"/>
      <c r="I421" s="193"/>
      <c r="J421" s="194"/>
      <c r="K421" s="21"/>
      <c r="L421" s="21"/>
      <c r="M421" s="21"/>
      <c r="N421" s="21"/>
    </row>
    <row r="422" spans="1:14" ht="18.75" hidden="1" x14ac:dyDescent="0.25">
      <c r="A422" s="198"/>
      <c r="B422" s="199"/>
      <c r="C422" s="199"/>
      <c r="D422" s="199"/>
      <c r="E422" s="199"/>
      <c r="F422" s="199"/>
      <c r="G422" s="199"/>
      <c r="H422" s="197"/>
      <c r="I422" s="193"/>
      <c r="J422" s="194"/>
      <c r="K422" s="21"/>
      <c r="L422" s="21"/>
      <c r="M422" s="21"/>
      <c r="N422" s="21"/>
    </row>
    <row r="423" spans="1:14" ht="18.75" hidden="1" x14ac:dyDescent="0.25">
      <c r="A423" s="198"/>
      <c r="B423" s="199"/>
      <c r="C423" s="199"/>
      <c r="D423" s="199"/>
      <c r="E423" s="199"/>
      <c r="F423" s="199"/>
      <c r="G423" s="199"/>
      <c r="H423" s="197"/>
      <c r="I423" s="193"/>
      <c r="J423" s="194"/>
      <c r="K423" s="21"/>
      <c r="L423" s="21"/>
      <c r="M423" s="21"/>
      <c r="N423" s="21"/>
    </row>
    <row r="424" spans="1:14" ht="18.75" hidden="1" x14ac:dyDescent="0.25">
      <c r="A424" s="198"/>
      <c r="B424" s="199"/>
      <c r="C424" s="199"/>
      <c r="D424" s="199"/>
      <c r="E424" s="199"/>
      <c r="F424" s="199"/>
      <c r="G424" s="199"/>
      <c r="H424" s="197"/>
      <c r="I424" s="193"/>
      <c r="J424" s="194"/>
      <c r="K424" s="21"/>
      <c r="L424" s="21"/>
      <c r="M424" s="21"/>
      <c r="N424" s="21"/>
    </row>
    <row r="425" spans="1:14" ht="18.75" hidden="1" x14ac:dyDescent="0.25">
      <c r="A425" s="198"/>
      <c r="B425" s="199"/>
      <c r="C425" s="199"/>
      <c r="D425" s="199"/>
      <c r="E425" s="203"/>
      <c r="F425" s="203"/>
      <c r="G425" s="203"/>
      <c r="H425" s="197"/>
      <c r="I425" s="193"/>
      <c r="J425" s="194"/>
      <c r="K425" s="21"/>
      <c r="L425" s="21"/>
      <c r="M425" s="21"/>
      <c r="N425" s="21"/>
    </row>
    <row r="426" spans="1:14" ht="18.75" hidden="1" x14ac:dyDescent="0.25">
      <c r="A426" s="176"/>
      <c r="B426" s="177"/>
      <c r="C426" s="177"/>
      <c r="D426" s="177"/>
      <c r="E426" s="177"/>
      <c r="F426" s="177"/>
      <c r="G426" s="177"/>
      <c r="H426" s="202"/>
      <c r="I426" s="196"/>
      <c r="J426" s="186"/>
      <c r="K426" s="21"/>
      <c r="L426" s="21"/>
      <c r="M426" s="21"/>
      <c r="N426" s="21"/>
    </row>
    <row r="427" spans="1:14" ht="18.75" hidden="1" x14ac:dyDescent="0.25">
      <c r="A427" s="198"/>
      <c r="B427" s="199"/>
      <c r="C427" s="199"/>
      <c r="D427" s="199"/>
      <c r="E427" s="199"/>
      <c r="F427" s="199"/>
      <c r="G427" s="199"/>
      <c r="H427" s="197"/>
      <c r="I427" s="193"/>
      <c r="J427" s="194"/>
      <c r="K427" s="21"/>
      <c r="L427" s="21"/>
      <c r="M427" s="21"/>
      <c r="N427" s="21"/>
    </row>
    <row r="428" spans="1:14" ht="18.75" hidden="1" x14ac:dyDescent="0.25">
      <c r="A428" s="198"/>
      <c r="B428" s="199"/>
      <c r="C428" s="199"/>
      <c r="D428" s="199"/>
      <c r="E428" s="199"/>
      <c r="F428" s="199"/>
      <c r="G428" s="199"/>
      <c r="H428" s="197"/>
      <c r="I428" s="193"/>
      <c r="J428" s="194"/>
      <c r="K428" s="21"/>
      <c r="L428" s="21"/>
      <c r="M428" s="21"/>
      <c r="N428" s="21"/>
    </row>
    <row r="429" spans="1:14" ht="18.75" hidden="1" x14ac:dyDescent="0.25">
      <c r="A429" s="198"/>
      <c r="B429" s="199"/>
      <c r="C429" s="199"/>
      <c r="D429" s="199"/>
      <c r="E429" s="199"/>
      <c r="F429" s="199"/>
      <c r="G429" s="199"/>
      <c r="H429" s="197"/>
      <c r="I429" s="193"/>
      <c r="J429" s="194"/>
      <c r="K429" s="21"/>
      <c r="L429" s="21"/>
      <c r="M429" s="21"/>
      <c r="N429" s="21"/>
    </row>
    <row r="430" spans="1:14" ht="18.75" hidden="1" x14ac:dyDescent="0.25">
      <c r="A430" s="198"/>
      <c r="B430" s="199"/>
      <c r="C430" s="199"/>
      <c r="D430" s="199"/>
      <c r="E430" s="199"/>
      <c r="F430" s="199"/>
      <c r="G430" s="199"/>
      <c r="H430" s="197"/>
      <c r="I430" s="193"/>
      <c r="J430" s="194"/>
      <c r="K430" s="21"/>
      <c r="L430" s="21"/>
      <c r="M430" s="21"/>
      <c r="N430" s="21"/>
    </row>
    <row r="431" spans="1:14" ht="18.75" hidden="1" x14ac:dyDescent="0.25">
      <c r="A431" s="198"/>
      <c r="B431" s="199"/>
      <c r="C431" s="199"/>
      <c r="D431" s="199"/>
      <c r="E431" s="199"/>
      <c r="F431" s="199"/>
      <c r="G431" s="199"/>
      <c r="H431" s="197"/>
      <c r="I431" s="193"/>
      <c r="J431" s="194"/>
      <c r="K431" s="21"/>
      <c r="L431" s="21"/>
      <c r="M431" s="21"/>
      <c r="N431" s="21"/>
    </row>
    <row r="432" spans="1:14" ht="18.75" hidden="1" x14ac:dyDescent="0.25">
      <c r="A432" s="198"/>
      <c r="B432" s="199"/>
      <c r="C432" s="199"/>
      <c r="D432" s="199"/>
      <c r="E432" s="203"/>
      <c r="F432" s="203"/>
      <c r="G432" s="203"/>
      <c r="H432" s="197"/>
      <c r="I432" s="193"/>
      <c r="J432" s="194"/>
      <c r="K432" s="21"/>
      <c r="L432" s="21"/>
      <c r="M432" s="21"/>
      <c r="N432" s="21"/>
    </row>
    <row r="433" spans="1:14" ht="18.75" hidden="1" x14ac:dyDescent="0.25">
      <c r="A433" s="176"/>
      <c r="B433" s="177"/>
      <c r="C433" s="177"/>
      <c r="D433" s="177"/>
      <c r="E433" s="177"/>
      <c r="F433" s="177"/>
      <c r="G433" s="177"/>
      <c r="H433" s="202"/>
      <c r="I433" s="196"/>
      <c r="J433" s="186"/>
      <c r="K433" s="21"/>
      <c r="L433" s="21"/>
      <c r="M433" s="21"/>
      <c r="N433" s="21"/>
    </row>
    <row r="434" spans="1:14" ht="18.75" hidden="1" x14ac:dyDescent="0.25">
      <c r="A434" s="198"/>
      <c r="B434" s="199"/>
      <c r="C434" s="199"/>
      <c r="D434" s="199"/>
      <c r="E434" s="199"/>
      <c r="F434" s="199"/>
      <c r="G434" s="199"/>
      <c r="H434" s="197"/>
      <c r="I434" s="193"/>
      <c r="J434" s="194"/>
      <c r="K434" s="21"/>
      <c r="L434" s="21"/>
      <c r="M434" s="21"/>
      <c r="N434" s="21"/>
    </row>
    <row r="435" spans="1:14" ht="18.75" hidden="1" x14ac:dyDescent="0.25">
      <c r="A435" s="198"/>
      <c r="B435" s="199"/>
      <c r="C435" s="199"/>
      <c r="D435" s="199"/>
      <c r="E435" s="199"/>
      <c r="F435" s="199"/>
      <c r="G435" s="199"/>
      <c r="H435" s="197"/>
      <c r="I435" s="193"/>
      <c r="J435" s="194"/>
      <c r="K435" s="21"/>
      <c r="L435" s="21"/>
      <c r="M435" s="21"/>
      <c r="N435" s="21"/>
    </row>
    <row r="436" spans="1:14" ht="18.75" hidden="1" x14ac:dyDescent="0.25">
      <c r="A436" s="198"/>
      <c r="B436" s="199"/>
      <c r="C436" s="199"/>
      <c r="D436" s="199"/>
      <c r="E436" s="199"/>
      <c r="F436" s="199"/>
      <c r="G436" s="199"/>
      <c r="H436" s="197"/>
      <c r="I436" s="193"/>
      <c r="J436" s="194"/>
      <c r="K436" s="21"/>
      <c r="L436" s="21"/>
      <c r="M436" s="21"/>
      <c r="N436" s="21"/>
    </row>
    <row r="437" spans="1:14" ht="18.75" hidden="1" x14ac:dyDescent="0.25">
      <c r="A437" s="198"/>
      <c r="B437" s="199"/>
      <c r="C437" s="199"/>
      <c r="D437" s="199"/>
      <c r="E437" s="199"/>
      <c r="F437" s="199"/>
      <c r="G437" s="199"/>
      <c r="H437" s="197"/>
      <c r="I437" s="193"/>
      <c r="J437" s="194"/>
      <c r="K437" s="21"/>
      <c r="L437" s="21"/>
      <c r="M437" s="21"/>
      <c r="N437" s="21"/>
    </row>
    <row r="438" spans="1:14" ht="18.75" hidden="1" x14ac:dyDescent="0.25">
      <c r="A438" s="198"/>
      <c r="B438" s="199"/>
      <c r="C438" s="199"/>
      <c r="D438" s="199"/>
      <c r="E438" s="203"/>
      <c r="F438" s="203"/>
      <c r="G438" s="203"/>
      <c r="H438" s="197"/>
      <c r="I438" s="193"/>
      <c r="J438" s="194"/>
      <c r="K438" s="21"/>
      <c r="L438" s="21"/>
      <c r="M438" s="21"/>
      <c r="N438" s="21"/>
    </row>
    <row r="439" spans="1:14" ht="18.75" hidden="1" x14ac:dyDescent="0.25">
      <c r="A439" s="176"/>
      <c r="B439" s="177"/>
      <c r="C439" s="177"/>
      <c r="D439" s="177"/>
      <c r="E439" s="177"/>
      <c r="F439" s="177"/>
      <c r="G439" s="177"/>
      <c r="H439" s="202"/>
      <c r="I439" s="196"/>
      <c r="J439" s="186"/>
      <c r="K439" s="21"/>
      <c r="L439" s="21"/>
      <c r="M439" s="21"/>
      <c r="N439" s="21"/>
    </row>
    <row r="440" spans="1:14" ht="18.75" hidden="1" x14ac:dyDescent="0.25">
      <c r="A440" s="198"/>
      <c r="B440" s="199"/>
      <c r="C440" s="199"/>
      <c r="D440" s="199"/>
      <c r="E440" s="199"/>
      <c r="F440" s="199"/>
      <c r="G440" s="199"/>
      <c r="H440" s="197"/>
      <c r="I440" s="193"/>
      <c r="J440" s="194"/>
      <c r="K440" s="21"/>
      <c r="L440" s="21"/>
      <c r="M440" s="21"/>
      <c r="N440" s="21"/>
    </row>
    <row r="441" spans="1:14" ht="18.75" hidden="1" x14ac:dyDescent="0.25">
      <c r="A441" s="198"/>
      <c r="B441" s="199"/>
      <c r="C441" s="199"/>
      <c r="D441" s="199"/>
      <c r="E441" s="199"/>
      <c r="F441" s="199"/>
      <c r="G441" s="199"/>
      <c r="H441" s="197"/>
      <c r="I441" s="193"/>
      <c r="J441" s="194"/>
      <c r="K441" s="21"/>
      <c r="L441" s="21"/>
      <c r="M441" s="21"/>
      <c r="N441" s="21"/>
    </row>
    <row r="442" spans="1:14" ht="18.75" hidden="1" x14ac:dyDescent="0.25">
      <c r="A442" s="198"/>
      <c r="B442" s="199"/>
      <c r="C442" s="199"/>
      <c r="D442" s="199"/>
      <c r="E442" s="199"/>
      <c r="F442" s="199"/>
      <c r="G442" s="199"/>
      <c r="H442" s="197"/>
      <c r="I442" s="193"/>
      <c r="J442" s="194"/>
      <c r="K442" s="21"/>
      <c r="L442" s="21"/>
      <c r="M442" s="21"/>
      <c r="N442" s="21"/>
    </row>
    <row r="443" spans="1:14" ht="18.75" hidden="1" x14ac:dyDescent="0.25">
      <c r="A443" s="198"/>
      <c r="B443" s="199"/>
      <c r="C443" s="199"/>
      <c r="D443" s="199"/>
      <c r="E443" s="203"/>
      <c r="F443" s="203"/>
      <c r="G443" s="203"/>
      <c r="H443" s="197"/>
      <c r="I443" s="193"/>
      <c r="J443" s="194"/>
      <c r="K443" s="21"/>
      <c r="L443" s="25"/>
      <c r="M443" s="25"/>
      <c r="N443" s="21"/>
    </row>
    <row r="444" spans="1:14" ht="18.75" hidden="1" x14ac:dyDescent="0.25">
      <c r="A444" s="176"/>
      <c r="B444" s="177"/>
      <c r="C444" s="177"/>
      <c r="D444" s="177"/>
      <c r="E444" s="177"/>
      <c r="F444" s="177"/>
      <c r="G444" s="177"/>
      <c r="H444" s="202"/>
      <c r="I444" s="196"/>
      <c r="J444" s="186"/>
      <c r="K444" s="21"/>
      <c r="L444" s="21"/>
      <c r="M444" s="21"/>
      <c r="N444" s="21"/>
    </row>
    <row r="445" spans="1:14" ht="18.75" hidden="1" x14ac:dyDescent="0.25">
      <c r="A445" s="198"/>
      <c r="B445" s="199"/>
      <c r="C445" s="199"/>
      <c r="D445" s="199"/>
      <c r="E445" s="199"/>
      <c r="F445" s="177"/>
      <c r="G445" s="177"/>
      <c r="H445" s="197"/>
      <c r="I445" s="197"/>
      <c r="J445" s="197"/>
      <c r="K445" s="21"/>
      <c r="L445" s="21"/>
      <c r="M445" s="21"/>
      <c r="N445" s="21"/>
    </row>
    <row r="446" spans="1:14" ht="18.75" hidden="1" x14ac:dyDescent="0.25">
      <c r="A446" s="198"/>
      <c r="B446" s="199"/>
      <c r="C446" s="199"/>
      <c r="D446" s="199"/>
      <c r="E446" s="199"/>
      <c r="F446" s="199"/>
      <c r="G446" s="177"/>
      <c r="H446" s="197"/>
      <c r="I446" s="197"/>
      <c r="J446" s="197"/>
      <c r="K446" s="21"/>
      <c r="L446" s="21"/>
      <c r="M446" s="21"/>
      <c r="N446" s="21"/>
    </row>
    <row r="447" spans="1:14" ht="18.75" hidden="1" x14ac:dyDescent="0.25">
      <c r="A447" s="198"/>
      <c r="B447" s="199"/>
      <c r="C447" s="199"/>
      <c r="D447" s="199"/>
      <c r="E447" s="199"/>
      <c r="F447" s="199"/>
      <c r="G447" s="199"/>
      <c r="H447" s="197"/>
      <c r="I447" s="193"/>
      <c r="J447" s="194"/>
      <c r="K447" s="21"/>
      <c r="L447" s="21"/>
      <c r="M447" s="21"/>
      <c r="N447" s="21"/>
    </row>
    <row r="448" spans="1:14" ht="18.75" hidden="1" x14ac:dyDescent="0.25">
      <c r="A448" s="198"/>
      <c r="B448" s="199"/>
      <c r="C448" s="199"/>
      <c r="D448" s="199"/>
      <c r="E448" s="199"/>
      <c r="F448" s="199"/>
      <c r="G448" s="199"/>
      <c r="H448" s="197"/>
      <c r="I448" s="193"/>
      <c r="J448" s="194"/>
      <c r="K448" s="21"/>
      <c r="L448" s="21"/>
      <c r="M448" s="21"/>
      <c r="N448" s="21"/>
    </row>
    <row r="449" spans="1:14" ht="24.75" customHeight="1" x14ac:dyDescent="0.25">
      <c r="A449" s="182" t="s">
        <v>206</v>
      </c>
      <c r="B449" s="183" t="s">
        <v>72</v>
      </c>
      <c r="C449" s="184" t="s">
        <v>3</v>
      </c>
      <c r="D449" s="184" t="s">
        <v>3</v>
      </c>
      <c r="E449" s="184" t="s">
        <v>3</v>
      </c>
      <c r="F449" s="184" t="s">
        <v>3</v>
      </c>
      <c r="G449" s="184" t="s">
        <v>3</v>
      </c>
      <c r="H449" s="185">
        <f>H450+H455</f>
        <v>61966264.229999997</v>
      </c>
      <c r="I449" s="185">
        <f>I450+I455</f>
        <v>57206723.560000002</v>
      </c>
      <c r="J449" s="214">
        <f t="shared" ref="J449:J487" si="14">I449/H449*100</f>
        <v>92.31914215074508</v>
      </c>
      <c r="K449" s="25">
        <v>61966264.229999997</v>
      </c>
      <c r="L449" s="26">
        <v>57206723.560000002</v>
      </c>
      <c r="M449" s="163">
        <v>0.92319142150745082</v>
      </c>
      <c r="N449" s="26"/>
    </row>
    <row r="450" spans="1:14" ht="56.25" x14ac:dyDescent="0.25">
      <c r="A450" s="182" t="s">
        <v>207</v>
      </c>
      <c r="B450" s="183" t="s">
        <v>72</v>
      </c>
      <c r="C450" s="183" t="s">
        <v>17</v>
      </c>
      <c r="D450" s="183" t="s">
        <v>15</v>
      </c>
      <c r="E450" s="187" t="s">
        <v>3</v>
      </c>
      <c r="F450" s="187" t="s">
        <v>3</v>
      </c>
      <c r="G450" s="187" t="s">
        <v>3</v>
      </c>
      <c r="H450" s="185">
        <f>H451</f>
        <v>6159071</v>
      </c>
      <c r="I450" s="185">
        <f>I451</f>
        <v>2479002.13</v>
      </c>
      <c r="J450" s="186">
        <f t="shared" si="14"/>
        <v>40.249611183245001</v>
      </c>
      <c r="K450" s="21"/>
      <c r="L450" s="21"/>
      <c r="M450" s="21"/>
      <c r="N450" s="21"/>
    </row>
    <row r="451" spans="1:14" ht="18.75" x14ac:dyDescent="0.25">
      <c r="A451" s="182" t="s">
        <v>18</v>
      </c>
      <c r="B451" s="183" t="s">
        <v>72</v>
      </c>
      <c r="C451" s="183" t="s">
        <v>17</v>
      </c>
      <c r="D451" s="183" t="s">
        <v>15</v>
      </c>
      <c r="E451" s="183" t="s">
        <v>19</v>
      </c>
      <c r="F451" s="188" t="s">
        <v>3</v>
      </c>
      <c r="G451" s="188" t="s">
        <v>3</v>
      </c>
      <c r="H451" s="185">
        <f>H452</f>
        <v>6159071</v>
      </c>
      <c r="I451" s="185">
        <f>I452</f>
        <v>2479002.13</v>
      </c>
      <c r="J451" s="194">
        <f t="shared" si="14"/>
        <v>40.249611183245001</v>
      </c>
      <c r="K451" s="21"/>
      <c r="L451" s="21"/>
      <c r="M451" s="21"/>
      <c r="N451" s="21"/>
    </row>
    <row r="452" spans="1:14" ht="37.5" x14ac:dyDescent="0.25">
      <c r="A452" s="189" t="s">
        <v>175</v>
      </c>
      <c r="B452" s="190" t="s">
        <v>72</v>
      </c>
      <c r="C452" s="190" t="s">
        <v>17</v>
      </c>
      <c r="D452" s="190" t="s">
        <v>15</v>
      </c>
      <c r="E452" s="190" t="s">
        <v>19</v>
      </c>
      <c r="F452" s="190" t="s">
        <v>176</v>
      </c>
      <c r="G452" s="191" t="s">
        <v>3</v>
      </c>
      <c r="H452" s="192">
        <v>6159071</v>
      </c>
      <c r="I452" s="193">
        <v>2479002.13</v>
      </c>
      <c r="J452" s="194">
        <f t="shared" si="14"/>
        <v>40.249611183245001</v>
      </c>
      <c r="K452" s="21"/>
      <c r="L452" s="21"/>
      <c r="M452" s="21"/>
      <c r="N452" s="21"/>
    </row>
    <row r="453" spans="1:14" ht="37.5" x14ac:dyDescent="0.25">
      <c r="A453" s="189" t="s">
        <v>85</v>
      </c>
      <c r="B453" s="190" t="s">
        <v>72</v>
      </c>
      <c r="C453" s="190" t="s">
        <v>17</v>
      </c>
      <c r="D453" s="190" t="s">
        <v>15</v>
      </c>
      <c r="E453" s="190" t="s">
        <v>19</v>
      </c>
      <c r="F453" s="190" t="s">
        <v>176</v>
      </c>
      <c r="G453" s="190" t="s">
        <v>86</v>
      </c>
      <c r="H453" s="192">
        <v>6159071</v>
      </c>
      <c r="I453" s="193">
        <v>2479002.13</v>
      </c>
      <c r="J453" s="194">
        <f t="shared" si="14"/>
        <v>40.249611183245001</v>
      </c>
      <c r="K453" s="21"/>
      <c r="L453" s="21"/>
      <c r="M453" s="21"/>
      <c r="N453" s="21"/>
    </row>
    <row r="454" spans="1:14" ht="18.75" x14ac:dyDescent="0.25">
      <c r="A454" s="189" t="s">
        <v>87</v>
      </c>
      <c r="B454" s="190" t="s">
        <v>72</v>
      </c>
      <c r="C454" s="190" t="s">
        <v>17</v>
      </c>
      <c r="D454" s="190" t="s">
        <v>15</v>
      </c>
      <c r="E454" s="190" t="s">
        <v>19</v>
      </c>
      <c r="F454" s="190" t="s">
        <v>176</v>
      </c>
      <c r="G454" s="190" t="s">
        <v>88</v>
      </c>
      <c r="H454" s="192">
        <v>6159071</v>
      </c>
      <c r="I454" s="193">
        <v>2479002.13</v>
      </c>
      <c r="J454" s="194">
        <f t="shared" si="14"/>
        <v>40.249611183245001</v>
      </c>
      <c r="K454" s="21"/>
      <c r="L454" s="21"/>
      <c r="M454" s="21"/>
      <c r="N454" s="21"/>
    </row>
    <row r="455" spans="1:14" ht="37.5" x14ac:dyDescent="0.25">
      <c r="A455" s="182" t="s">
        <v>1256</v>
      </c>
      <c r="B455" s="183" t="s">
        <v>72</v>
      </c>
      <c r="C455" s="183" t="s">
        <v>17</v>
      </c>
      <c r="D455" s="183" t="s">
        <v>1257</v>
      </c>
      <c r="E455" s="187" t="s">
        <v>3</v>
      </c>
      <c r="F455" s="187" t="s">
        <v>3</v>
      </c>
      <c r="G455" s="187" t="s">
        <v>3</v>
      </c>
      <c r="H455" s="185">
        <f>H456</f>
        <v>55807193.229999997</v>
      </c>
      <c r="I455" s="185">
        <f>I456</f>
        <v>54727721.43</v>
      </c>
      <c r="J455" s="194">
        <f t="shared" si="14"/>
        <v>98.065712074873332</v>
      </c>
      <c r="K455" s="21"/>
      <c r="L455" s="21"/>
      <c r="M455" s="21"/>
      <c r="N455" s="21"/>
    </row>
    <row r="456" spans="1:14" ht="18.75" x14ac:dyDescent="0.25">
      <c r="A456" s="182" t="s">
        <v>18</v>
      </c>
      <c r="B456" s="183" t="s">
        <v>72</v>
      </c>
      <c r="C456" s="183" t="s">
        <v>17</v>
      </c>
      <c r="D456" s="183" t="s">
        <v>1257</v>
      </c>
      <c r="E456" s="183" t="s">
        <v>19</v>
      </c>
      <c r="F456" s="188" t="s">
        <v>3</v>
      </c>
      <c r="G456" s="188" t="s">
        <v>3</v>
      </c>
      <c r="H456" s="185">
        <f>H457</f>
        <v>55807193.229999997</v>
      </c>
      <c r="I456" s="185">
        <f>I457</f>
        <v>54727721.43</v>
      </c>
      <c r="J456" s="194">
        <f t="shared" si="14"/>
        <v>98.065712074873332</v>
      </c>
      <c r="K456" s="21"/>
      <c r="L456" s="21"/>
      <c r="M456" s="21"/>
      <c r="N456" s="21"/>
    </row>
    <row r="457" spans="1:14" ht="37.5" x14ac:dyDescent="0.25">
      <c r="A457" s="189" t="s">
        <v>1258</v>
      </c>
      <c r="B457" s="190" t="s">
        <v>72</v>
      </c>
      <c r="C457" s="190" t="s">
        <v>17</v>
      </c>
      <c r="D457" s="190" t="s">
        <v>1257</v>
      </c>
      <c r="E457" s="190" t="s">
        <v>19</v>
      </c>
      <c r="F457" s="190" t="s">
        <v>1259</v>
      </c>
      <c r="G457" s="191" t="s">
        <v>3</v>
      </c>
      <c r="H457" s="192">
        <v>55807193.229999997</v>
      </c>
      <c r="I457" s="193">
        <v>54727721.43</v>
      </c>
      <c r="J457" s="194">
        <f t="shared" si="14"/>
        <v>98.065712074873332</v>
      </c>
      <c r="K457" s="21"/>
      <c r="L457" s="21"/>
      <c r="M457" s="21"/>
      <c r="N457" s="21"/>
    </row>
    <row r="458" spans="1:14" ht="37.5" x14ac:dyDescent="0.25">
      <c r="A458" s="189" t="s">
        <v>85</v>
      </c>
      <c r="B458" s="190" t="s">
        <v>72</v>
      </c>
      <c r="C458" s="190" t="s">
        <v>17</v>
      </c>
      <c r="D458" s="190" t="s">
        <v>1257</v>
      </c>
      <c r="E458" s="190" t="s">
        <v>19</v>
      </c>
      <c r="F458" s="190" t="s">
        <v>1259</v>
      </c>
      <c r="G458" s="190" t="s">
        <v>86</v>
      </c>
      <c r="H458" s="192">
        <v>55807193.229999997</v>
      </c>
      <c r="I458" s="193">
        <v>54727721.43</v>
      </c>
      <c r="J458" s="194">
        <f t="shared" si="14"/>
        <v>98.065712074873332</v>
      </c>
      <c r="K458" s="21"/>
      <c r="L458" s="21"/>
      <c r="M458" s="21"/>
      <c r="N458" s="21"/>
    </row>
    <row r="459" spans="1:14" ht="18.75" x14ac:dyDescent="0.25">
      <c r="A459" s="189" t="s">
        <v>87</v>
      </c>
      <c r="B459" s="190" t="s">
        <v>72</v>
      </c>
      <c r="C459" s="190" t="s">
        <v>17</v>
      </c>
      <c r="D459" s="190" t="s">
        <v>1257</v>
      </c>
      <c r="E459" s="190" t="s">
        <v>19</v>
      </c>
      <c r="F459" s="190" t="s">
        <v>1259</v>
      </c>
      <c r="G459" s="190" t="s">
        <v>88</v>
      </c>
      <c r="H459" s="192">
        <v>55807193.229999997</v>
      </c>
      <c r="I459" s="193">
        <v>54727721.43</v>
      </c>
      <c r="J459" s="194">
        <f t="shared" si="14"/>
        <v>98.065712074873332</v>
      </c>
      <c r="K459" s="21"/>
      <c r="L459" s="21"/>
      <c r="M459" s="21"/>
      <c r="N459" s="21"/>
    </row>
    <row r="460" spans="1:14" ht="56.25" x14ac:dyDescent="0.25">
      <c r="A460" s="176" t="s">
        <v>208</v>
      </c>
      <c r="B460" s="177" t="s">
        <v>90</v>
      </c>
      <c r="C460" s="215">
        <v>0</v>
      </c>
      <c r="D460" s="216" t="s">
        <v>3</v>
      </c>
      <c r="E460" s="216" t="s">
        <v>3</v>
      </c>
      <c r="F460" s="203" t="s">
        <v>3</v>
      </c>
      <c r="G460" s="216" t="s">
        <v>3</v>
      </c>
      <c r="H460" s="202">
        <f>H461</f>
        <v>23000</v>
      </c>
      <c r="I460" s="196">
        <f t="shared" ref="I460" si="15">I461</f>
        <v>22998.9</v>
      </c>
      <c r="J460" s="186">
        <f t="shared" si="14"/>
        <v>99.995217391304365</v>
      </c>
      <c r="K460" s="21"/>
      <c r="L460" s="25"/>
      <c r="M460" s="25"/>
      <c r="N460" s="21"/>
    </row>
    <row r="461" spans="1:14" ht="56.25" x14ac:dyDescent="0.25">
      <c r="A461" s="176" t="s">
        <v>209</v>
      </c>
      <c r="B461" s="177" t="s">
        <v>90</v>
      </c>
      <c r="C461" s="177" t="s">
        <v>17</v>
      </c>
      <c r="D461" s="177" t="s">
        <v>15</v>
      </c>
      <c r="E461" s="216" t="s">
        <v>3</v>
      </c>
      <c r="F461" s="203" t="s">
        <v>3</v>
      </c>
      <c r="G461" s="216" t="s">
        <v>3</v>
      </c>
      <c r="H461" s="202">
        <v>23000</v>
      </c>
      <c r="I461" s="196">
        <v>22998.9</v>
      </c>
      <c r="J461" s="186">
        <f t="shared" si="14"/>
        <v>99.995217391304365</v>
      </c>
      <c r="K461" s="21"/>
      <c r="L461" s="21"/>
      <c r="M461" s="21"/>
      <c r="N461" s="21"/>
    </row>
    <row r="462" spans="1:14" ht="18.75" x14ac:dyDescent="0.25">
      <c r="A462" s="198" t="s">
        <v>18</v>
      </c>
      <c r="B462" s="199" t="s">
        <v>90</v>
      </c>
      <c r="C462" s="199" t="s">
        <v>17</v>
      </c>
      <c r="D462" s="199" t="s">
        <v>15</v>
      </c>
      <c r="E462" s="199" t="s">
        <v>19</v>
      </c>
      <c r="F462" s="199" t="s">
        <v>3</v>
      </c>
      <c r="G462" s="217" t="s">
        <v>3</v>
      </c>
      <c r="H462" s="197">
        <v>23000</v>
      </c>
      <c r="I462" s="193">
        <v>22998.9</v>
      </c>
      <c r="J462" s="194">
        <f t="shared" si="14"/>
        <v>99.995217391304365</v>
      </c>
      <c r="K462" s="21"/>
      <c r="L462" s="21"/>
      <c r="M462" s="21"/>
      <c r="N462" s="21"/>
    </row>
    <row r="463" spans="1:14" ht="37.5" x14ac:dyDescent="0.25">
      <c r="A463" s="198" t="s">
        <v>210</v>
      </c>
      <c r="B463" s="199" t="s">
        <v>90</v>
      </c>
      <c r="C463" s="199" t="s">
        <v>17</v>
      </c>
      <c r="D463" s="199" t="s">
        <v>15</v>
      </c>
      <c r="E463" s="199" t="s">
        <v>19</v>
      </c>
      <c r="F463" s="199" t="s">
        <v>211</v>
      </c>
      <c r="G463" s="217" t="s">
        <v>3</v>
      </c>
      <c r="H463" s="197">
        <v>23000</v>
      </c>
      <c r="I463" s="193">
        <v>22998.9</v>
      </c>
      <c r="J463" s="194">
        <f t="shared" si="14"/>
        <v>99.995217391304365</v>
      </c>
      <c r="K463" s="21"/>
      <c r="L463" s="21"/>
      <c r="M463" s="21"/>
      <c r="N463" s="21"/>
    </row>
    <row r="464" spans="1:14" ht="37.5" x14ac:dyDescent="0.25">
      <c r="A464" s="198" t="s">
        <v>28</v>
      </c>
      <c r="B464" s="199" t="s">
        <v>90</v>
      </c>
      <c r="C464" s="199" t="s">
        <v>17</v>
      </c>
      <c r="D464" s="199" t="s">
        <v>15</v>
      </c>
      <c r="E464" s="199" t="s">
        <v>19</v>
      </c>
      <c r="F464" s="199" t="s">
        <v>211</v>
      </c>
      <c r="G464" s="199" t="s">
        <v>29</v>
      </c>
      <c r="H464" s="197">
        <v>23000</v>
      </c>
      <c r="I464" s="193">
        <v>22998.9</v>
      </c>
      <c r="J464" s="194">
        <f t="shared" si="14"/>
        <v>99.995217391304365</v>
      </c>
      <c r="K464" s="21"/>
      <c r="L464" s="21"/>
      <c r="M464" s="21"/>
      <c r="N464" s="21"/>
    </row>
    <row r="465" spans="1:14" ht="37.5" x14ac:dyDescent="0.25">
      <c r="A465" s="198" t="s">
        <v>30</v>
      </c>
      <c r="B465" s="199" t="s">
        <v>90</v>
      </c>
      <c r="C465" s="199" t="s">
        <v>17</v>
      </c>
      <c r="D465" s="199" t="s">
        <v>15</v>
      </c>
      <c r="E465" s="199" t="s">
        <v>19</v>
      </c>
      <c r="F465" s="199" t="s">
        <v>211</v>
      </c>
      <c r="G465" s="199" t="s">
        <v>31</v>
      </c>
      <c r="H465" s="197">
        <v>23000</v>
      </c>
      <c r="I465" s="193">
        <v>22998.9</v>
      </c>
      <c r="J465" s="194">
        <f t="shared" si="14"/>
        <v>99.995217391304365</v>
      </c>
      <c r="K465" s="21"/>
      <c r="L465" s="21"/>
      <c r="M465" s="21"/>
      <c r="N465" s="21"/>
    </row>
    <row r="466" spans="1:14" ht="37.5" x14ac:dyDescent="0.25">
      <c r="A466" s="182" t="s">
        <v>212</v>
      </c>
      <c r="B466" s="183" t="s">
        <v>104</v>
      </c>
      <c r="C466" s="184" t="s">
        <v>3</v>
      </c>
      <c r="D466" s="184" t="s">
        <v>3</v>
      </c>
      <c r="E466" s="184" t="s">
        <v>3</v>
      </c>
      <c r="F466" s="184" t="s">
        <v>3</v>
      </c>
      <c r="G466" s="184" t="s">
        <v>3</v>
      </c>
      <c r="H466" s="185">
        <f>H467+H475+H485</f>
        <v>90481189.319999993</v>
      </c>
      <c r="I466" s="185">
        <f>I467+I475+I485</f>
        <v>87239573.219999999</v>
      </c>
      <c r="J466" s="186">
        <f t="shared" si="14"/>
        <v>96.417359094899226</v>
      </c>
      <c r="K466" s="25">
        <v>90481189.319999993</v>
      </c>
      <c r="L466" s="26">
        <v>87239573.219999999</v>
      </c>
      <c r="M466" s="163">
        <v>0.96417359094899213</v>
      </c>
      <c r="N466" s="26"/>
    </row>
    <row r="467" spans="1:14" ht="37.5" x14ac:dyDescent="0.25">
      <c r="A467" s="182" t="s">
        <v>213</v>
      </c>
      <c r="B467" s="183" t="s">
        <v>104</v>
      </c>
      <c r="C467" s="183" t="s">
        <v>17</v>
      </c>
      <c r="D467" s="183" t="s">
        <v>15</v>
      </c>
      <c r="E467" s="187" t="s">
        <v>3</v>
      </c>
      <c r="F467" s="187" t="s">
        <v>3</v>
      </c>
      <c r="G467" s="187" t="s">
        <v>3</v>
      </c>
      <c r="H467" s="185">
        <f>H468</f>
        <v>1297644</v>
      </c>
      <c r="I467" s="196">
        <f>I468</f>
        <v>198443.45</v>
      </c>
      <c r="J467" s="186">
        <f t="shared" si="14"/>
        <v>15.292595657977074</v>
      </c>
      <c r="K467" s="21"/>
      <c r="L467" s="25"/>
      <c r="M467" s="25"/>
      <c r="N467" s="25"/>
    </row>
    <row r="468" spans="1:14" ht="18.75" x14ac:dyDescent="0.25">
      <c r="A468" s="182" t="s">
        <v>18</v>
      </c>
      <c r="B468" s="183" t="s">
        <v>104</v>
      </c>
      <c r="C468" s="183" t="s">
        <v>17</v>
      </c>
      <c r="D468" s="183" t="s">
        <v>15</v>
      </c>
      <c r="E468" s="183" t="s">
        <v>19</v>
      </c>
      <c r="F468" s="188" t="s">
        <v>3</v>
      </c>
      <c r="G468" s="188" t="s">
        <v>3</v>
      </c>
      <c r="H468" s="185">
        <f>H469+H472</f>
        <v>1297644</v>
      </c>
      <c r="I468" s="185">
        <f>I469+I472</f>
        <v>198443.45</v>
      </c>
      <c r="J468" s="186">
        <f t="shared" si="14"/>
        <v>15.292595657977074</v>
      </c>
      <c r="K468" s="21"/>
      <c r="L468" s="21"/>
      <c r="M468" s="21"/>
      <c r="N468" s="21"/>
    </row>
    <row r="469" spans="1:14" ht="37.5" x14ac:dyDescent="0.25">
      <c r="A469" s="189" t="s">
        <v>214</v>
      </c>
      <c r="B469" s="190" t="s">
        <v>104</v>
      </c>
      <c r="C469" s="190" t="s">
        <v>17</v>
      </c>
      <c r="D469" s="190" t="s">
        <v>15</v>
      </c>
      <c r="E469" s="190" t="s">
        <v>19</v>
      </c>
      <c r="F469" s="190" t="s">
        <v>215</v>
      </c>
      <c r="G469" s="191" t="s">
        <v>3</v>
      </c>
      <c r="H469" s="192">
        <v>782334</v>
      </c>
      <c r="I469" s="193">
        <v>0</v>
      </c>
      <c r="J469" s="194">
        <f t="shared" si="14"/>
        <v>0</v>
      </c>
      <c r="K469" s="21"/>
      <c r="L469" s="21"/>
      <c r="M469" s="21"/>
      <c r="N469" s="21"/>
    </row>
    <row r="470" spans="1:14" ht="37.5" x14ac:dyDescent="0.25">
      <c r="A470" s="189" t="s">
        <v>85</v>
      </c>
      <c r="B470" s="190" t="s">
        <v>104</v>
      </c>
      <c r="C470" s="190" t="s">
        <v>17</v>
      </c>
      <c r="D470" s="190" t="s">
        <v>15</v>
      </c>
      <c r="E470" s="190" t="s">
        <v>19</v>
      </c>
      <c r="F470" s="190" t="s">
        <v>215</v>
      </c>
      <c r="G470" s="190" t="s">
        <v>86</v>
      </c>
      <c r="H470" s="192">
        <v>782334</v>
      </c>
      <c r="I470" s="193">
        <v>0</v>
      </c>
      <c r="J470" s="194">
        <f t="shared" si="14"/>
        <v>0</v>
      </c>
      <c r="K470" s="21"/>
      <c r="L470" s="21"/>
      <c r="M470" s="21"/>
      <c r="N470" s="21"/>
    </row>
    <row r="471" spans="1:14" ht="18.75" x14ac:dyDescent="0.25">
      <c r="A471" s="189" t="s">
        <v>87</v>
      </c>
      <c r="B471" s="190" t="s">
        <v>104</v>
      </c>
      <c r="C471" s="190" t="s">
        <v>17</v>
      </c>
      <c r="D471" s="190" t="s">
        <v>15</v>
      </c>
      <c r="E471" s="190" t="s">
        <v>19</v>
      </c>
      <c r="F471" s="190" t="s">
        <v>215</v>
      </c>
      <c r="G471" s="190" t="s">
        <v>88</v>
      </c>
      <c r="H471" s="192">
        <v>782334</v>
      </c>
      <c r="I471" s="193">
        <v>0</v>
      </c>
      <c r="J471" s="194">
        <f t="shared" si="14"/>
        <v>0</v>
      </c>
      <c r="K471" s="21"/>
      <c r="L471" s="21"/>
      <c r="M471" s="21"/>
      <c r="N471" s="21"/>
    </row>
    <row r="472" spans="1:14" ht="18.75" x14ac:dyDescent="0.25">
      <c r="A472" s="189" t="s">
        <v>216</v>
      </c>
      <c r="B472" s="190" t="s">
        <v>104</v>
      </c>
      <c r="C472" s="190" t="s">
        <v>17</v>
      </c>
      <c r="D472" s="190" t="s">
        <v>15</v>
      </c>
      <c r="E472" s="190" t="s">
        <v>19</v>
      </c>
      <c r="F472" s="190" t="s">
        <v>217</v>
      </c>
      <c r="G472" s="191" t="s">
        <v>3</v>
      </c>
      <c r="H472" s="192">
        <v>515310</v>
      </c>
      <c r="I472" s="193">
        <v>198443.45</v>
      </c>
      <c r="J472" s="194">
        <f t="shared" si="14"/>
        <v>38.509528245134</v>
      </c>
      <c r="K472" s="21"/>
      <c r="L472" s="21"/>
      <c r="M472" s="21"/>
      <c r="N472" s="21"/>
    </row>
    <row r="473" spans="1:14" ht="37.5" x14ac:dyDescent="0.25">
      <c r="A473" s="189" t="s">
        <v>28</v>
      </c>
      <c r="B473" s="190" t="s">
        <v>104</v>
      </c>
      <c r="C473" s="190" t="s">
        <v>17</v>
      </c>
      <c r="D473" s="190" t="s">
        <v>15</v>
      </c>
      <c r="E473" s="190" t="s">
        <v>19</v>
      </c>
      <c r="F473" s="190" t="s">
        <v>217</v>
      </c>
      <c r="G473" s="190" t="s">
        <v>29</v>
      </c>
      <c r="H473" s="192">
        <v>515310</v>
      </c>
      <c r="I473" s="193">
        <v>198443.45</v>
      </c>
      <c r="J473" s="194">
        <f t="shared" si="14"/>
        <v>38.509528245134</v>
      </c>
      <c r="K473" s="21"/>
      <c r="L473" s="21"/>
      <c r="M473" s="21"/>
      <c r="N473" s="21"/>
    </row>
    <row r="474" spans="1:14" ht="37.5" x14ac:dyDescent="0.25">
      <c r="A474" s="189" t="s">
        <v>30</v>
      </c>
      <c r="B474" s="190" t="s">
        <v>104</v>
      </c>
      <c r="C474" s="190" t="s">
        <v>17</v>
      </c>
      <c r="D474" s="190" t="s">
        <v>15</v>
      </c>
      <c r="E474" s="190" t="s">
        <v>19</v>
      </c>
      <c r="F474" s="190" t="s">
        <v>217</v>
      </c>
      <c r="G474" s="190" t="s">
        <v>31</v>
      </c>
      <c r="H474" s="192">
        <v>515310</v>
      </c>
      <c r="I474" s="193">
        <v>198443.45</v>
      </c>
      <c r="J474" s="194">
        <f t="shared" si="14"/>
        <v>38.509528245134</v>
      </c>
      <c r="K474" s="21"/>
      <c r="L474" s="21"/>
      <c r="M474" s="21"/>
      <c r="N474" s="21"/>
    </row>
    <row r="475" spans="1:14" ht="75" x14ac:dyDescent="0.25">
      <c r="A475" s="182" t="s">
        <v>1017</v>
      </c>
      <c r="B475" s="183" t="s">
        <v>104</v>
      </c>
      <c r="C475" s="183" t="s">
        <v>17</v>
      </c>
      <c r="D475" s="183" t="s">
        <v>45</v>
      </c>
      <c r="E475" s="187" t="s">
        <v>3</v>
      </c>
      <c r="F475" s="187" t="s">
        <v>3</v>
      </c>
      <c r="G475" s="187" t="s">
        <v>3</v>
      </c>
      <c r="H475" s="185">
        <f>H476</f>
        <v>66034186.659999996</v>
      </c>
      <c r="I475" s="185">
        <f>I476</f>
        <v>63891771.109999999</v>
      </c>
      <c r="J475" s="194">
        <f t="shared" si="14"/>
        <v>96.755596368543209</v>
      </c>
      <c r="K475" s="21"/>
      <c r="L475" s="21"/>
      <c r="M475" s="21"/>
      <c r="N475" s="21"/>
    </row>
    <row r="476" spans="1:14" ht="18.75" x14ac:dyDescent="0.25">
      <c r="A476" s="182" t="s">
        <v>18</v>
      </c>
      <c r="B476" s="183" t="s">
        <v>104</v>
      </c>
      <c r="C476" s="183" t="s">
        <v>17</v>
      </c>
      <c r="D476" s="183" t="s">
        <v>45</v>
      </c>
      <c r="E476" s="183" t="s">
        <v>19</v>
      </c>
      <c r="F476" s="188" t="s">
        <v>3</v>
      </c>
      <c r="G476" s="188" t="s">
        <v>3</v>
      </c>
      <c r="H476" s="185">
        <f>H477+H482</f>
        <v>66034186.659999996</v>
      </c>
      <c r="I476" s="185">
        <f>I477+I482</f>
        <v>63891771.109999999</v>
      </c>
      <c r="J476" s="194">
        <f t="shared" si="14"/>
        <v>96.755596368543209</v>
      </c>
      <c r="K476" s="21"/>
      <c r="L476" s="21"/>
      <c r="M476" s="21"/>
      <c r="N476" s="21"/>
    </row>
    <row r="477" spans="1:14" ht="56.25" x14ac:dyDescent="0.25">
      <c r="A477" s="189" t="s">
        <v>218</v>
      </c>
      <c r="B477" s="190" t="s">
        <v>104</v>
      </c>
      <c r="C477" s="190" t="s">
        <v>17</v>
      </c>
      <c r="D477" s="190" t="s">
        <v>45</v>
      </c>
      <c r="E477" s="190" t="s">
        <v>19</v>
      </c>
      <c r="F477" s="190" t="s">
        <v>219</v>
      </c>
      <c r="G477" s="191" t="s">
        <v>3</v>
      </c>
      <c r="H477" s="192">
        <v>2607526.9700000002</v>
      </c>
      <c r="I477" s="193">
        <v>1446456.36</v>
      </c>
      <c r="J477" s="194">
        <f t="shared" si="14"/>
        <v>55.472345124008434</v>
      </c>
      <c r="K477" s="21"/>
      <c r="L477" s="21"/>
      <c r="M477" s="21"/>
      <c r="N477" s="21"/>
    </row>
    <row r="478" spans="1:14" ht="37.5" x14ac:dyDescent="0.25">
      <c r="A478" s="189" t="s">
        <v>28</v>
      </c>
      <c r="B478" s="190" t="s">
        <v>104</v>
      </c>
      <c r="C478" s="190" t="s">
        <v>17</v>
      </c>
      <c r="D478" s="190" t="s">
        <v>45</v>
      </c>
      <c r="E478" s="190" t="s">
        <v>19</v>
      </c>
      <c r="F478" s="190" t="s">
        <v>219</v>
      </c>
      <c r="G478" s="190" t="s">
        <v>29</v>
      </c>
      <c r="H478" s="192">
        <v>2557526.9700000002</v>
      </c>
      <c r="I478" s="196">
        <v>1396456.36</v>
      </c>
      <c r="J478" s="186">
        <f t="shared" si="14"/>
        <v>54.601823416939375</v>
      </c>
      <c r="K478" s="21"/>
      <c r="L478" s="21"/>
      <c r="M478" s="21"/>
      <c r="N478" s="21"/>
    </row>
    <row r="479" spans="1:14" ht="37.5" x14ac:dyDescent="0.25">
      <c r="A479" s="189" t="s">
        <v>30</v>
      </c>
      <c r="B479" s="190" t="s">
        <v>104</v>
      </c>
      <c r="C479" s="190" t="s">
        <v>17</v>
      </c>
      <c r="D479" s="190" t="s">
        <v>45</v>
      </c>
      <c r="E479" s="190" t="s">
        <v>19</v>
      </c>
      <c r="F479" s="190" t="s">
        <v>219</v>
      </c>
      <c r="G479" s="190" t="s">
        <v>31</v>
      </c>
      <c r="H479" s="192">
        <v>2557526.9700000002</v>
      </c>
      <c r="I479" s="202">
        <v>1396456.36</v>
      </c>
      <c r="J479" s="186">
        <f t="shared" si="14"/>
        <v>54.601823416939375</v>
      </c>
      <c r="K479" s="21"/>
      <c r="L479" s="21"/>
      <c r="M479" s="21"/>
      <c r="N479" s="21"/>
    </row>
    <row r="480" spans="1:14" ht="18.75" x14ac:dyDescent="0.25">
      <c r="A480" s="189" t="s">
        <v>32</v>
      </c>
      <c r="B480" s="190" t="s">
        <v>104</v>
      </c>
      <c r="C480" s="190" t="s">
        <v>17</v>
      </c>
      <c r="D480" s="190" t="s">
        <v>45</v>
      </c>
      <c r="E480" s="190" t="s">
        <v>19</v>
      </c>
      <c r="F480" s="190" t="s">
        <v>219</v>
      </c>
      <c r="G480" s="190" t="s">
        <v>33</v>
      </c>
      <c r="H480" s="192">
        <v>50000</v>
      </c>
      <c r="I480" s="197">
        <v>50000</v>
      </c>
      <c r="J480" s="194">
        <f t="shared" si="14"/>
        <v>100</v>
      </c>
      <c r="K480" s="21"/>
      <c r="L480" s="21"/>
      <c r="M480" s="21"/>
      <c r="N480" s="21"/>
    </row>
    <row r="481" spans="1:14" ht="18.75" x14ac:dyDescent="0.25">
      <c r="A481" s="189" t="s">
        <v>34</v>
      </c>
      <c r="B481" s="190" t="s">
        <v>104</v>
      </c>
      <c r="C481" s="190" t="s">
        <v>17</v>
      </c>
      <c r="D481" s="190" t="s">
        <v>45</v>
      </c>
      <c r="E481" s="190" t="s">
        <v>19</v>
      </c>
      <c r="F481" s="190" t="s">
        <v>219</v>
      </c>
      <c r="G481" s="190" t="s">
        <v>35</v>
      </c>
      <c r="H481" s="192">
        <v>50000</v>
      </c>
      <c r="I481" s="193">
        <v>50000</v>
      </c>
      <c r="J481" s="194">
        <f t="shared" si="14"/>
        <v>100</v>
      </c>
      <c r="K481" s="21"/>
      <c r="L481" s="21"/>
      <c r="M481" s="21"/>
      <c r="N481" s="21"/>
    </row>
    <row r="482" spans="1:14" ht="262.5" x14ac:dyDescent="0.25">
      <c r="A482" s="189" t="s">
        <v>1260</v>
      </c>
      <c r="B482" s="190" t="s">
        <v>104</v>
      </c>
      <c r="C482" s="190" t="s">
        <v>17</v>
      </c>
      <c r="D482" s="190" t="s">
        <v>45</v>
      </c>
      <c r="E482" s="190" t="s">
        <v>19</v>
      </c>
      <c r="F482" s="190" t="s">
        <v>1261</v>
      </c>
      <c r="G482" s="191" t="s">
        <v>3</v>
      </c>
      <c r="H482" s="192">
        <v>63426659.689999998</v>
      </c>
      <c r="I482" s="193">
        <v>62445314.75</v>
      </c>
      <c r="J482" s="194">
        <f t="shared" si="14"/>
        <v>98.452787921047147</v>
      </c>
      <c r="K482" s="21"/>
      <c r="L482" s="21"/>
      <c r="M482" s="21"/>
      <c r="N482" s="21"/>
    </row>
    <row r="483" spans="1:14" ht="18.75" x14ac:dyDescent="0.25">
      <c r="A483" s="189" t="s">
        <v>91</v>
      </c>
      <c r="B483" s="190" t="s">
        <v>104</v>
      </c>
      <c r="C483" s="190" t="s">
        <v>17</v>
      </c>
      <c r="D483" s="190" t="s">
        <v>45</v>
      </c>
      <c r="E483" s="190" t="s">
        <v>19</v>
      </c>
      <c r="F483" s="190" t="s">
        <v>1261</v>
      </c>
      <c r="G483" s="190" t="s">
        <v>92</v>
      </c>
      <c r="H483" s="192">
        <v>63426659.689999998</v>
      </c>
      <c r="I483" s="193">
        <v>62445314.75</v>
      </c>
      <c r="J483" s="194">
        <f t="shared" si="14"/>
        <v>98.452787921047147</v>
      </c>
      <c r="K483" s="21"/>
      <c r="L483" s="21"/>
      <c r="M483" s="21"/>
      <c r="N483" s="21"/>
    </row>
    <row r="484" spans="1:14" ht="18.75" x14ac:dyDescent="0.25">
      <c r="A484" s="189" t="s">
        <v>95</v>
      </c>
      <c r="B484" s="190" t="s">
        <v>104</v>
      </c>
      <c r="C484" s="190" t="s">
        <v>17</v>
      </c>
      <c r="D484" s="190" t="s">
        <v>45</v>
      </c>
      <c r="E484" s="190" t="s">
        <v>19</v>
      </c>
      <c r="F484" s="190" t="s">
        <v>1261</v>
      </c>
      <c r="G484" s="190" t="s">
        <v>96</v>
      </c>
      <c r="H484" s="192">
        <v>63426659.689999998</v>
      </c>
      <c r="I484" s="193">
        <v>62445314.75</v>
      </c>
      <c r="J484" s="194">
        <f t="shared" si="14"/>
        <v>98.452787921047147</v>
      </c>
      <c r="K484" s="21"/>
      <c r="L484" s="21"/>
      <c r="M484" s="21"/>
      <c r="N484" s="21"/>
    </row>
    <row r="485" spans="1:14" ht="56.25" x14ac:dyDescent="0.25">
      <c r="A485" s="182" t="s">
        <v>220</v>
      </c>
      <c r="B485" s="183" t="s">
        <v>104</v>
      </c>
      <c r="C485" s="183" t="s">
        <v>17</v>
      </c>
      <c r="D485" s="183" t="s">
        <v>53</v>
      </c>
      <c r="E485" s="187" t="s">
        <v>3</v>
      </c>
      <c r="F485" s="187" t="s">
        <v>3</v>
      </c>
      <c r="G485" s="187" t="s">
        <v>3</v>
      </c>
      <c r="H485" s="185">
        <f>H486</f>
        <v>23149358.66</v>
      </c>
      <c r="I485" s="185">
        <f>I486</f>
        <v>23149358.66</v>
      </c>
      <c r="J485" s="194">
        <f t="shared" si="14"/>
        <v>100</v>
      </c>
      <c r="K485" s="21"/>
      <c r="L485" s="21"/>
      <c r="M485" s="21"/>
      <c r="N485" s="21"/>
    </row>
    <row r="486" spans="1:14" ht="18.75" x14ac:dyDescent="0.25">
      <c r="A486" s="182" t="s">
        <v>18</v>
      </c>
      <c r="B486" s="183" t="s">
        <v>104</v>
      </c>
      <c r="C486" s="183" t="s">
        <v>17</v>
      </c>
      <c r="D486" s="183" t="s">
        <v>53</v>
      </c>
      <c r="E486" s="183" t="s">
        <v>19</v>
      </c>
      <c r="F486" s="188" t="s">
        <v>3</v>
      </c>
      <c r="G486" s="188" t="s">
        <v>3</v>
      </c>
      <c r="H486" s="185">
        <f>H487</f>
        <v>23149358.66</v>
      </c>
      <c r="I486" s="185">
        <f>I487</f>
        <v>23149358.66</v>
      </c>
      <c r="J486" s="186">
        <f t="shared" si="14"/>
        <v>100</v>
      </c>
      <c r="K486" s="21"/>
      <c r="L486" s="21"/>
      <c r="M486" s="21"/>
      <c r="N486" s="21"/>
    </row>
    <row r="487" spans="1:14" ht="56.25" x14ac:dyDescent="0.25">
      <c r="A487" s="189" t="s">
        <v>220</v>
      </c>
      <c r="B487" s="190" t="s">
        <v>104</v>
      </c>
      <c r="C487" s="190" t="s">
        <v>17</v>
      </c>
      <c r="D487" s="190" t="s">
        <v>53</v>
      </c>
      <c r="E487" s="190" t="s">
        <v>19</v>
      </c>
      <c r="F487" s="190" t="s">
        <v>221</v>
      </c>
      <c r="G487" s="191" t="s">
        <v>3</v>
      </c>
      <c r="H487" s="192">
        <v>23149358.66</v>
      </c>
      <c r="I487" s="193">
        <v>23149358.66</v>
      </c>
      <c r="J487" s="186">
        <f t="shared" si="14"/>
        <v>100</v>
      </c>
      <c r="K487" s="21"/>
      <c r="L487" s="21"/>
      <c r="M487" s="21"/>
      <c r="N487" s="21"/>
    </row>
    <row r="488" spans="1:14" ht="18.75" x14ac:dyDescent="0.25">
      <c r="A488" s="189" t="s">
        <v>91</v>
      </c>
      <c r="B488" s="190" t="s">
        <v>104</v>
      </c>
      <c r="C488" s="190" t="s">
        <v>17</v>
      </c>
      <c r="D488" s="190" t="s">
        <v>53</v>
      </c>
      <c r="E488" s="190" t="s">
        <v>19</v>
      </c>
      <c r="F488" s="190" t="s">
        <v>221</v>
      </c>
      <c r="G488" s="190" t="s">
        <v>92</v>
      </c>
      <c r="H488" s="192">
        <v>23149358.66</v>
      </c>
      <c r="I488" s="193">
        <v>23149358.66</v>
      </c>
      <c r="J488" s="194">
        <f t="shared" ref="J488:J654" si="16">I488/H488*100</f>
        <v>100</v>
      </c>
      <c r="K488" s="21"/>
      <c r="L488" s="21"/>
      <c r="M488" s="21"/>
      <c r="N488" s="21"/>
    </row>
    <row r="489" spans="1:14" ht="18.75" x14ac:dyDescent="0.25">
      <c r="A489" s="189" t="s">
        <v>95</v>
      </c>
      <c r="B489" s="190" t="s">
        <v>104</v>
      </c>
      <c r="C489" s="190" t="s">
        <v>17</v>
      </c>
      <c r="D489" s="190" t="s">
        <v>53</v>
      </c>
      <c r="E489" s="190" t="s">
        <v>19</v>
      </c>
      <c r="F489" s="190" t="s">
        <v>221</v>
      </c>
      <c r="G489" s="190" t="s">
        <v>96</v>
      </c>
      <c r="H489" s="192">
        <v>23149358.66</v>
      </c>
      <c r="I489" s="193">
        <v>23149358.66</v>
      </c>
      <c r="J489" s="194">
        <f t="shared" si="16"/>
        <v>100</v>
      </c>
      <c r="K489" s="21"/>
      <c r="L489" s="21"/>
      <c r="M489" s="21"/>
      <c r="N489" s="21"/>
    </row>
    <row r="490" spans="1:14" ht="18.75" hidden="1" x14ac:dyDescent="0.25">
      <c r="A490" s="198"/>
      <c r="B490" s="199"/>
      <c r="C490" s="199"/>
      <c r="D490" s="199"/>
      <c r="E490" s="203"/>
      <c r="F490" s="203"/>
      <c r="G490" s="203"/>
      <c r="H490" s="197"/>
      <c r="I490" s="193"/>
      <c r="J490" s="194"/>
      <c r="K490" s="21"/>
      <c r="L490" s="21"/>
      <c r="M490" s="21"/>
      <c r="N490" s="21"/>
    </row>
    <row r="491" spans="1:14" ht="18.75" hidden="1" x14ac:dyDescent="0.25">
      <c r="A491" s="198"/>
      <c r="B491" s="199"/>
      <c r="C491" s="199"/>
      <c r="D491" s="199"/>
      <c r="E491" s="199"/>
      <c r="F491" s="199"/>
      <c r="G491" s="199"/>
      <c r="H491" s="197"/>
      <c r="I491" s="193"/>
      <c r="J491" s="194"/>
      <c r="K491" s="21"/>
      <c r="L491" s="21"/>
      <c r="M491" s="21"/>
      <c r="N491" s="21"/>
    </row>
    <row r="492" spans="1:14" ht="18.75" hidden="1" x14ac:dyDescent="0.25">
      <c r="A492" s="198"/>
      <c r="B492" s="199"/>
      <c r="C492" s="199"/>
      <c r="D492" s="199"/>
      <c r="E492" s="199"/>
      <c r="F492" s="199"/>
      <c r="G492" s="199"/>
      <c r="H492" s="197"/>
      <c r="I492" s="193"/>
      <c r="J492" s="194"/>
      <c r="K492" s="21"/>
      <c r="L492" s="21"/>
      <c r="M492" s="21"/>
      <c r="N492" s="21"/>
    </row>
    <row r="493" spans="1:14" ht="56.25" x14ac:dyDescent="0.25">
      <c r="A493" s="182" t="s">
        <v>222</v>
      </c>
      <c r="B493" s="183" t="s">
        <v>155</v>
      </c>
      <c r="C493" s="184" t="s">
        <v>3</v>
      </c>
      <c r="D493" s="184" t="s">
        <v>3</v>
      </c>
      <c r="E493" s="184" t="s">
        <v>3</v>
      </c>
      <c r="F493" s="184" t="s">
        <v>3</v>
      </c>
      <c r="G493" s="184" t="s">
        <v>3</v>
      </c>
      <c r="H493" s="185">
        <f>H494+H499+H504</f>
        <v>17878245</v>
      </c>
      <c r="I493" s="185">
        <f>I494+I499+I504</f>
        <v>14158504.59</v>
      </c>
      <c r="J493" s="186">
        <f t="shared" si="16"/>
        <v>79.194040522433824</v>
      </c>
      <c r="K493" s="25">
        <v>17878245</v>
      </c>
      <c r="L493" s="26">
        <v>14158504.59</v>
      </c>
      <c r="M493" s="163">
        <v>0.79194040522433828</v>
      </c>
      <c r="N493" s="26"/>
    </row>
    <row r="494" spans="1:14" ht="37.5" x14ac:dyDescent="0.25">
      <c r="A494" s="182" t="s">
        <v>223</v>
      </c>
      <c r="B494" s="183" t="s">
        <v>155</v>
      </c>
      <c r="C494" s="183" t="s">
        <v>17</v>
      </c>
      <c r="D494" s="183" t="s">
        <v>15</v>
      </c>
      <c r="E494" s="187" t="s">
        <v>3</v>
      </c>
      <c r="F494" s="187" t="s">
        <v>3</v>
      </c>
      <c r="G494" s="187" t="s">
        <v>3</v>
      </c>
      <c r="H494" s="185">
        <f>H495</f>
        <v>2552903</v>
      </c>
      <c r="I494" s="196">
        <f t="shared" ref="I494:I495" si="17">I495</f>
        <v>1276720.1100000001</v>
      </c>
      <c r="J494" s="186">
        <f t="shared" si="16"/>
        <v>50.010521747203086</v>
      </c>
      <c r="K494" s="21"/>
      <c r="L494" s="21"/>
      <c r="M494" s="21"/>
      <c r="N494" s="21"/>
    </row>
    <row r="495" spans="1:14" ht="18.75" x14ac:dyDescent="0.25">
      <c r="A495" s="182" t="s">
        <v>18</v>
      </c>
      <c r="B495" s="183" t="s">
        <v>155</v>
      </c>
      <c r="C495" s="183" t="s">
        <v>17</v>
      </c>
      <c r="D495" s="183" t="s">
        <v>15</v>
      </c>
      <c r="E495" s="183" t="s">
        <v>19</v>
      </c>
      <c r="F495" s="188" t="s">
        <v>3</v>
      </c>
      <c r="G495" s="188" t="s">
        <v>3</v>
      </c>
      <c r="H495" s="185">
        <f>H496</f>
        <v>2552903</v>
      </c>
      <c r="I495" s="202">
        <f t="shared" si="17"/>
        <v>1276720.1100000001</v>
      </c>
      <c r="J495" s="186">
        <f t="shared" si="16"/>
        <v>50.010521747203086</v>
      </c>
      <c r="K495" s="21"/>
      <c r="L495" s="21"/>
      <c r="M495" s="21"/>
      <c r="N495" s="21"/>
    </row>
    <row r="496" spans="1:14" ht="18.75" x14ac:dyDescent="0.25">
      <c r="A496" s="189" t="s">
        <v>224</v>
      </c>
      <c r="B496" s="190" t="s">
        <v>155</v>
      </c>
      <c r="C496" s="190" t="s">
        <v>17</v>
      </c>
      <c r="D496" s="190" t="s">
        <v>15</v>
      </c>
      <c r="E496" s="190" t="s">
        <v>19</v>
      </c>
      <c r="F496" s="190" t="s">
        <v>225</v>
      </c>
      <c r="G496" s="191" t="s">
        <v>3</v>
      </c>
      <c r="H496" s="192">
        <v>2552903</v>
      </c>
      <c r="I496" s="193">
        <v>1276720.1100000001</v>
      </c>
      <c r="J496" s="194">
        <f t="shared" si="16"/>
        <v>50.010521747203086</v>
      </c>
      <c r="K496" s="21"/>
      <c r="L496" s="21"/>
      <c r="M496" s="21"/>
      <c r="N496" s="21"/>
    </row>
    <row r="497" spans="1:14" ht="37.5" x14ac:dyDescent="0.25">
      <c r="A497" s="189" t="s">
        <v>28</v>
      </c>
      <c r="B497" s="190" t="s">
        <v>155</v>
      </c>
      <c r="C497" s="190" t="s">
        <v>17</v>
      </c>
      <c r="D497" s="190" t="s">
        <v>15</v>
      </c>
      <c r="E497" s="190" t="s">
        <v>19</v>
      </c>
      <c r="F497" s="190" t="s">
        <v>225</v>
      </c>
      <c r="G497" s="190" t="s">
        <v>29</v>
      </c>
      <c r="H497" s="192">
        <v>2552903</v>
      </c>
      <c r="I497" s="193">
        <v>1276720.1100000001</v>
      </c>
      <c r="J497" s="194">
        <f t="shared" si="16"/>
        <v>50.010521747203086</v>
      </c>
      <c r="K497" s="21"/>
      <c r="L497" s="21"/>
      <c r="M497" s="21"/>
      <c r="N497" s="21"/>
    </row>
    <row r="498" spans="1:14" ht="37.5" x14ac:dyDescent="0.25">
      <c r="A498" s="189" t="s">
        <v>30</v>
      </c>
      <c r="B498" s="190" t="s">
        <v>155</v>
      </c>
      <c r="C498" s="190" t="s">
        <v>17</v>
      </c>
      <c r="D498" s="190" t="s">
        <v>15</v>
      </c>
      <c r="E498" s="190" t="s">
        <v>19</v>
      </c>
      <c r="F498" s="190" t="s">
        <v>225</v>
      </c>
      <c r="G498" s="190" t="s">
        <v>31</v>
      </c>
      <c r="H498" s="192">
        <v>2552903</v>
      </c>
      <c r="I498" s="193">
        <v>1276720.1100000001</v>
      </c>
      <c r="J498" s="194">
        <f t="shared" si="16"/>
        <v>50.010521747203086</v>
      </c>
      <c r="K498" s="21"/>
      <c r="L498" s="21"/>
      <c r="M498" s="21"/>
      <c r="N498" s="21"/>
    </row>
    <row r="499" spans="1:14" ht="37.5" x14ac:dyDescent="0.25">
      <c r="A499" s="182" t="s">
        <v>226</v>
      </c>
      <c r="B499" s="183" t="s">
        <v>155</v>
      </c>
      <c r="C499" s="183" t="s">
        <v>17</v>
      </c>
      <c r="D499" s="183" t="s">
        <v>45</v>
      </c>
      <c r="E499" s="187" t="s">
        <v>3</v>
      </c>
      <c r="F499" s="187" t="s">
        <v>3</v>
      </c>
      <c r="G499" s="187" t="s">
        <v>3</v>
      </c>
      <c r="H499" s="185">
        <f>H500</f>
        <v>9330000</v>
      </c>
      <c r="I499" s="196">
        <f>I500</f>
        <v>8411150.9700000007</v>
      </c>
      <c r="J499" s="186">
        <f t="shared" si="16"/>
        <v>90.151671704180075</v>
      </c>
      <c r="K499" s="21"/>
      <c r="L499" s="21"/>
      <c r="M499" s="21"/>
      <c r="N499" s="21"/>
    </row>
    <row r="500" spans="1:14" ht="18.75" x14ac:dyDescent="0.25">
      <c r="A500" s="182" t="s">
        <v>18</v>
      </c>
      <c r="B500" s="183" t="s">
        <v>155</v>
      </c>
      <c r="C500" s="183" t="s">
        <v>17</v>
      </c>
      <c r="D500" s="183" t="s">
        <v>45</v>
      </c>
      <c r="E500" s="183" t="s">
        <v>19</v>
      </c>
      <c r="F500" s="188" t="s">
        <v>3</v>
      </c>
      <c r="G500" s="188" t="s">
        <v>3</v>
      </c>
      <c r="H500" s="185">
        <f>H501</f>
        <v>9330000</v>
      </c>
      <c r="I500" s="185">
        <f>I501</f>
        <v>8411150.9700000007</v>
      </c>
      <c r="J500" s="186">
        <f t="shared" si="16"/>
        <v>90.151671704180075</v>
      </c>
      <c r="K500" s="21"/>
      <c r="L500" s="21"/>
      <c r="M500" s="21"/>
      <c r="N500" s="21"/>
    </row>
    <row r="501" spans="1:14" ht="37.5" x14ac:dyDescent="0.25">
      <c r="A501" s="189" t="s">
        <v>226</v>
      </c>
      <c r="B501" s="190" t="s">
        <v>155</v>
      </c>
      <c r="C501" s="190" t="s">
        <v>17</v>
      </c>
      <c r="D501" s="190" t="s">
        <v>45</v>
      </c>
      <c r="E501" s="190" t="s">
        <v>19</v>
      </c>
      <c r="F501" s="190" t="s">
        <v>227</v>
      </c>
      <c r="G501" s="191" t="s">
        <v>3</v>
      </c>
      <c r="H501" s="192">
        <v>9330000</v>
      </c>
      <c r="I501" s="193">
        <v>8411150.9700000007</v>
      </c>
      <c r="J501" s="194">
        <f t="shared" si="16"/>
        <v>90.151671704180075</v>
      </c>
      <c r="K501" s="21"/>
      <c r="L501" s="21"/>
      <c r="M501" s="21"/>
      <c r="N501" s="21"/>
    </row>
    <row r="502" spans="1:14" ht="37.5" x14ac:dyDescent="0.25">
      <c r="A502" s="189" t="s">
        <v>28</v>
      </c>
      <c r="B502" s="190" t="s">
        <v>155</v>
      </c>
      <c r="C502" s="190" t="s">
        <v>17</v>
      </c>
      <c r="D502" s="190" t="s">
        <v>45</v>
      </c>
      <c r="E502" s="190" t="s">
        <v>19</v>
      </c>
      <c r="F502" s="190" t="s">
        <v>227</v>
      </c>
      <c r="G502" s="190" t="s">
        <v>29</v>
      </c>
      <c r="H502" s="192">
        <v>9330000</v>
      </c>
      <c r="I502" s="193">
        <v>8411150.9700000007</v>
      </c>
      <c r="J502" s="194">
        <f t="shared" si="16"/>
        <v>90.151671704180075</v>
      </c>
      <c r="K502" s="21"/>
      <c r="L502" s="21"/>
      <c r="M502" s="21"/>
      <c r="N502" s="21"/>
    </row>
    <row r="503" spans="1:14" ht="37.5" x14ac:dyDescent="0.25">
      <c r="A503" s="189" t="s">
        <v>30</v>
      </c>
      <c r="B503" s="190" t="s">
        <v>155</v>
      </c>
      <c r="C503" s="190" t="s">
        <v>17</v>
      </c>
      <c r="D503" s="190" t="s">
        <v>45</v>
      </c>
      <c r="E503" s="190" t="s">
        <v>19</v>
      </c>
      <c r="F503" s="190" t="s">
        <v>227</v>
      </c>
      <c r="G503" s="190" t="s">
        <v>31</v>
      </c>
      <c r="H503" s="192">
        <v>9330000</v>
      </c>
      <c r="I503" s="193">
        <v>8411150.9700000007</v>
      </c>
      <c r="J503" s="194">
        <f t="shared" si="16"/>
        <v>90.151671704180075</v>
      </c>
      <c r="K503" s="21"/>
      <c r="L503" s="21"/>
      <c r="M503" s="21"/>
      <c r="N503" s="21"/>
    </row>
    <row r="504" spans="1:14" ht="37.5" x14ac:dyDescent="0.25">
      <c r="A504" s="182" t="s">
        <v>1262</v>
      </c>
      <c r="B504" s="183" t="s">
        <v>155</v>
      </c>
      <c r="C504" s="183" t="s">
        <v>17</v>
      </c>
      <c r="D504" s="183" t="s">
        <v>53</v>
      </c>
      <c r="E504" s="187" t="s">
        <v>3</v>
      </c>
      <c r="F504" s="187" t="s">
        <v>3</v>
      </c>
      <c r="G504" s="187" t="s">
        <v>3</v>
      </c>
      <c r="H504" s="185">
        <f>H505</f>
        <v>5995342</v>
      </c>
      <c r="I504" s="185">
        <f>I505</f>
        <v>4470633.51</v>
      </c>
      <c r="J504" s="194">
        <f t="shared" si="16"/>
        <v>74.56844847216388</v>
      </c>
      <c r="K504" s="21"/>
      <c r="L504" s="21"/>
      <c r="M504" s="21"/>
      <c r="N504" s="21"/>
    </row>
    <row r="505" spans="1:14" ht="18.75" x14ac:dyDescent="0.25">
      <c r="A505" s="182" t="s">
        <v>18</v>
      </c>
      <c r="B505" s="183" t="s">
        <v>155</v>
      </c>
      <c r="C505" s="183" t="s">
        <v>17</v>
      </c>
      <c r="D505" s="183" t="s">
        <v>53</v>
      </c>
      <c r="E505" s="183" t="s">
        <v>19</v>
      </c>
      <c r="F505" s="188" t="s">
        <v>3</v>
      </c>
      <c r="G505" s="188" t="s">
        <v>3</v>
      </c>
      <c r="H505" s="185">
        <f>H506</f>
        <v>5995342</v>
      </c>
      <c r="I505" s="185">
        <f>I506</f>
        <v>4470633.51</v>
      </c>
      <c r="J505" s="194">
        <f t="shared" si="16"/>
        <v>74.56844847216388</v>
      </c>
      <c r="K505" s="21"/>
      <c r="L505" s="21"/>
      <c r="M505" s="21"/>
      <c r="N505" s="21"/>
    </row>
    <row r="506" spans="1:14" ht="37.5" x14ac:dyDescent="0.25">
      <c r="A506" s="189" t="s">
        <v>175</v>
      </c>
      <c r="B506" s="190" t="s">
        <v>155</v>
      </c>
      <c r="C506" s="190" t="s">
        <v>17</v>
      </c>
      <c r="D506" s="190" t="s">
        <v>53</v>
      </c>
      <c r="E506" s="190" t="s">
        <v>19</v>
      </c>
      <c r="F506" s="190" t="s">
        <v>176</v>
      </c>
      <c r="G506" s="191" t="s">
        <v>3</v>
      </c>
      <c r="H506" s="192">
        <v>5995342</v>
      </c>
      <c r="I506" s="193">
        <v>4470633.51</v>
      </c>
      <c r="J506" s="194">
        <f t="shared" si="16"/>
        <v>74.56844847216388</v>
      </c>
      <c r="K506" s="21"/>
      <c r="L506" s="21"/>
      <c r="M506" s="21"/>
      <c r="N506" s="21"/>
    </row>
    <row r="507" spans="1:14" ht="37.5" x14ac:dyDescent="0.25">
      <c r="A507" s="189" t="s">
        <v>85</v>
      </c>
      <c r="B507" s="190" t="s">
        <v>155</v>
      </c>
      <c r="C507" s="190" t="s">
        <v>17</v>
      </c>
      <c r="D507" s="190" t="s">
        <v>53</v>
      </c>
      <c r="E507" s="190" t="s">
        <v>19</v>
      </c>
      <c r="F507" s="190" t="s">
        <v>176</v>
      </c>
      <c r="G507" s="190" t="s">
        <v>86</v>
      </c>
      <c r="H507" s="192">
        <v>5995342</v>
      </c>
      <c r="I507" s="193">
        <v>4470633.51</v>
      </c>
      <c r="J507" s="194">
        <f t="shared" si="16"/>
        <v>74.56844847216388</v>
      </c>
      <c r="K507" s="21"/>
      <c r="L507" s="21"/>
      <c r="M507" s="21"/>
      <c r="N507" s="21"/>
    </row>
    <row r="508" spans="1:14" ht="131.25" x14ac:dyDescent="0.25">
      <c r="A508" s="189" t="s">
        <v>1263</v>
      </c>
      <c r="B508" s="190" t="s">
        <v>155</v>
      </c>
      <c r="C508" s="190" t="s">
        <v>17</v>
      </c>
      <c r="D508" s="190" t="s">
        <v>53</v>
      </c>
      <c r="E508" s="190" t="s">
        <v>19</v>
      </c>
      <c r="F508" s="190" t="s">
        <v>176</v>
      </c>
      <c r="G508" s="190" t="s">
        <v>1075</v>
      </c>
      <c r="H508" s="192">
        <v>5995342</v>
      </c>
      <c r="I508" s="193">
        <v>4470633.51</v>
      </c>
      <c r="J508" s="194">
        <f t="shared" si="16"/>
        <v>74.56844847216388</v>
      </c>
      <c r="K508" s="21"/>
      <c r="L508" s="21"/>
      <c r="M508" s="21"/>
      <c r="N508" s="21"/>
    </row>
    <row r="509" spans="1:14" ht="37.5" x14ac:dyDescent="0.25">
      <c r="A509" s="182" t="s">
        <v>1018</v>
      </c>
      <c r="B509" s="183" t="s">
        <v>13</v>
      </c>
      <c r="C509" s="184" t="s">
        <v>3</v>
      </c>
      <c r="D509" s="184" t="s">
        <v>3</v>
      </c>
      <c r="E509" s="184" t="s">
        <v>3</v>
      </c>
      <c r="F509" s="184" t="s">
        <v>3</v>
      </c>
      <c r="G509" s="184" t="s">
        <v>3</v>
      </c>
      <c r="H509" s="185">
        <f>H510</f>
        <v>22900</v>
      </c>
      <c r="I509" s="196">
        <f>I510</f>
        <v>20500</v>
      </c>
      <c r="J509" s="186">
        <f t="shared" si="16"/>
        <v>89.519650655021834</v>
      </c>
      <c r="K509" s="21"/>
      <c r="L509" s="21"/>
      <c r="M509" s="21"/>
      <c r="N509" s="21"/>
    </row>
    <row r="510" spans="1:14" ht="37.5" x14ac:dyDescent="0.25">
      <c r="A510" s="182" t="s">
        <v>1019</v>
      </c>
      <c r="B510" s="183" t="s">
        <v>13</v>
      </c>
      <c r="C510" s="183" t="s">
        <v>17</v>
      </c>
      <c r="D510" s="183" t="s">
        <v>53</v>
      </c>
      <c r="E510" s="187" t="s">
        <v>3</v>
      </c>
      <c r="F510" s="187" t="s">
        <v>3</v>
      </c>
      <c r="G510" s="187" t="s">
        <v>3</v>
      </c>
      <c r="H510" s="185">
        <f>H511</f>
        <v>22900</v>
      </c>
      <c r="I510" s="196">
        <f>I511</f>
        <v>20500</v>
      </c>
      <c r="J510" s="186">
        <f t="shared" si="16"/>
        <v>89.519650655021834</v>
      </c>
      <c r="K510" s="21"/>
      <c r="L510" s="21"/>
      <c r="M510" s="21"/>
      <c r="N510" s="21"/>
    </row>
    <row r="511" spans="1:14" ht="18.75" x14ac:dyDescent="0.25">
      <c r="A511" s="182" t="s">
        <v>18</v>
      </c>
      <c r="B511" s="183" t="s">
        <v>13</v>
      </c>
      <c r="C511" s="183" t="s">
        <v>17</v>
      </c>
      <c r="D511" s="183" t="s">
        <v>53</v>
      </c>
      <c r="E511" s="183" t="s">
        <v>19</v>
      </c>
      <c r="F511" s="188" t="s">
        <v>3</v>
      </c>
      <c r="G511" s="188" t="s">
        <v>3</v>
      </c>
      <c r="H511" s="185">
        <v>22900</v>
      </c>
      <c r="I511" s="193">
        <v>20500</v>
      </c>
      <c r="J511" s="194">
        <f t="shared" si="16"/>
        <v>89.519650655021834</v>
      </c>
      <c r="K511" s="21"/>
      <c r="L511" s="21"/>
      <c r="M511" s="21"/>
      <c r="N511" s="21"/>
    </row>
    <row r="512" spans="1:14" ht="18.75" x14ac:dyDescent="0.25">
      <c r="A512" s="189" t="s">
        <v>1020</v>
      </c>
      <c r="B512" s="190" t="s">
        <v>13</v>
      </c>
      <c r="C512" s="190" t="s">
        <v>17</v>
      </c>
      <c r="D512" s="190" t="s">
        <v>53</v>
      </c>
      <c r="E512" s="190" t="s">
        <v>19</v>
      </c>
      <c r="F512" s="190" t="s">
        <v>1021</v>
      </c>
      <c r="G512" s="191" t="s">
        <v>3</v>
      </c>
      <c r="H512" s="192">
        <v>22900</v>
      </c>
      <c r="I512" s="193">
        <v>20500</v>
      </c>
      <c r="J512" s="194">
        <f t="shared" si="16"/>
        <v>89.519650655021834</v>
      </c>
      <c r="K512" s="21"/>
      <c r="L512" s="21"/>
      <c r="M512" s="21"/>
      <c r="N512" s="21"/>
    </row>
    <row r="513" spans="1:14" ht="37.5" x14ac:dyDescent="0.25">
      <c r="A513" s="189" t="s">
        <v>28</v>
      </c>
      <c r="B513" s="190" t="s">
        <v>13</v>
      </c>
      <c r="C513" s="190" t="s">
        <v>17</v>
      </c>
      <c r="D513" s="190" t="s">
        <v>53</v>
      </c>
      <c r="E513" s="190" t="s">
        <v>19</v>
      </c>
      <c r="F513" s="190" t="s">
        <v>1021</v>
      </c>
      <c r="G513" s="190" t="s">
        <v>29</v>
      </c>
      <c r="H513" s="192">
        <v>22900</v>
      </c>
      <c r="I513" s="193">
        <v>20500</v>
      </c>
      <c r="J513" s="194">
        <f t="shared" si="16"/>
        <v>89.519650655021834</v>
      </c>
      <c r="K513" s="21"/>
      <c r="L513" s="21"/>
      <c r="M513" s="21"/>
      <c r="N513" s="21"/>
    </row>
    <row r="514" spans="1:14" ht="37.5" x14ac:dyDescent="0.25">
      <c r="A514" s="189" t="s">
        <v>30</v>
      </c>
      <c r="B514" s="190" t="s">
        <v>13</v>
      </c>
      <c r="C514" s="190" t="s">
        <v>17</v>
      </c>
      <c r="D514" s="190" t="s">
        <v>53</v>
      </c>
      <c r="E514" s="190" t="s">
        <v>19</v>
      </c>
      <c r="F514" s="190" t="s">
        <v>1021</v>
      </c>
      <c r="G514" s="190" t="s">
        <v>31</v>
      </c>
      <c r="H514" s="192">
        <v>22900</v>
      </c>
      <c r="I514" s="193">
        <v>20500</v>
      </c>
      <c r="J514" s="194">
        <f t="shared" si="16"/>
        <v>89.519650655021834</v>
      </c>
      <c r="K514" s="21"/>
      <c r="L514" s="21"/>
      <c r="M514" s="21"/>
      <c r="N514" s="21"/>
    </row>
    <row r="515" spans="1:14" ht="56.25" x14ac:dyDescent="0.25">
      <c r="A515" s="182" t="s">
        <v>228</v>
      </c>
      <c r="B515" s="183" t="s">
        <v>163</v>
      </c>
      <c r="C515" s="184" t="s">
        <v>3</v>
      </c>
      <c r="D515" s="184" t="s">
        <v>3</v>
      </c>
      <c r="E515" s="184" t="s">
        <v>3</v>
      </c>
      <c r="F515" s="184" t="s">
        <v>3</v>
      </c>
      <c r="G515" s="184" t="s">
        <v>3</v>
      </c>
      <c r="H515" s="185">
        <f>H516+H527+H532+H539+H544</f>
        <v>18092285.060000002</v>
      </c>
      <c r="I515" s="202">
        <f>I516+I527+I532+I539+I544</f>
        <v>17364879.859999996</v>
      </c>
      <c r="J515" s="186">
        <f t="shared" si="16"/>
        <v>95.979473031805057</v>
      </c>
      <c r="K515" s="25">
        <v>18092285.059999999</v>
      </c>
      <c r="L515" s="26">
        <v>17364879.859999999</v>
      </c>
      <c r="M515" s="163">
        <v>0.95979473031805085</v>
      </c>
      <c r="N515" s="26"/>
    </row>
    <row r="516" spans="1:14" ht="37.5" x14ac:dyDescent="0.25">
      <c r="A516" s="182" t="s">
        <v>229</v>
      </c>
      <c r="B516" s="183" t="s">
        <v>163</v>
      </c>
      <c r="C516" s="183" t="s">
        <v>17</v>
      </c>
      <c r="D516" s="183" t="s">
        <v>15</v>
      </c>
      <c r="E516" s="187" t="s">
        <v>3</v>
      </c>
      <c r="F516" s="187" t="s">
        <v>3</v>
      </c>
      <c r="G516" s="187" t="s">
        <v>3</v>
      </c>
      <c r="H516" s="185">
        <f>H517</f>
        <v>1734253.27</v>
      </c>
      <c r="I516" s="185">
        <f>I517</f>
        <v>1268568.78</v>
      </c>
      <c r="J516" s="186">
        <f t="shared" si="16"/>
        <v>73.147838435386078</v>
      </c>
      <c r="K516" s="21"/>
      <c r="L516" s="25"/>
      <c r="M516" s="25"/>
      <c r="N516" s="21"/>
    </row>
    <row r="517" spans="1:14" ht="37.5" x14ac:dyDescent="0.25">
      <c r="A517" s="182" t="s">
        <v>230</v>
      </c>
      <c r="B517" s="183" t="s">
        <v>163</v>
      </c>
      <c r="C517" s="183" t="s">
        <v>17</v>
      </c>
      <c r="D517" s="183" t="s">
        <v>15</v>
      </c>
      <c r="E517" s="183" t="s">
        <v>231</v>
      </c>
      <c r="F517" s="188" t="s">
        <v>3</v>
      </c>
      <c r="G517" s="188" t="s">
        <v>3</v>
      </c>
      <c r="H517" s="185">
        <f>H518+H521+H524</f>
        <v>1734253.27</v>
      </c>
      <c r="I517" s="185">
        <f>I518+I521+I524</f>
        <v>1268568.78</v>
      </c>
      <c r="J517" s="186">
        <f t="shared" si="16"/>
        <v>73.147838435386078</v>
      </c>
      <c r="K517" s="21"/>
      <c r="L517" s="21"/>
      <c r="M517" s="21"/>
      <c r="N517" s="21"/>
    </row>
    <row r="518" spans="1:14" ht="56.25" x14ac:dyDescent="0.25">
      <c r="A518" s="189" t="s">
        <v>36</v>
      </c>
      <c r="B518" s="190" t="s">
        <v>163</v>
      </c>
      <c r="C518" s="190" t="s">
        <v>17</v>
      </c>
      <c r="D518" s="190" t="s">
        <v>15</v>
      </c>
      <c r="E518" s="190" t="s">
        <v>231</v>
      </c>
      <c r="F518" s="190" t="s">
        <v>37</v>
      </c>
      <c r="G518" s="191" t="s">
        <v>3</v>
      </c>
      <c r="H518" s="192">
        <v>417000</v>
      </c>
      <c r="I518" s="193">
        <v>393161.08</v>
      </c>
      <c r="J518" s="194">
        <f t="shared" si="16"/>
        <v>94.283232613908879</v>
      </c>
      <c r="K518" s="21"/>
      <c r="L518" s="21"/>
      <c r="M518" s="21"/>
      <c r="N518" s="21"/>
    </row>
    <row r="519" spans="1:14" ht="37.5" x14ac:dyDescent="0.25">
      <c r="A519" s="189" t="s">
        <v>28</v>
      </c>
      <c r="B519" s="190" t="s">
        <v>163</v>
      </c>
      <c r="C519" s="190" t="s">
        <v>17</v>
      </c>
      <c r="D519" s="190" t="s">
        <v>15</v>
      </c>
      <c r="E519" s="190" t="s">
        <v>231</v>
      </c>
      <c r="F519" s="190" t="s">
        <v>37</v>
      </c>
      <c r="G519" s="190" t="s">
        <v>29</v>
      </c>
      <c r="H519" s="192">
        <v>417000</v>
      </c>
      <c r="I519" s="193">
        <v>393161.08</v>
      </c>
      <c r="J519" s="194">
        <f t="shared" si="16"/>
        <v>94.283232613908879</v>
      </c>
      <c r="K519" s="21"/>
      <c r="L519" s="21"/>
      <c r="M519" s="21"/>
      <c r="N519" s="21"/>
    </row>
    <row r="520" spans="1:14" ht="37.5" x14ac:dyDescent="0.25">
      <c r="A520" s="189" t="s">
        <v>30</v>
      </c>
      <c r="B520" s="190" t="s">
        <v>163</v>
      </c>
      <c r="C520" s="190" t="s">
        <v>17</v>
      </c>
      <c r="D520" s="190" t="s">
        <v>15</v>
      </c>
      <c r="E520" s="190" t="s">
        <v>231</v>
      </c>
      <c r="F520" s="190" t="s">
        <v>37</v>
      </c>
      <c r="G520" s="190" t="s">
        <v>31</v>
      </c>
      <c r="H520" s="192">
        <v>417000</v>
      </c>
      <c r="I520" s="193">
        <v>393161.08</v>
      </c>
      <c r="J520" s="194">
        <f t="shared" si="16"/>
        <v>94.283232613908879</v>
      </c>
      <c r="K520" s="21"/>
      <c r="L520" s="21"/>
      <c r="M520" s="21"/>
      <c r="N520" s="21"/>
    </row>
    <row r="521" spans="1:14" ht="37.5" x14ac:dyDescent="0.25">
      <c r="A521" s="189" t="s">
        <v>229</v>
      </c>
      <c r="B521" s="190" t="s">
        <v>163</v>
      </c>
      <c r="C521" s="190" t="s">
        <v>17</v>
      </c>
      <c r="D521" s="190" t="s">
        <v>15</v>
      </c>
      <c r="E521" s="190" t="s">
        <v>231</v>
      </c>
      <c r="F521" s="190" t="s">
        <v>232</v>
      </c>
      <c r="G521" s="191" t="s">
        <v>3</v>
      </c>
      <c r="H521" s="192">
        <v>100000</v>
      </c>
      <c r="I521" s="193">
        <v>35000</v>
      </c>
      <c r="J521" s="194">
        <f t="shared" si="16"/>
        <v>35</v>
      </c>
      <c r="K521" s="21"/>
      <c r="L521" s="21"/>
      <c r="M521" s="21"/>
      <c r="N521" s="21"/>
    </row>
    <row r="522" spans="1:14" ht="37.5" x14ac:dyDescent="0.25">
      <c r="A522" s="189" t="s">
        <v>28</v>
      </c>
      <c r="B522" s="190" t="s">
        <v>163</v>
      </c>
      <c r="C522" s="190" t="s">
        <v>17</v>
      </c>
      <c r="D522" s="190" t="s">
        <v>15</v>
      </c>
      <c r="E522" s="190" t="s">
        <v>231</v>
      </c>
      <c r="F522" s="190" t="s">
        <v>232</v>
      </c>
      <c r="G522" s="190" t="s">
        <v>29</v>
      </c>
      <c r="H522" s="192">
        <v>100000</v>
      </c>
      <c r="I522" s="193">
        <v>35000</v>
      </c>
      <c r="J522" s="194">
        <f t="shared" si="16"/>
        <v>35</v>
      </c>
      <c r="K522" s="21"/>
      <c r="L522" s="21"/>
      <c r="M522" s="21"/>
      <c r="N522" s="21"/>
    </row>
    <row r="523" spans="1:14" ht="37.5" x14ac:dyDescent="0.25">
      <c r="A523" s="189" t="s">
        <v>30</v>
      </c>
      <c r="B523" s="190" t="s">
        <v>163</v>
      </c>
      <c r="C523" s="190" t="s">
        <v>17</v>
      </c>
      <c r="D523" s="190" t="s">
        <v>15</v>
      </c>
      <c r="E523" s="190" t="s">
        <v>231</v>
      </c>
      <c r="F523" s="190" t="s">
        <v>232</v>
      </c>
      <c r="G523" s="190" t="s">
        <v>31</v>
      </c>
      <c r="H523" s="192">
        <v>100000</v>
      </c>
      <c r="I523" s="193">
        <v>35000</v>
      </c>
      <c r="J523" s="194">
        <f t="shared" si="16"/>
        <v>35</v>
      </c>
      <c r="K523" s="21"/>
      <c r="L523" s="21"/>
      <c r="M523" s="21"/>
      <c r="N523" s="21"/>
    </row>
    <row r="524" spans="1:14" ht="37.5" x14ac:dyDescent="0.25">
      <c r="A524" s="189" t="s">
        <v>233</v>
      </c>
      <c r="B524" s="190" t="s">
        <v>163</v>
      </c>
      <c r="C524" s="190" t="s">
        <v>17</v>
      </c>
      <c r="D524" s="190" t="s">
        <v>15</v>
      </c>
      <c r="E524" s="190" t="s">
        <v>231</v>
      </c>
      <c r="F524" s="190" t="s">
        <v>234</v>
      </c>
      <c r="G524" s="191" t="s">
        <v>3</v>
      </c>
      <c r="H524" s="192">
        <v>1217253.27</v>
      </c>
      <c r="I524" s="193">
        <v>840407.7</v>
      </c>
      <c r="J524" s="194">
        <f t="shared" si="16"/>
        <v>69.041317917346817</v>
      </c>
      <c r="K524" s="21"/>
      <c r="L524" s="21"/>
      <c r="M524" s="21"/>
      <c r="N524" s="21"/>
    </row>
    <row r="525" spans="1:14" ht="37.5" x14ac:dyDescent="0.25">
      <c r="A525" s="189" t="s">
        <v>28</v>
      </c>
      <c r="B525" s="190" t="s">
        <v>163</v>
      </c>
      <c r="C525" s="190" t="s">
        <v>17</v>
      </c>
      <c r="D525" s="190" t="s">
        <v>15</v>
      </c>
      <c r="E525" s="190" t="s">
        <v>231</v>
      </c>
      <c r="F525" s="190" t="s">
        <v>234</v>
      </c>
      <c r="G525" s="190" t="s">
        <v>29</v>
      </c>
      <c r="H525" s="192">
        <v>1217253.27</v>
      </c>
      <c r="I525" s="193">
        <v>840407.7</v>
      </c>
      <c r="J525" s="194">
        <f t="shared" si="16"/>
        <v>69.041317917346817</v>
      </c>
      <c r="K525" s="21"/>
      <c r="L525" s="21"/>
      <c r="M525" s="21"/>
      <c r="N525" s="21"/>
    </row>
    <row r="526" spans="1:14" ht="37.5" x14ac:dyDescent="0.25">
      <c r="A526" s="189" t="s">
        <v>30</v>
      </c>
      <c r="B526" s="190" t="s">
        <v>163</v>
      </c>
      <c r="C526" s="190" t="s">
        <v>17</v>
      </c>
      <c r="D526" s="190" t="s">
        <v>15</v>
      </c>
      <c r="E526" s="190" t="s">
        <v>231</v>
      </c>
      <c r="F526" s="190" t="s">
        <v>234</v>
      </c>
      <c r="G526" s="190" t="s">
        <v>31</v>
      </c>
      <c r="H526" s="192">
        <v>1217253.27</v>
      </c>
      <c r="I526" s="193">
        <v>840407.7</v>
      </c>
      <c r="J526" s="194">
        <f t="shared" si="16"/>
        <v>69.041317917346817</v>
      </c>
      <c r="K526" s="21"/>
      <c r="L526" s="21"/>
      <c r="M526" s="21"/>
      <c r="N526" s="21"/>
    </row>
    <row r="527" spans="1:14" ht="37.5" x14ac:dyDescent="0.25">
      <c r="A527" s="182" t="s">
        <v>235</v>
      </c>
      <c r="B527" s="183" t="s">
        <v>163</v>
      </c>
      <c r="C527" s="183" t="s">
        <v>17</v>
      </c>
      <c r="D527" s="183" t="s">
        <v>45</v>
      </c>
      <c r="E527" s="187" t="s">
        <v>3</v>
      </c>
      <c r="F527" s="187" t="s">
        <v>3</v>
      </c>
      <c r="G527" s="187" t="s">
        <v>3</v>
      </c>
      <c r="H527" s="185">
        <v>737778.95</v>
      </c>
      <c r="I527" s="202">
        <f>I528</f>
        <v>737778.95</v>
      </c>
      <c r="J527" s="186">
        <f t="shared" si="16"/>
        <v>100</v>
      </c>
      <c r="K527" s="21"/>
      <c r="L527" s="21"/>
      <c r="M527" s="21"/>
      <c r="N527" s="21"/>
    </row>
    <row r="528" spans="1:14" ht="37.5" x14ac:dyDescent="0.25">
      <c r="A528" s="182" t="s">
        <v>230</v>
      </c>
      <c r="B528" s="183" t="s">
        <v>163</v>
      </c>
      <c r="C528" s="183" t="s">
        <v>17</v>
      </c>
      <c r="D528" s="183" t="s">
        <v>45</v>
      </c>
      <c r="E528" s="183" t="s">
        <v>231</v>
      </c>
      <c r="F528" s="188" t="s">
        <v>3</v>
      </c>
      <c r="G528" s="188" t="s">
        <v>3</v>
      </c>
      <c r="H528" s="185">
        <v>737778.95</v>
      </c>
      <c r="I528" s="202">
        <f>I529</f>
        <v>737778.95</v>
      </c>
      <c r="J528" s="186">
        <f t="shared" si="16"/>
        <v>100</v>
      </c>
      <c r="K528" s="21"/>
      <c r="L528" s="21"/>
      <c r="M528" s="21"/>
      <c r="N528" s="21"/>
    </row>
    <row r="529" spans="1:14" ht="18.75" x14ac:dyDescent="0.25">
      <c r="A529" s="189" t="s">
        <v>235</v>
      </c>
      <c r="B529" s="190" t="s">
        <v>163</v>
      </c>
      <c r="C529" s="190" t="s">
        <v>17</v>
      </c>
      <c r="D529" s="190" t="s">
        <v>45</v>
      </c>
      <c r="E529" s="190" t="s">
        <v>231</v>
      </c>
      <c r="F529" s="190" t="s">
        <v>236</v>
      </c>
      <c r="G529" s="191" t="s">
        <v>3</v>
      </c>
      <c r="H529" s="192">
        <v>737778.95</v>
      </c>
      <c r="I529" s="193">
        <v>737778.95</v>
      </c>
      <c r="J529" s="194">
        <f t="shared" si="16"/>
        <v>100</v>
      </c>
      <c r="K529" s="21"/>
      <c r="L529" s="21"/>
      <c r="M529" s="21"/>
      <c r="N529" s="21"/>
    </row>
    <row r="530" spans="1:14" ht="37.5" x14ac:dyDescent="0.25">
      <c r="A530" s="189" t="s">
        <v>28</v>
      </c>
      <c r="B530" s="190" t="s">
        <v>163</v>
      </c>
      <c r="C530" s="190" t="s">
        <v>17</v>
      </c>
      <c r="D530" s="190" t="s">
        <v>45</v>
      </c>
      <c r="E530" s="190" t="s">
        <v>231</v>
      </c>
      <c r="F530" s="190" t="s">
        <v>236</v>
      </c>
      <c r="G530" s="190" t="s">
        <v>29</v>
      </c>
      <c r="H530" s="192">
        <v>737778.95</v>
      </c>
      <c r="I530" s="193">
        <v>737778.95</v>
      </c>
      <c r="J530" s="194">
        <f t="shared" si="16"/>
        <v>100</v>
      </c>
      <c r="K530" s="21"/>
      <c r="L530" s="21"/>
      <c r="M530" s="21"/>
      <c r="N530" s="21"/>
    </row>
    <row r="531" spans="1:14" ht="37.5" x14ac:dyDescent="0.25">
      <c r="A531" s="189" t="s">
        <v>30</v>
      </c>
      <c r="B531" s="190" t="s">
        <v>163</v>
      </c>
      <c r="C531" s="190" t="s">
        <v>17</v>
      </c>
      <c r="D531" s="190" t="s">
        <v>45</v>
      </c>
      <c r="E531" s="190" t="s">
        <v>231</v>
      </c>
      <c r="F531" s="190" t="s">
        <v>236</v>
      </c>
      <c r="G531" s="190" t="s">
        <v>31</v>
      </c>
      <c r="H531" s="192">
        <v>737778.95</v>
      </c>
      <c r="I531" s="193">
        <v>737778.95</v>
      </c>
      <c r="J531" s="194">
        <f t="shared" si="16"/>
        <v>100</v>
      </c>
      <c r="K531" s="21"/>
      <c r="L531" s="21"/>
      <c r="M531" s="21"/>
      <c r="N531" s="21"/>
    </row>
    <row r="532" spans="1:14" ht="37.5" x14ac:dyDescent="0.25">
      <c r="A532" s="182" t="s">
        <v>237</v>
      </c>
      <c r="B532" s="183" t="s">
        <v>163</v>
      </c>
      <c r="C532" s="183" t="s">
        <v>17</v>
      </c>
      <c r="D532" s="183" t="s">
        <v>53</v>
      </c>
      <c r="E532" s="187" t="s">
        <v>3</v>
      </c>
      <c r="F532" s="187" t="s">
        <v>3</v>
      </c>
      <c r="G532" s="187" t="s">
        <v>3</v>
      </c>
      <c r="H532" s="185">
        <v>15364953.060000001</v>
      </c>
      <c r="I532" s="202">
        <f>I533</f>
        <v>15129214.189999999</v>
      </c>
      <c r="J532" s="186">
        <f t="shared" si="16"/>
        <v>98.465736477817785</v>
      </c>
      <c r="K532" s="21"/>
      <c r="L532" s="21"/>
      <c r="M532" s="21"/>
      <c r="N532" s="21"/>
    </row>
    <row r="533" spans="1:14" ht="37.5" x14ac:dyDescent="0.25">
      <c r="A533" s="182" t="s">
        <v>230</v>
      </c>
      <c r="B533" s="183" t="s">
        <v>163</v>
      </c>
      <c r="C533" s="183" t="s">
        <v>17</v>
      </c>
      <c r="D533" s="183" t="s">
        <v>53</v>
      </c>
      <c r="E533" s="183" t="s">
        <v>231</v>
      </c>
      <c r="F533" s="188" t="s">
        <v>3</v>
      </c>
      <c r="G533" s="188" t="s">
        <v>3</v>
      </c>
      <c r="H533" s="185">
        <v>15364953.060000001</v>
      </c>
      <c r="I533" s="202">
        <f>I534</f>
        <v>15129214.189999999</v>
      </c>
      <c r="J533" s="186">
        <f t="shared" si="16"/>
        <v>98.465736477817785</v>
      </c>
      <c r="K533" s="21"/>
      <c r="L533" s="21"/>
      <c r="M533" s="21"/>
      <c r="N533" s="21"/>
    </row>
    <row r="534" spans="1:14" ht="37.5" x14ac:dyDescent="0.25">
      <c r="A534" s="189" t="s">
        <v>26</v>
      </c>
      <c r="B534" s="190" t="s">
        <v>163</v>
      </c>
      <c r="C534" s="190" t="s">
        <v>17</v>
      </c>
      <c r="D534" s="190" t="s">
        <v>53</v>
      </c>
      <c r="E534" s="190" t="s">
        <v>231</v>
      </c>
      <c r="F534" s="190" t="s">
        <v>27</v>
      </c>
      <c r="G534" s="191" t="s">
        <v>3</v>
      </c>
      <c r="H534" s="192">
        <v>15364953.060000001</v>
      </c>
      <c r="I534" s="193">
        <v>15129214.189999999</v>
      </c>
      <c r="J534" s="194">
        <f t="shared" si="16"/>
        <v>98.465736477817785</v>
      </c>
      <c r="K534" s="21"/>
      <c r="L534" s="21"/>
      <c r="M534" s="21"/>
      <c r="N534" s="21"/>
    </row>
    <row r="535" spans="1:14" ht="93.75" x14ac:dyDescent="0.25">
      <c r="A535" s="189" t="s">
        <v>22</v>
      </c>
      <c r="B535" s="190" t="s">
        <v>163</v>
      </c>
      <c r="C535" s="190" t="s">
        <v>17</v>
      </c>
      <c r="D535" s="190" t="s">
        <v>53</v>
      </c>
      <c r="E535" s="190" t="s">
        <v>231</v>
      </c>
      <c r="F535" s="190" t="s">
        <v>27</v>
      </c>
      <c r="G535" s="190" t="s">
        <v>23</v>
      </c>
      <c r="H535" s="192">
        <v>15010099</v>
      </c>
      <c r="I535" s="193">
        <v>14818241.48</v>
      </c>
      <c r="J535" s="194">
        <f t="shared" si="16"/>
        <v>98.72181042909844</v>
      </c>
      <c r="K535" s="21"/>
      <c r="L535" s="21"/>
      <c r="M535" s="21"/>
      <c r="N535" s="21"/>
    </row>
    <row r="536" spans="1:14" ht="37.5" x14ac:dyDescent="0.25">
      <c r="A536" s="189" t="s">
        <v>24</v>
      </c>
      <c r="B536" s="190" t="s">
        <v>163</v>
      </c>
      <c r="C536" s="190" t="s">
        <v>17</v>
      </c>
      <c r="D536" s="190" t="s">
        <v>53</v>
      </c>
      <c r="E536" s="190" t="s">
        <v>231</v>
      </c>
      <c r="F536" s="190" t="s">
        <v>27</v>
      </c>
      <c r="G536" s="190" t="s">
        <v>25</v>
      </c>
      <c r="H536" s="192">
        <v>15010099</v>
      </c>
      <c r="I536" s="193">
        <v>14818241.48</v>
      </c>
      <c r="J536" s="194">
        <f t="shared" si="16"/>
        <v>98.72181042909844</v>
      </c>
      <c r="K536" s="21"/>
      <c r="L536" s="21"/>
      <c r="M536" s="21"/>
      <c r="N536" s="21"/>
    </row>
    <row r="537" spans="1:14" ht="37.5" x14ac:dyDescent="0.25">
      <c r="A537" s="189" t="s">
        <v>28</v>
      </c>
      <c r="B537" s="190" t="s">
        <v>163</v>
      </c>
      <c r="C537" s="190" t="s">
        <v>17</v>
      </c>
      <c r="D537" s="190" t="s">
        <v>53</v>
      </c>
      <c r="E537" s="190" t="s">
        <v>231</v>
      </c>
      <c r="F537" s="190" t="s">
        <v>27</v>
      </c>
      <c r="G537" s="190" t="s">
        <v>29</v>
      </c>
      <c r="H537" s="192">
        <v>354854.06</v>
      </c>
      <c r="I537" s="193">
        <v>310972.71000000002</v>
      </c>
      <c r="J537" s="194">
        <f t="shared" si="16"/>
        <v>87.633972681614523</v>
      </c>
      <c r="K537" s="21"/>
      <c r="L537" s="21"/>
      <c r="M537" s="21"/>
      <c r="N537" s="21"/>
    </row>
    <row r="538" spans="1:14" ht="37.5" x14ac:dyDescent="0.25">
      <c r="A538" s="189" t="s">
        <v>30</v>
      </c>
      <c r="B538" s="190" t="s">
        <v>163</v>
      </c>
      <c r="C538" s="190" t="s">
        <v>17</v>
      </c>
      <c r="D538" s="190" t="s">
        <v>53</v>
      </c>
      <c r="E538" s="190" t="s">
        <v>231</v>
      </c>
      <c r="F538" s="190" t="s">
        <v>27</v>
      </c>
      <c r="G538" s="190" t="s">
        <v>31</v>
      </c>
      <c r="H538" s="192">
        <v>354854.06</v>
      </c>
      <c r="I538" s="193">
        <v>310972.71000000002</v>
      </c>
      <c r="J538" s="194">
        <f t="shared" si="16"/>
        <v>87.633972681614523</v>
      </c>
      <c r="K538" s="21"/>
      <c r="L538" s="21"/>
      <c r="M538" s="21"/>
      <c r="N538" s="21"/>
    </row>
    <row r="539" spans="1:14" ht="18.75" x14ac:dyDescent="0.25">
      <c r="A539" s="182" t="s">
        <v>1022</v>
      </c>
      <c r="B539" s="183" t="s">
        <v>163</v>
      </c>
      <c r="C539" s="183" t="s">
        <v>17</v>
      </c>
      <c r="D539" s="183" t="s">
        <v>61</v>
      </c>
      <c r="E539" s="187" t="s">
        <v>3</v>
      </c>
      <c r="F539" s="187" t="s">
        <v>3</v>
      </c>
      <c r="G539" s="187" t="s">
        <v>3</v>
      </c>
      <c r="H539" s="185">
        <v>115000</v>
      </c>
      <c r="I539" s="196">
        <f>I540</f>
        <v>89076.61</v>
      </c>
      <c r="J539" s="186">
        <f t="shared" si="16"/>
        <v>77.457921739130427</v>
      </c>
      <c r="K539" s="21"/>
      <c r="L539" s="21"/>
      <c r="M539" s="21"/>
      <c r="N539" s="21"/>
    </row>
    <row r="540" spans="1:14" ht="37.5" x14ac:dyDescent="0.25">
      <c r="A540" s="182" t="s">
        <v>230</v>
      </c>
      <c r="B540" s="183" t="s">
        <v>163</v>
      </c>
      <c r="C540" s="183" t="s">
        <v>17</v>
      </c>
      <c r="D540" s="183" t="s">
        <v>61</v>
      </c>
      <c r="E540" s="183" t="s">
        <v>231</v>
      </c>
      <c r="F540" s="188" t="s">
        <v>3</v>
      </c>
      <c r="G540" s="188" t="s">
        <v>3</v>
      </c>
      <c r="H540" s="185">
        <v>115000</v>
      </c>
      <c r="I540" s="196">
        <f>I541</f>
        <v>89076.61</v>
      </c>
      <c r="J540" s="186">
        <f t="shared" si="16"/>
        <v>77.457921739130427</v>
      </c>
      <c r="K540" s="21"/>
      <c r="L540" s="21"/>
      <c r="M540" s="21"/>
      <c r="N540" s="21"/>
    </row>
    <row r="541" spans="1:14" ht="56.25" x14ac:dyDescent="0.25">
      <c r="A541" s="189" t="s">
        <v>238</v>
      </c>
      <c r="B541" s="190" t="s">
        <v>163</v>
      </c>
      <c r="C541" s="190" t="s">
        <v>17</v>
      </c>
      <c r="D541" s="190" t="s">
        <v>61</v>
      </c>
      <c r="E541" s="190" t="s">
        <v>231</v>
      </c>
      <c r="F541" s="190" t="s">
        <v>239</v>
      </c>
      <c r="G541" s="191" t="s">
        <v>3</v>
      </c>
      <c r="H541" s="192">
        <v>115000</v>
      </c>
      <c r="I541" s="193">
        <v>89076.61</v>
      </c>
      <c r="J541" s="194">
        <f t="shared" si="16"/>
        <v>77.457921739130427</v>
      </c>
      <c r="K541" s="21"/>
      <c r="L541" s="21"/>
      <c r="M541" s="21"/>
      <c r="N541" s="21"/>
    </row>
    <row r="542" spans="1:14" ht="37.5" x14ac:dyDescent="0.25">
      <c r="A542" s="189" t="s">
        <v>28</v>
      </c>
      <c r="B542" s="190" t="s">
        <v>163</v>
      </c>
      <c r="C542" s="190" t="s">
        <v>17</v>
      </c>
      <c r="D542" s="190" t="s">
        <v>61</v>
      </c>
      <c r="E542" s="190" t="s">
        <v>231</v>
      </c>
      <c r="F542" s="190" t="s">
        <v>239</v>
      </c>
      <c r="G542" s="190" t="s">
        <v>29</v>
      </c>
      <c r="H542" s="192">
        <v>115000</v>
      </c>
      <c r="I542" s="193">
        <v>89076.61</v>
      </c>
      <c r="J542" s="194">
        <f t="shared" si="16"/>
        <v>77.457921739130427</v>
      </c>
      <c r="K542" s="21"/>
      <c r="L542" s="21"/>
      <c r="M542" s="21"/>
      <c r="N542" s="21"/>
    </row>
    <row r="543" spans="1:14" ht="37.5" x14ac:dyDescent="0.25">
      <c r="A543" s="189" t="s">
        <v>30</v>
      </c>
      <c r="B543" s="190" t="s">
        <v>163</v>
      </c>
      <c r="C543" s="190" t="s">
        <v>17</v>
      </c>
      <c r="D543" s="190" t="s">
        <v>61</v>
      </c>
      <c r="E543" s="190" t="s">
        <v>231</v>
      </c>
      <c r="F543" s="190" t="s">
        <v>239</v>
      </c>
      <c r="G543" s="190" t="s">
        <v>31</v>
      </c>
      <c r="H543" s="192">
        <v>115000</v>
      </c>
      <c r="I543" s="193">
        <v>89076.61</v>
      </c>
      <c r="J543" s="194">
        <f t="shared" si="16"/>
        <v>77.457921739130427</v>
      </c>
      <c r="K543" s="21"/>
      <c r="L543" s="21"/>
      <c r="M543" s="21"/>
      <c r="N543" s="21"/>
    </row>
    <row r="544" spans="1:14" ht="37.5" x14ac:dyDescent="0.25">
      <c r="A544" s="182" t="s">
        <v>240</v>
      </c>
      <c r="B544" s="183" t="s">
        <v>163</v>
      </c>
      <c r="C544" s="183" t="s">
        <v>17</v>
      </c>
      <c r="D544" s="183" t="s">
        <v>72</v>
      </c>
      <c r="E544" s="187" t="s">
        <v>3</v>
      </c>
      <c r="F544" s="187" t="s">
        <v>3</v>
      </c>
      <c r="G544" s="187" t="s">
        <v>3</v>
      </c>
      <c r="H544" s="185">
        <v>140299.78</v>
      </c>
      <c r="I544" s="196">
        <f>I545</f>
        <v>140241.32999999999</v>
      </c>
      <c r="J544" s="186">
        <f t="shared" si="16"/>
        <v>99.958339207659478</v>
      </c>
      <c r="K544" s="21"/>
      <c r="L544" s="21"/>
      <c r="M544" s="21"/>
      <c r="N544" s="21"/>
    </row>
    <row r="545" spans="1:14" ht="37.5" x14ac:dyDescent="0.25">
      <c r="A545" s="182" t="s">
        <v>230</v>
      </c>
      <c r="B545" s="183" t="s">
        <v>163</v>
      </c>
      <c r="C545" s="183" t="s">
        <v>17</v>
      </c>
      <c r="D545" s="183" t="s">
        <v>72</v>
      </c>
      <c r="E545" s="183" t="s">
        <v>231</v>
      </c>
      <c r="F545" s="188" t="s">
        <v>3</v>
      </c>
      <c r="G545" s="188" t="s">
        <v>3</v>
      </c>
      <c r="H545" s="185">
        <v>140299.78</v>
      </c>
      <c r="I545" s="196">
        <f>I546</f>
        <v>140241.32999999999</v>
      </c>
      <c r="J545" s="186">
        <f t="shared" si="16"/>
        <v>99.958339207659478</v>
      </c>
      <c r="K545" s="21"/>
      <c r="L545" s="21"/>
      <c r="M545" s="21"/>
      <c r="N545" s="21"/>
    </row>
    <row r="546" spans="1:14" ht="37.5" x14ac:dyDescent="0.25">
      <c r="A546" s="189" t="s">
        <v>229</v>
      </c>
      <c r="B546" s="190" t="s">
        <v>163</v>
      </c>
      <c r="C546" s="190" t="s">
        <v>17</v>
      </c>
      <c r="D546" s="190" t="s">
        <v>72</v>
      </c>
      <c r="E546" s="190" t="s">
        <v>231</v>
      </c>
      <c r="F546" s="190" t="s">
        <v>232</v>
      </c>
      <c r="G546" s="191" t="s">
        <v>3</v>
      </c>
      <c r="H546" s="192">
        <v>140299.78</v>
      </c>
      <c r="I546" s="193">
        <v>140241.32999999999</v>
      </c>
      <c r="J546" s="194">
        <f t="shared" si="16"/>
        <v>99.958339207659478</v>
      </c>
      <c r="K546" s="21"/>
      <c r="L546" s="21"/>
      <c r="M546" s="21"/>
      <c r="N546" s="21"/>
    </row>
    <row r="547" spans="1:14" ht="37.5" x14ac:dyDescent="0.25">
      <c r="A547" s="189" t="s">
        <v>28</v>
      </c>
      <c r="B547" s="190" t="s">
        <v>163</v>
      </c>
      <c r="C547" s="190" t="s">
        <v>17</v>
      </c>
      <c r="D547" s="190" t="s">
        <v>72</v>
      </c>
      <c r="E547" s="190" t="s">
        <v>231</v>
      </c>
      <c r="F547" s="190" t="s">
        <v>232</v>
      </c>
      <c r="G547" s="190" t="s">
        <v>29</v>
      </c>
      <c r="H547" s="192">
        <v>140299.78</v>
      </c>
      <c r="I547" s="193">
        <v>140241.32999999999</v>
      </c>
      <c r="J547" s="194">
        <f t="shared" si="16"/>
        <v>99.958339207659478</v>
      </c>
      <c r="K547" s="21"/>
      <c r="L547" s="21"/>
      <c r="M547" s="21"/>
      <c r="N547" s="21"/>
    </row>
    <row r="548" spans="1:14" ht="37.5" x14ac:dyDescent="0.25">
      <c r="A548" s="189" t="s">
        <v>30</v>
      </c>
      <c r="B548" s="190" t="s">
        <v>163</v>
      </c>
      <c r="C548" s="190" t="s">
        <v>17</v>
      </c>
      <c r="D548" s="190" t="s">
        <v>72</v>
      </c>
      <c r="E548" s="190" t="s">
        <v>231</v>
      </c>
      <c r="F548" s="190" t="s">
        <v>232</v>
      </c>
      <c r="G548" s="190" t="s">
        <v>31</v>
      </c>
      <c r="H548" s="192">
        <v>140299.78</v>
      </c>
      <c r="I548" s="193">
        <v>140241.32999999999</v>
      </c>
      <c r="J548" s="194">
        <f t="shared" si="16"/>
        <v>99.958339207659478</v>
      </c>
      <c r="K548" s="21"/>
      <c r="L548" s="21"/>
      <c r="M548" s="21"/>
      <c r="N548" s="21"/>
    </row>
    <row r="549" spans="1:14" ht="34.5" customHeight="1" x14ac:dyDescent="0.25">
      <c r="A549" s="182" t="s">
        <v>1023</v>
      </c>
      <c r="B549" s="183" t="s">
        <v>167</v>
      </c>
      <c r="C549" s="184" t="s">
        <v>3</v>
      </c>
      <c r="D549" s="184" t="s">
        <v>3</v>
      </c>
      <c r="E549" s="184" t="s">
        <v>3</v>
      </c>
      <c r="F549" s="184" t="s">
        <v>3</v>
      </c>
      <c r="G549" s="184" t="s">
        <v>3</v>
      </c>
      <c r="H549" s="185">
        <f>H550+H558+H564+H571+H578+H583</f>
        <v>329877183.38</v>
      </c>
      <c r="I549" s="185">
        <f>I550+I558+I564+I571+I578+I583</f>
        <v>325775022.64999998</v>
      </c>
      <c r="J549" s="186">
        <f t="shared" si="16"/>
        <v>98.756458179990418</v>
      </c>
      <c r="K549" s="25">
        <v>329877183.38</v>
      </c>
      <c r="L549" s="25">
        <v>325775022.64999998</v>
      </c>
      <c r="M549" s="164">
        <v>0.98756458179990414</v>
      </c>
      <c r="N549" s="21"/>
    </row>
    <row r="550" spans="1:14" ht="37.5" x14ac:dyDescent="0.25">
      <c r="A550" s="182" t="s">
        <v>1264</v>
      </c>
      <c r="B550" s="183" t="s">
        <v>167</v>
      </c>
      <c r="C550" s="183" t="s">
        <v>17</v>
      </c>
      <c r="D550" s="183" t="s">
        <v>15</v>
      </c>
      <c r="E550" s="187" t="s">
        <v>3</v>
      </c>
      <c r="F550" s="187" t="s">
        <v>3</v>
      </c>
      <c r="G550" s="187" t="s">
        <v>3</v>
      </c>
      <c r="H550" s="185">
        <v>17370090.93</v>
      </c>
      <c r="I550" s="196">
        <f>I551</f>
        <v>17081781.66</v>
      </c>
      <c r="J550" s="186">
        <f t="shared" si="16"/>
        <v>98.340197117206458</v>
      </c>
      <c r="K550" s="25"/>
      <c r="L550" s="25"/>
      <c r="M550" s="21"/>
      <c r="N550" s="21"/>
    </row>
    <row r="551" spans="1:14" ht="37.5" x14ac:dyDescent="0.25">
      <c r="A551" s="182" t="s">
        <v>133</v>
      </c>
      <c r="B551" s="183" t="s">
        <v>167</v>
      </c>
      <c r="C551" s="183" t="s">
        <v>17</v>
      </c>
      <c r="D551" s="183" t="s">
        <v>15</v>
      </c>
      <c r="E551" s="183" t="s">
        <v>134</v>
      </c>
      <c r="F551" s="188" t="s">
        <v>3</v>
      </c>
      <c r="G551" s="188" t="s">
        <v>3</v>
      </c>
      <c r="H551" s="185">
        <f>H552+H555</f>
        <v>17370090.93</v>
      </c>
      <c r="I551" s="185">
        <f>I552+I555</f>
        <v>17081781.66</v>
      </c>
      <c r="J551" s="186">
        <f t="shared" si="16"/>
        <v>98.340197117206458</v>
      </c>
      <c r="K551" s="21"/>
      <c r="L551" s="21"/>
      <c r="M551" s="21"/>
      <c r="N551" s="21"/>
    </row>
    <row r="552" spans="1:14" ht="18.75" x14ac:dyDescent="0.25">
      <c r="A552" s="189" t="s">
        <v>137</v>
      </c>
      <c r="B552" s="190" t="s">
        <v>167</v>
      </c>
      <c r="C552" s="190" t="s">
        <v>17</v>
      </c>
      <c r="D552" s="190" t="s">
        <v>15</v>
      </c>
      <c r="E552" s="190" t="s">
        <v>134</v>
      </c>
      <c r="F552" s="190" t="s">
        <v>138</v>
      </c>
      <c r="G552" s="191" t="s">
        <v>3</v>
      </c>
      <c r="H552" s="192">
        <v>17128163</v>
      </c>
      <c r="I552" s="193">
        <v>16863943.59</v>
      </c>
      <c r="J552" s="194">
        <f t="shared" si="16"/>
        <v>98.457397854048907</v>
      </c>
      <c r="K552" s="21"/>
      <c r="L552" s="21"/>
      <c r="M552" s="21"/>
      <c r="N552" s="21"/>
    </row>
    <row r="553" spans="1:14" ht="37.5" x14ac:dyDescent="0.25">
      <c r="A553" s="189" t="s">
        <v>56</v>
      </c>
      <c r="B553" s="190" t="s">
        <v>167</v>
      </c>
      <c r="C553" s="190" t="s">
        <v>17</v>
      </c>
      <c r="D553" s="190" t="s">
        <v>15</v>
      </c>
      <c r="E553" s="190" t="s">
        <v>134</v>
      </c>
      <c r="F553" s="190" t="s">
        <v>138</v>
      </c>
      <c r="G553" s="190" t="s">
        <v>57</v>
      </c>
      <c r="H553" s="192">
        <v>17128163</v>
      </c>
      <c r="I553" s="193">
        <v>16863943.59</v>
      </c>
      <c r="J553" s="194">
        <f t="shared" si="16"/>
        <v>98.457397854048907</v>
      </c>
      <c r="K553" s="21"/>
      <c r="L553" s="21"/>
      <c r="M553" s="21"/>
      <c r="N553" s="21"/>
    </row>
    <row r="554" spans="1:14" ht="18.75" x14ac:dyDescent="0.25">
      <c r="A554" s="189" t="s">
        <v>58</v>
      </c>
      <c r="B554" s="190" t="s">
        <v>167</v>
      </c>
      <c r="C554" s="190" t="s">
        <v>17</v>
      </c>
      <c r="D554" s="190" t="s">
        <v>15</v>
      </c>
      <c r="E554" s="190" t="s">
        <v>134</v>
      </c>
      <c r="F554" s="190" t="s">
        <v>138</v>
      </c>
      <c r="G554" s="190" t="s">
        <v>59</v>
      </c>
      <c r="H554" s="192">
        <v>17128163</v>
      </c>
      <c r="I554" s="193">
        <v>16863943.59</v>
      </c>
      <c r="J554" s="194">
        <f t="shared" si="16"/>
        <v>98.457397854048907</v>
      </c>
      <c r="K554" s="21"/>
      <c r="L554" s="21"/>
      <c r="M554" s="21"/>
      <c r="N554" s="21"/>
    </row>
    <row r="555" spans="1:14" ht="56.25" x14ac:dyDescent="0.25">
      <c r="A555" s="189" t="s">
        <v>1004</v>
      </c>
      <c r="B555" s="190" t="s">
        <v>167</v>
      </c>
      <c r="C555" s="190" t="s">
        <v>17</v>
      </c>
      <c r="D555" s="190" t="s">
        <v>15</v>
      </c>
      <c r="E555" s="190" t="s">
        <v>134</v>
      </c>
      <c r="F555" s="190" t="s">
        <v>139</v>
      </c>
      <c r="G555" s="191" t="s">
        <v>3</v>
      </c>
      <c r="H555" s="192">
        <v>241927.93</v>
      </c>
      <c r="I555" s="193">
        <v>217838.07</v>
      </c>
      <c r="J555" s="194">
        <f t="shared" si="16"/>
        <v>90.042546968429818</v>
      </c>
      <c r="K555" s="21"/>
      <c r="L555" s="21"/>
      <c r="M555" s="21"/>
      <c r="N555" s="21"/>
    </row>
    <row r="556" spans="1:14" ht="37.5" x14ac:dyDescent="0.25">
      <c r="A556" s="189" t="s">
        <v>56</v>
      </c>
      <c r="B556" s="190" t="s">
        <v>167</v>
      </c>
      <c r="C556" s="190" t="s">
        <v>17</v>
      </c>
      <c r="D556" s="190" t="s">
        <v>15</v>
      </c>
      <c r="E556" s="190" t="s">
        <v>134</v>
      </c>
      <c r="F556" s="190" t="s">
        <v>139</v>
      </c>
      <c r="G556" s="190" t="s">
        <v>57</v>
      </c>
      <c r="H556" s="192">
        <v>241927.93</v>
      </c>
      <c r="I556" s="193">
        <v>217838.07</v>
      </c>
      <c r="J556" s="194">
        <f t="shared" si="16"/>
        <v>90.042546968429818</v>
      </c>
      <c r="K556" s="21"/>
      <c r="L556" s="21"/>
      <c r="M556" s="21"/>
      <c r="N556" s="21"/>
    </row>
    <row r="557" spans="1:14" ht="27" customHeight="1" x14ac:dyDescent="0.25">
      <c r="A557" s="189" t="s">
        <v>58</v>
      </c>
      <c r="B557" s="190" t="s">
        <v>167</v>
      </c>
      <c r="C557" s="190" t="s">
        <v>17</v>
      </c>
      <c r="D557" s="190" t="s">
        <v>15</v>
      </c>
      <c r="E557" s="190" t="s">
        <v>134</v>
      </c>
      <c r="F557" s="190" t="s">
        <v>139</v>
      </c>
      <c r="G557" s="190" t="s">
        <v>59</v>
      </c>
      <c r="H557" s="192">
        <v>241927.93</v>
      </c>
      <c r="I557" s="193">
        <v>217838.07</v>
      </c>
      <c r="J557" s="194">
        <f t="shared" si="16"/>
        <v>90.042546968429818</v>
      </c>
      <c r="K557" s="21"/>
      <c r="L557" s="21"/>
      <c r="M557" s="21"/>
      <c r="N557" s="21"/>
    </row>
    <row r="558" spans="1:14" ht="18.75" x14ac:dyDescent="0.25">
      <c r="A558" s="182" t="s">
        <v>1024</v>
      </c>
      <c r="B558" s="183" t="s">
        <v>167</v>
      </c>
      <c r="C558" s="183" t="s">
        <v>17</v>
      </c>
      <c r="D558" s="183" t="s">
        <v>45</v>
      </c>
      <c r="E558" s="187" t="s">
        <v>3</v>
      </c>
      <c r="F558" s="187" t="s">
        <v>3</v>
      </c>
      <c r="G558" s="187" t="s">
        <v>3</v>
      </c>
      <c r="H558" s="185">
        <f>H559</f>
        <v>30034987.309999999</v>
      </c>
      <c r="I558" s="185">
        <f>I559</f>
        <v>27948879.91</v>
      </c>
      <c r="J558" s="194">
        <f t="shared" si="16"/>
        <v>93.054408918276991</v>
      </c>
      <c r="K558" s="21"/>
      <c r="L558" s="21"/>
      <c r="M558" s="21"/>
      <c r="N558" s="21"/>
    </row>
    <row r="559" spans="1:14" ht="37.5" x14ac:dyDescent="0.25">
      <c r="A559" s="182" t="s">
        <v>133</v>
      </c>
      <c r="B559" s="183" t="s">
        <v>167</v>
      </c>
      <c r="C559" s="183" t="s">
        <v>17</v>
      </c>
      <c r="D559" s="183" t="s">
        <v>45</v>
      </c>
      <c r="E559" s="183" t="s">
        <v>134</v>
      </c>
      <c r="F559" s="188" t="s">
        <v>3</v>
      </c>
      <c r="G559" s="188" t="s">
        <v>3</v>
      </c>
      <c r="H559" s="185">
        <f>H560</f>
        <v>30034987.309999999</v>
      </c>
      <c r="I559" s="185">
        <f>I560</f>
        <v>27948879.91</v>
      </c>
      <c r="J559" s="194">
        <f t="shared" si="16"/>
        <v>93.054408918276991</v>
      </c>
      <c r="K559" s="21"/>
      <c r="L559" s="21"/>
      <c r="M559" s="21"/>
      <c r="N559" s="21"/>
    </row>
    <row r="560" spans="1:14" ht="18.75" x14ac:dyDescent="0.25">
      <c r="A560" s="189" t="s">
        <v>1024</v>
      </c>
      <c r="B560" s="190" t="s">
        <v>167</v>
      </c>
      <c r="C560" s="190" t="s">
        <v>17</v>
      </c>
      <c r="D560" s="190" t="s">
        <v>45</v>
      </c>
      <c r="E560" s="190" t="s">
        <v>134</v>
      </c>
      <c r="F560" s="190" t="s">
        <v>1025</v>
      </c>
      <c r="G560" s="191" t="s">
        <v>3</v>
      </c>
      <c r="H560" s="192">
        <v>30034987.309999999</v>
      </c>
      <c r="I560" s="193">
        <v>27948879.91</v>
      </c>
      <c r="J560" s="194">
        <f t="shared" si="16"/>
        <v>93.054408918276991</v>
      </c>
      <c r="K560" s="21"/>
      <c r="L560" s="21"/>
      <c r="M560" s="21"/>
      <c r="N560" s="21"/>
    </row>
    <row r="561" spans="1:14" ht="37.5" x14ac:dyDescent="0.25">
      <c r="A561" s="189" t="s">
        <v>56</v>
      </c>
      <c r="B561" s="190" t="s">
        <v>167</v>
      </c>
      <c r="C561" s="190" t="s">
        <v>17</v>
      </c>
      <c r="D561" s="190" t="s">
        <v>45</v>
      </c>
      <c r="E561" s="190" t="s">
        <v>134</v>
      </c>
      <c r="F561" s="190" t="s">
        <v>1025</v>
      </c>
      <c r="G561" s="190" t="s">
        <v>57</v>
      </c>
      <c r="H561" s="192">
        <v>30034987.309999999</v>
      </c>
      <c r="I561" s="193">
        <v>27948879.91</v>
      </c>
      <c r="J561" s="194">
        <f t="shared" si="16"/>
        <v>93.054408918276991</v>
      </c>
      <c r="K561" s="21"/>
      <c r="L561" s="21"/>
      <c r="M561" s="21"/>
      <c r="N561" s="21"/>
    </row>
    <row r="562" spans="1:14" ht="18.75" x14ac:dyDescent="0.25">
      <c r="A562" s="189" t="s">
        <v>58</v>
      </c>
      <c r="B562" s="190" t="s">
        <v>167</v>
      </c>
      <c r="C562" s="190" t="s">
        <v>17</v>
      </c>
      <c r="D562" s="190" t="s">
        <v>45</v>
      </c>
      <c r="E562" s="190" t="s">
        <v>134</v>
      </c>
      <c r="F562" s="190" t="s">
        <v>1025</v>
      </c>
      <c r="G562" s="190" t="s">
        <v>59</v>
      </c>
      <c r="H562" s="192">
        <v>10850281</v>
      </c>
      <c r="I562" s="193">
        <v>9292892.8699999992</v>
      </c>
      <c r="J562" s="194">
        <f t="shared" si="16"/>
        <v>85.646564084377161</v>
      </c>
      <c r="K562" s="21"/>
      <c r="L562" s="21"/>
      <c r="M562" s="21"/>
      <c r="N562" s="21"/>
    </row>
    <row r="563" spans="1:14" ht="18.75" x14ac:dyDescent="0.25">
      <c r="A563" s="189" t="s">
        <v>131</v>
      </c>
      <c r="B563" s="190" t="s">
        <v>167</v>
      </c>
      <c r="C563" s="190" t="s">
        <v>17</v>
      </c>
      <c r="D563" s="190" t="s">
        <v>45</v>
      </c>
      <c r="E563" s="190" t="s">
        <v>134</v>
      </c>
      <c r="F563" s="190" t="s">
        <v>1025</v>
      </c>
      <c r="G563" s="190" t="s">
        <v>132</v>
      </c>
      <c r="H563" s="192">
        <v>19184706.309999999</v>
      </c>
      <c r="I563" s="193">
        <v>18655987.039999999</v>
      </c>
      <c r="J563" s="194">
        <f t="shared" si="16"/>
        <v>97.244058566982574</v>
      </c>
      <c r="K563" s="21"/>
      <c r="L563" s="21"/>
      <c r="M563" s="21"/>
      <c r="N563" s="21"/>
    </row>
    <row r="564" spans="1:14" ht="18.75" x14ac:dyDescent="0.25">
      <c r="A564" s="182" t="s">
        <v>1026</v>
      </c>
      <c r="B564" s="183" t="s">
        <v>167</v>
      </c>
      <c r="C564" s="183" t="s">
        <v>17</v>
      </c>
      <c r="D564" s="183" t="s">
        <v>53</v>
      </c>
      <c r="E564" s="187" t="s">
        <v>3</v>
      </c>
      <c r="F564" s="187" t="s">
        <v>3</v>
      </c>
      <c r="G564" s="187" t="s">
        <v>3</v>
      </c>
      <c r="H564" s="185">
        <v>2123435</v>
      </c>
      <c r="I564" s="196">
        <f>I565</f>
        <v>2054089.3</v>
      </c>
      <c r="J564" s="186">
        <f t="shared" si="16"/>
        <v>96.734267825480885</v>
      </c>
      <c r="K564" s="21"/>
      <c r="L564" s="21"/>
      <c r="M564" s="21"/>
      <c r="N564" s="21"/>
    </row>
    <row r="565" spans="1:14" ht="37.5" x14ac:dyDescent="0.25">
      <c r="A565" s="182" t="s">
        <v>133</v>
      </c>
      <c r="B565" s="183" t="s">
        <v>167</v>
      </c>
      <c r="C565" s="183" t="s">
        <v>17</v>
      </c>
      <c r="D565" s="183" t="s">
        <v>53</v>
      </c>
      <c r="E565" s="183" t="s">
        <v>134</v>
      </c>
      <c r="F565" s="188" t="s">
        <v>3</v>
      </c>
      <c r="G565" s="188" t="s">
        <v>3</v>
      </c>
      <c r="H565" s="185">
        <v>2123435</v>
      </c>
      <c r="I565" s="196">
        <f>I566</f>
        <v>2054089.3</v>
      </c>
      <c r="J565" s="186">
        <f t="shared" si="16"/>
        <v>96.734267825480885</v>
      </c>
      <c r="K565" s="21"/>
      <c r="L565" s="21"/>
      <c r="M565" s="21"/>
      <c r="N565" s="21"/>
    </row>
    <row r="566" spans="1:14" ht="18.75" x14ac:dyDescent="0.25">
      <c r="A566" s="189" t="s">
        <v>1027</v>
      </c>
      <c r="B566" s="190" t="s">
        <v>167</v>
      </c>
      <c r="C566" s="190" t="s">
        <v>17</v>
      </c>
      <c r="D566" s="190" t="s">
        <v>53</v>
      </c>
      <c r="E566" s="190" t="s">
        <v>134</v>
      </c>
      <c r="F566" s="190" t="s">
        <v>1028</v>
      </c>
      <c r="G566" s="191" t="s">
        <v>3</v>
      </c>
      <c r="H566" s="192">
        <v>2123435</v>
      </c>
      <c r="I566" s="193">
        <v>2054089.3</v>
      </c>
      <c r="J566" s="194">
        <f t="shared" si="16"/>
        <v>96.734267825480885</v>
      </c>
      <c r="K566" s="21"/>
      <c r="L566" s="21"/>
      <c r="M566" s="21"/>
      <c r="N566" s="21"/>
    </row>
    <row r="567" spans="1:14" ht="37.5" x14ac:dyDescent="0.25">
      <c r="A567" s="189" t="s">
        <v>28</v>
      </c>
      <c r="B567" s="190" t="s">
        <v>167</v>
      </c>
      <c r="C567" s="190" t="s">
        <v>17</v>
      </c>
      <c r="D567" s="190" t="s">
        <v>53</v>
      </c>
      <c r="E567" s="190" t="s">
        <v>134</v>
      </c>
      <c r="F567" s="190" t="s">
        <v>1028</v>
      </c>
      <c r="G567" s="190" t="s">
        <v>29</v>
      </c>
      <c r="H567" s="192">
        <v>1220425</v>
      </c>
      <c r="I567" s="193">
        <v>1155405</v>
      </c>
      <c r="J567" s="194">
        <f t="shared" si="16"/>
        <v>94.672347747710845</v>
      </c>
      <c r="K567" s="21"/>
      <c r="L567" s="21"/>
      <c r="M567" s="21"/>
      <c r="N567" s="21"/>
    </row>
    <row r="568" spans="1:14" ht="37.5" x14ac:dyDescent="0.25">
      <c r="A568" s="189" t="s">
        <v>30</v>
      </c>
      <c r="B568" s="190" t="s">
        <v>167</v>
      </c>
      <c r="C568" s="190" t="s">
        <v>17</v>
      </c>
      <c r="D568" s="190" t="s">
        <v>53</v>
      </c>
      <c r="E568" s="190" t="s">
        <v>134</v>
      </c>
      <c r="F568" s="190" t="s">
        <v>1028</v>
      </c>
      <c r="G568" s="190" t="s">
        <v>31</v>
      </c>
      <c r="H568" s="192">
        <v>1220425</v>
      </c>
      <c r="I568" s="193">
        <v>1155405</v>
      </c>
      <c r="J568" s="194">
        <f t="shared" si="16"/>
        <v>94.672347747710845</v>
      </c>
      <c r="K568" s="21"/>
      <c r="L568" s="21"/>
      <c r="M568" s="21"/>
      <c r="N568" s="21"/>
    </row>
    <row r="569" spans="1:14" ht="37.5" x14ac:dyDescent="0.25">
      <c r="A569" s="189" t="s">
        <v>56</v>
      </c>
      <c r="B569" s="190" t="s">
        <v>167</v>
      </c>
      <c r="C569" s="190" t="s">
        <v>17</v>
      </c>
      <c r="D569" s="190" t="s">
        <v>53</v>
      </c>
      <c r="E569" s="190" t="s">
        <v>134</v>
      </c>
      <c r="F569" s="190" t="s">
        <v>1028</v>
      </c>
      <c r="G569" s="190" t="s">
        <v>57</v>
      </c>
      <c r="H569" s="192">
        <v>903010</v>
      </c>
      <c r="I569" s="193">
        <v>898684.3</v>
      </c>
      <c r="J569" s="194">
        <f t="shared" si="16"/>
        <v>99.520968760035885</v>
      </c>
      <c r="K569" s="21"/>
      <c r="L569" s="21"/>
      <c r="M569" s="21"/>
      <c r="N569" s="21"/>
    </row>
    <row r="570" spans="1:14" ht="18.75" x14ac:dyDescent="0.25">
      <c r="A570" s="189" t="s">
        <v>58</v>
      </c>
      <c r="B570" s="190" t="s">
        <v>167</v>
      </c>
      <c r="C570" s="190" t="s">
        <v>17</v>
      </c>
      <c r="D570" s="190" t="s">
        <v>53</v>
      </c>
      <c r="E570" s="190" t="s">
        <v>134</v>
      </c>
      <c r="F570" s="190" t="s">
        <v>1028</v>
      </c>
      <c r="G570" s="190" t="s">
        <v>59</v>
      </c>
      <c r="H570" s="192">
        <v>903010</v>
      </c>
      <c r="I570" s="193">
        <v>898684.3</v>
      </c>
      <c r="J570" s="194">
        <f t="shared" si="16"/>
        <v>99.520968760035885</v>
      </c>
      <c r="K570" s="21"/>
      <c r="L570" s="21"/>
      <c r="M570" s="21"/>
      <c r="N570" s="21"/>
    </row>
    <row r="571" spans="1:14" ht="56.25" x14ac:dyDescent="0.25">
      <c r="A571" s="182" t="s">
        <v>1265</v>
      </c>
      <c r="B571" s="183" t="s">
        <v>167</v>
      </c>
      <c r="C571" s="183" t="s">
        <v>17</v>
      </c>
      <c r="D571" s="183" t="s">
        <v>61</v>
      </c>
      <c r="E571" s="187" t="s">
        <v>3</v>
      </c>
      <c r="F571" s="187" t="s">
        <v>3</v>
      </c>
      <c r="G571" s="187" t="s">
        <v>3</v>
      </c>
      <c r="H571" s="185">
        <v>2190113.5</v>
      </c>
      <c r="I571" s="196">
        <f>I572</f>
        <v>2173679.5</v>
      </c>
      <c r="J571" s="186">
        <f t="shared" si="16"/>
        <v>99.249627930241971</v>
      </c>
      <c r="K571" s="21"/>
      <c r="L571" s="21"/>
      <c r="M571" s="21"/>
      <c r="N571" s="21"/>
    </row>
    <row r="572" spans="1:14" ht="37.5" x14ac:dyDescent="0.25">
      <c r="A572" s="182" t="s">
        <v>133</v>
      </c>
      <c r="B572" s="183" t="s">
        <v>167</v>
      </c>
      <c r="C572" s="183" t="s">
        <v>17</v>
      </c>
      <c r="D572" s="183" t="s">
        <v>61</v>
      </c>
      <c r="E572" s="183" t="s">
        <v>134</v>
      </c>
      <c r="F572" s="188" t="s">
        <v>3</v>
      </c>
      <c r="G572" s="188" t="s">
        <v>3</v>
      </c>
      <c r="H572" s="185">
        <f>H573</f>
        <v>2190113.5</v>
      </c>
      <c r="I572" s="185">
        <f>I573</f>
        <v>2173679.5</v>
      </c>
      <c r="J572" s="186">
        <f t="shared" si="16"/>
        <v>99.249627930241971</v>
      </c>
      <c r="K572" s="21"/>
      <c r="L572" s="21"/>
      <c r="M572" s="21"/>
      <c r="N572" s="21"/>
    </row>
    <row r="573" spans="1:14" ht="37.5" x14ac:dyDescent="0.25">
      <c r="A573" s="189" t="s">
        <v>101</v>
      </c>
      <c r="B573" s="190" t="s">
        <v>167</v>
      </c>
      <c r="C573" s="190" t="s">
        <v>17</v>
      </c>
      <c r="D573" s="190" t="s">
        <v>61</v>
      </c>
      <c r="E573" s="190" t="s">
        <v>134</v>
      </c>
      <c r="F573" s="190" t="s">
        <v>102</v>
      </c>
      <c r="G573" s="191" t="s">
        <v>3</v>
      </c>
      <c r="H573" s="192">
        <v>2190113.5</v>
      </c>
      <c r="I573" s="193">
        <v>2173679.5</v>
      </c>
      <c r="J573" s="194">
        <f t="shared" si="16"/>
        <v>99.249627930241971</v>
      </c>
      <c r="K573" s="21"/>
      <c r="L573" s="21"/>
      <c r="M573" s="21"/>
      <c r="N573" s="21"/>
    </row>
    <row r="574" spans="1:14" ht="93.75" x14ac:dyDescent="0.25">
      <c r="A574" s="189" t="s">
        <v>22</v>
      </c>
      <c r="B574" s="190" t="s">
        <v>167</v>
      </c>
      <c r="C574" s="190" t="s">
        <v>17</v>
      </c>
      <c r="D574" s="190" t="s">
        <v>61</v>
      </c>
      <c r="E574" s="190" t="s">
        <v>134</v>
      </c>
      <c r="F574" s="190" t="s">
        <v>102</v>
      </c>
      <c r="G574" s="190" t="s">
        <v>23</v>
      </c>
      <c r="H574" s="192">
        <v>2177313.5</v>
      </c>
      <c r="I574" s="193">
        <v>2172279.5</v>
      </c>
      <c r="J574" s="194">
        <f t="shared" si="16"/>
        <v>99.768797649029423</v>
      </c>
      <c r="K574" s="21"/>
      <c r="L574" s="21"/>
      <c r="M574" s="21"/>
      <c r="N574" s="21"/>
    </row>
    <row r="575" spans="1:14" ht="18.75" x14ac:dyDescent="0.25">
      <c r="A575" s="189" t="s">
        <v>40</v>
      </c>
      <c r="B575" s="190" t="s">
        <v>167</v>
      </c>
      <c r="C575" s="190" t="s">
        <v>17</v>
      </c>
      <c r="D575" s="190" t="s">
        <v>61</v>
      </c>
      <c r="E575" s="190" t="s">
        <v>134</v>
      </c>
      <c r="F575" s="190" t="s">
        <v>102</v>
      </c>
      <c r="G575" s="190" t="s">
        <v>41</v>
      </c>
      <c r="H575" s="192">
        <v>2177313.5</v>
      </c>
      <c r="I575" s="193">
        <v>2172279.5</v>
      </c>
      <c r="J575" s="194">
        <f t="shared" si="16"/>
        <v>99.768797649029423</v>
      </c>
      <c r="K575" s="21"/>
      <c r="L575" s="21"/>
      <c r="M575" s="21"/>
      <c r="N575" s="21"/>
    </row>
    <row r="576" spans="1:14" ht="37.5" x14ac:dyDescent="0.25">
      <c r="A576" s="189" t="s">
        <v>28</v>
      </c>
      <c r="B576" s="190" t="s">
        <v>167</v>
      </c>
      <c r="C576" s="190" t="s">
        <v>17</v>
      </c>
      <c r="D576" s="190" t="s">
        <v>61</v>
      </c>
      <c r="E576" s="190" t="s">
        <v>134</v>
      </c>
      <c r="F576" s="190" t="s">
        <v>102</v>
      </c>
      <c r="G576" s="190" t="s">
        <v>29</v>
      </c>
      <c r="H576" s="192">
        <v>12800</v>
      </c>
      <c r="I576" s="193">
        <v>1400</v>
      </c>
      <c r="J576" s="194">
        <f t="shared" si="16"/>
        <v>10.9375</v>
      </c>
      <c r="K576" s="21"/>
      <c r="L576" s="21"/>
      <c r="M576" s="21"/>
      <c r="N576" s="21"/>
    </row>
    <row r="577" spans="1:14" ht="37.5" x14ac:dyDescent="0.25">
      <c r="A577" s="189" t="s">
        <v>30</v>
      </c>
      <c r="B577" s="190" t="s">
        <v>167</v>
      </c>
      <c r="C577" s="190" t="s">
        <v>17</v>
      </c>
      <c r="D577" s="190" t="s">
        <v>61</v>
      </c>
      <c r="E577" s="190" t="s">
        <v>134</v>
      </c>
      <c r="F577" s="190" t="s">
        <v>102</v>
      </c>
      <c r="G577" s="190" t="s">
        <v>31</v>
      </c>
      <c r="H577" s="192">
        <v>12800</v>
      </c>
      <c r="I577" s="193">
        <v>1400</v>
      </c>
      <c r="J577" s="194">
        <f t="shared" si="16"/>
        <v>10.9375</v>
      </c>
      <c r="K577" s="21"/>
      <c r="L577" s="21"/>
      <c r="M577" s="21"/>
      <c r="N577" s="21"/>
    </row>
    <row r="578" spans="1:14" ht="75" x14ac:dyDescent="0.25">
      <c r="A578" s="182" t="s">
        <v>1029</v>
      </c>
      <c r="B578" s="183" t="s">
        <v>167</v>
      </c>
      <c r="C578" s="183" t="s">
        <v>17</v>
      </c>
      <c r="D578" s="183" t="s">
        <v>72</v>
      </c>
      <c r="E578" s="187" t="s">
        <v>3</v>
      </c>
      <c r="F578" s="187" t="s">
        <v>3</v>
      </c>
      <c r="G578" s="187" t="s">
        <v>3</v>
      </c>
      <c r="H578" s="185">
        <v>31491889.969999999</v>
      </c>
      <c r="I578" s="196">
        <f>I579</f>
        <v>29887791.489999998</v>
      </c>
      <c r="J578" s="186">
        <f t="shared" si="16"/>
        <v>94.906312445749975</v>
      </c>
      <c r="K578" s="21"/>
      <c r="L578" s="21"/>
      <c r="M578" s="21"/>
      <c r="N578" s="21"/>
    </row>
    <row r="579" spans="1:14" ht="18.75" x14ac:dyDescent="0.25">
      <c r="A579" s="182" t="s">
        <v>18</v>
      </c>
      <c r="B579" s="183" t="s">
        <v>167</v>
      </c>
      <c r="C579" s="183" t="s">
        <v>17</v>
      </c>
      <c r="D579" s="183" t="s">
        <v>72</v>
      </c>
      <c r="E579" s="183" t="s">
        <v>19</v>
      </c>
      <c r="F579" s="188" t="s">
        <v>3</v>
      </c>
      <c r="G579" s="188" t="s">
        <v>3</v>
      </c>
      <c r="H579" s="185">
        <f>H580</f>
        <v>31491889.969999999</v>
      </c>
      <c r="I579" s="185">
        <f>I580</f>
        <v>29887791.489999998</v>
      </c>
      <c r="J579" s="194">
        <f t="shared" si="16"/>
        <v>94.906312445749975</v>
      </c>
      <c r="K579" s="21"/>
      <c r="L579" s="21"/>
      <c r="M579" s="21"/>
      <c r="N579" s="21"/>
    </row>
    <row r="580" spans="1:14" ht="37.5" x14ac:dyDescent="0.25">
      <c r="A580" s="189" t="s">
        <v>175</v>
      </c>
      <c r="B580" s="190" t="s">
        <v>167</v>
      </c>
      <c r="C580" s="190" t="s">
        <v>17</v>
      </c>
      <c r="D580" s="190" t="s">
        <v>72</v>
      </c>
      <c r="E580" s="190" t="s">
        <v>19</v>
      </c>
      <c r="F580" s="190" t="s">
        <v>176</v>
      </c>
      <c r="G580" s="191" t="s">
        <v>3</v>
      </c>
      <c r="H580" s="192">
        <v>31491889.969999999</v>
      </c>
      <c r="I580" s="193">
        <v>29887791.489999998</v>
      </c>
      <c r="J580" s="194">
        <f t="shared" si="16"/>
        <v>94.906312445749975</v>
      </c>
      <c r="K580" s="21"/>
      <c r="L580" s="21"/>
      <c r="M580" s="21"/>
      <c r="N580" s="21"/>
    </row>
    <row r="581" spans="1:14" ht="37.5" x14ac:dyDescent="0.25">
      <c r="A581" s="189" t="s">
        <v>85</v>
      </c>
      <c r="B581" s="190" t="s">
        <v>167</v>
      </c>
      <c r="C581" s="190" t="s">
        <v>17</v>
      </c>
      <c r="D581" s="190" t="s">
        <v>72</v>
      </c>
      <c r="E581" s="190" t="s">
        <v>19</v>
      </c>
      <c r="F581" s="190" t="s">
        <v>176</v>
      </c>
      <c r="G581" s="190" t="s">
        <v>86</v>
      </c>
      <c r="H581" s="192">
        <v>31491889.969999999</v>
      </c>
      <c r="I581" s="193">
        <v>29887791.489999998</v>
      </c>
      <c r="J581" s="194">
        <f t="shared" si="16"/>
        <v>94.906312445749975</v>
      </c>
      <c r="K581" s="21"/>
      <c r="L581" s="21"/>
      <c r="M581" s="21"/>
      <c r="N581" s="21"/>
    </row>
    <row r="582" spans="1:14" ht="18.75" x14ac:dyDescent="0.25">
      <c r="A582" s="189" t="s">
        <v>87</v>
      </c>
      <c r="B582" s="190" t="s">
        <v>167</v>
      </c>
      <c r="C582" s="190" t="s">
        <v>17</v>
      </c>
      <c r="D582" s="190" t="s">
        <v>72</v>
      </c>
      <c r="E582" s="190" t="s">
        <v>19</v>
      </c>
      <c r="F582" s="190" t="s">
        <v>176</v>
      </c>
      <c r="G582" s="190" t="s">
        <v>88</v>
      </c>
      <c r="H582" s="192">
        <v>31491889.969999999</v>
      </c>
      <c r="I582" s="193">
        <v>29887791.489999998</v>
      </c>
      <c r="J582" s="194">
        <f t="shared" si="16"/>
        <v>94.906312445749975</v>
      </c>
      <c r="K582" s="21"/>
      <c r="L582" s="21"/>
      <c r="M582" s="21"/>
      <c r="N582" s="21"/>
    </row>
    <row r="583" spans="1:14" ht="37.5" x14ac:dyDescent="0.25">
      <c r="A583" s="182" t="s">
        <v>1266</v>
      </c>
      <c r="B583" s="183" t="s">
        <v>167</v>
      </c>
      <c r="C583" s="183" t="s">
        <v>17</v>
      </c>
      <c r="D583" s="183" t="s">
        <v>1267</v>
      </c>
      <c r="E583" s="187" t="s">
        <v>3</v>
      </c>
      <c r="F583" s="187" t="s">
        <v>3</v>
      </c>
      <c r="G583" s="187" t="s">
        <v>3</v>
      </c>
      <c r="H583" s="185">
        <f>H584</f>
        <v>246666666.66999999</v>
      </c>
      <c r="I583" s="185">
        <f>I584</f>
        <v>246628800.78999999</v>
      </c>
      <c r="J583" s="186">
        <f t="shared" si="16"/>
        <v>99.984648967567779</v>
      </c>
      <c r="K583" s="21"/>
      <c r="L583" s="21"/>
      <c r="M583" s="21"/>
      <c r="N583" s="21"/>
    </row>
    <row r="584" spans="1:14" ht="18.75" x14ac:dyDescent="0.25">
      <c r="A584" s="182" t="s">
        <v>18</v>
      </c>
      <c r="B584" s="183" t="s">
        <v>167</v>
      </c>
      <c r="C584" s="183" t="s">
        <v>17</v>
      </c>
      <c r="D584" s="183" t="s">
        <v>1267</v>
      </c>
      <c r="E584" s="183" t="s">
        <v>19</v>
      </c>
      <c r="F584" s="188" t="s">
        <v>3</v>
      </c>
      <c r="G584" s="188" t="s">
        <v>3</v>
      </c>
      <c r="H584" s="185">
        <f>H585</f>
        <v>246666666.66999999</v>
      </c>
      <c r="I584" s="185">
        <f>I585</f>
        <v>246628800.78999999</v>
      </c>
      <c r="J584" s="186">
        <f t="shared" si="16"/>
        <v>99.984648967567779</v>
      </c>
      <c r="K584" s="21"/>
      <c r="L584" s="21"/>
      <c r="M584" s="21"/>
      <c r="N584" s="21"/>
    </row>
    <row r="585" spans="1:14" ht="75" x14ac:dyDescent="0.25">
      <c r="A585" s="189" t="s">
        <v>1268</v>
      </c>
      <c r="B585" s="190" t="s">
        <v>167</v>
      </c>
      <c r="C585" s="190" t="s">
        <v>17</v>
      </c>
      <c r="D585" s="190" t="s">
        <v>1267</v>
      </c>
      <c r="E585" s="190" t="s">
        <v>19</v>
      </c>
      <c r="F585" s="190" t="s">
        <v>1269</v>
      </c>
      <c r="G585" s="191" t="s">
        <v>3</v>
      </c>
      <c r="H585" s="192">
        <v>246666666.66999999</v>
      </c>
      <c r="I585" s="196">
        <v>246628800.78999999</v>
      </c>
      <c r="J585" s="186">
        <f t="shared" si="16"/>
        <v>99.984648967567779</v>
      </c>
      <c r="K585" s="21"/>
      <c r="L585" s="21"/>
      <c r="M585" s="21"/>
      <c r="N585" s="21"/>
    </row>
    <row r="586" spans="1:14" ht="37.5" x14ac:dyDescent="0.25">
      <c r="A586" s="189" t="s">
        <v>85</v>
      </c>
      <c r="B586" s="190" t="s">
        <v>167</v>
      </c>
      <c r="C586" s="190" t="s">
        <v>17</v>
      </c>
      <c r="D586" s="190" t="s">
        <v>1267</v>
      </c>
      <c r="E586" s="190" t="s">
        <v>19</v>
      </c>
      <c r="F586" s="190" t="s">
        <v>1269</v>
      </c>
      <c r="G586" s="190" t="s">
        <v>86</v>
      </c>
      <c r="H586" s="192">
        <v>246666666.66999999</v>
      </c>
      <c r="I586" s="193">
        <v>246628800.78999999</v>
      </c>
      <c r="J586" s="194">
        <f t="shared" si="16"/>
        <v>99.984648967567779</v>
      </c>
      <c r="K586" s="21"/>
      <c r="L586" s="21"/>
      <c r="M586" s="21"/>
      <c r="N586" s="21"/>
    </row>
    <row r="587" spans="1:14" ht="18.75" x14ac:dyDescent="0.25">
      <c r="A587" s="189" t="s">
        <v>87</v>
      </c>
      <c r="B587" s="190" t="s">
        <v>167</v>
      </c>
      <c r="C587" s="190" t="s">
        <v>17</v>
      </c>
      <c r="D587" s="190" t="s">
        <v>1267</v>
      </c>
      <c r="E587" s="190" t="s">
        <v>19</v>
      </c>
      <c r="F587" s="190" t="s">
        <v>1269</v>
      </c>
      <c r="G587" s="190" t="s">
        <v>88</v>
      </c>
      <c r="H587" s="192">
        <v>246666666.66999999</v>
      </c>
      <c r="I587" s="193">
        <v>246628800.78999999</v>
      </c>
      <c r="J587" s="194">
        <f t="shared" si="16"/>
        <v>99.984648967567779</v>
      </c>
      <c r="K587" s="21"/>
      <c r="L587" s="21"/>
      <c r="M587" s="21"/>
      <c r="N587" s="21"/>
    </row>
    <row r="588" spans="1:14" ht="75" x14ac:dyDescent="0.25">
      <c r="A588" s="182" t="s">
        <v>1030</v>
      </c>
      <c r="B588" s="183" t="s">
        <v>170</v>
      </c>
      <c r="C588" s="184" t="s">
        <v>3</v>
      </c>
      <c r="D588" s="184" t="s">
        <v>3</v>
      </c>
      <c r="E588" s="184" t="s">
        <v>3</v>
      </c>
      <c r="F588" s="184" t="s">
        <v>3</v>
      </c>
      <c r="G588" s="184" t="s">
        <v>3</v>
      </c>
      <c r="H588" s="185">
        <f>H589+H597</f>
        <v>1244658</v>
      </c>
      <c r="I588" s="185">
        <f>I589+I597</f>
        <v>849010.2</v>
      </c>
      <c r="J588" s="186">
        <f t="shared" si="16"/>
        <v>68.212328205820398</v>
      </c>
      <c r="K588" s="25">
        <v>1244658</v>
      </c>
      <c r="L588" s="25">
        <v>849010.2</v>
      </c>
      <c r="M588" s="164">
        <v>0.68212328205820394</v>
      </c>
      <c r="N588" s="21"/>
    </row>
    <row r="589" spans="1:14" ht="37.5" x14ac:dyDescent="0.25">
      <c r="A589" s="182" t="s">
        <v>1031</v>
      </c>
      <c r="B589" s="183" t="s">
        <v>170</v>
      </c>
      <c r="C589" s="183" t="s">
        <v>17</v>
      </c>
      <c r="D589" s="183" t="s">
        <v>15</v>
      </c>
      <c r="E589" s="187" t="s">
        <v>3</v>
      </c>
      <c r="F589" s="187" t="s">
        <v>3</v>
      </c>
      <c r="G589" s="187" t="s">
        <v>3</v>
      </c>
      <c r="H589" s="185">
        <f>H590</f>
        <v>501158</v>
      </c>
      <c r="I589" s="196">
        <f>I590</f>
        <v>228010</v>
      </c>
      <c r="J589" s="186">
        <f t="shared" si="16"/>
        <v>45.496629805370766</v>
      </c>
      <c r="K589" s="21"/>
      <c r="L589" s="21"/>
      <c r="M589" s="21"/>
      <c r="N589" s="21"/>
    </row>
    <row r="590" spans="1:14" ht="18.75" x14ac:dyDescent="0.25">
      <c r="A590" s="182" t="s">
        <v>18</v>
      </c>
      <c r="B590" s="183" t="s">
        <v>170</v>
      </c>
      <c r="C590" s="183" t="s">
        <v>17</v>
      </c>
      <c r="D590" s="183" t="s">
        <v>15</v>
      </c>
      <c r="E590" s="183" t="s">
        <v>19</v>
      </c>
      <c r="F590" s="188" t="s">
        <v>3</v>
      </c>
      <c r="G590" s="188" t="s">
        <v>3</v>
      </c>
      <c r="H590" s="185">
        <f>H591+H595</f>
        <v>501158</v>
      </c>
      <c r="I590" s="185">
        <f>I591+I595</f>
        <v>228010</v>
      </c>
      <c r="J590" s="186">
        <f t="shared" si="16"/>
        <v>45.496629805370766</v>
      </c>
      <c r="K590" s="25">
        <f>K588-H588</f>
        <v>0</v>
      </c>
      <c r="L590" s="21"/>
      <c r="M590" s="21"/>
      <c r="N590" s="21"/>
    </row>
    <row r="591" spans="1:14" ht="56.25" x14ac:dyDescent="0.25">
      <c r="A591" s="189" t="s">
        <v>1032</v>
      </c>
      <c r="B591" s="190" t="s">
        <v>170</v>
      </c>
      <c r="C591" s="190" t="s">
        <v>17</v>
      </c>
      <c r="D591" s="190" t="s">
        <v>15</v>
      </c>
      <c r="E591" s="190" t="s">
        <v>19</v>
      </c>
      <c r="F591" s="190" t="s">
        <v>1033</v>
      </c>
      <c r="G591" s="191" t="s">
        <v>3</v>
      </c>
      <c r="H591" s="192">
        <v>401158</v>
      </c>
      <c r="I591" s="193">
        <v>133250</v>
      </c>
      <c r="J591" s="194">
        <f t="shared" si="16"/>
        <v>33.216338699465048</v>
      </c>
      <c r="K591" s="21"/>
      <c r="L591" s="21"/>
      <c r="M591" s="21"/>
      <c r="N591" s="21"/>
    </row>
    <row r="592" spans="1:14" ht="37.5" x14ac:dyDescent="0.25">
      <c r="A592" s="189" t="s">
        <v>28</v>
      </c>
      <c r="B592" s="190" t="s">
        <v>170</v>
      </c>
      <c r="C592" s="190" t="s">
        <v>17</v>
      </c>
      <c r="D592" s="190" t="s">
        <v>15</v>
      </c>
      <c r="E592" s="190" t="s">
        <v>19</v>
      </c>
      <c r="F592" s="190" t="s">
        <v>1033</v>
      </c>
      <c r="G592" s="190" t="s">
        <v>29</v>
      </c>
      <c r="H592" s="192">
        <v>401158</v>
      </c>
      <c r="I592" s="193">
        <v>133250</v>
      </c>
      <c r="J592" s="194">
        <f t="shared" si="16"/>
        <v>33.216338699465048</v>
      </c>
      <c r="K592" s="21"/>
      <c r="L592" s="21"/>
      <c r="M592" s="21"/>
      <c r="N592" s="21"/>
    </row>
    <row r="593" spans="1:14" ht="37.5" x14ac:dyDescent="0.25">
      <c r="A593" s="189" t="s">
        <v>30</v>
      </c>
      <c r="B593" s="190" t="s">
        <v>170</v>
      </c>
      <c r="C593" s="190" t="s">
        <v>17</v>
      </c>
      <c r="D593" s="190" t="s">
        <v>15</v>
      </c>
      <c r="E593" s="190" t="s">
        <v>19</v>
      </c>
      <c r="F593" s="190" t="s">
        <v>1033</v>
      </c>
      <c r="G593" s="190" t="s">
        <v>31</v>
      </c>
      <c r="H593" s="192">
        <v>401158</v>
      </c>
      <c r="I593" s="193">
        <v>133250</v>
      </c>
      <c r="J593" s="194">
        <f t="shared" si="16"/>
        <v>33.216338699465048</v>
      </c>
      <c r="K593" s="21"/>
      <c r="L593" s="21"/>
      <c r="M593" s="21"/>
      <c r="N593" s="21"/>
    </row>
    <row r="594" spans="1:14" ht="75" x14ac:dyDescent="0.25">
      <c r="A594" s="189" t="s">
        <v>1039</v>
      </c>
      <c r="B594" s="190" t="s">
        <v>170</v>
      </c>
      <c r="C594" s="190" t="s">
        <v>17</v>
      </c>
      <c r="D594" s="190" t="s">
        <v>15</v>
      </c>
      <c r="E594" s="190" t="s">
        <v>19</v>
      </c>
      <c r="F594" s="190" t="s">
        <v>1040</v>
      </c>
      <c r="G594" s="191" t="s">
        <v>3</v>
      </c>
      <c r="H594" s="192">
        <v>100000</v>
      </c>
      <c r="I594" s="193">
        <v>94760</v>
      </c>
      <c r="J594" s="194">
        <f t="shared" si="16"/>
        <v>94.76</v>
      </c>
      <c r="K594" s="21"/>
      <c r="L594" s="21"/>
      <c r="M594" s="21"/>
      <c r="N594" s="21"/>
    </row>
    <row r="595" spans="1:14" ht="37.5" x14ac:dyDescent="0.25">
      <c r="A595" s="189" t="s">
        <v>28</v>
      </c>
      <c r="B595" s="190" t="s">
        <v>170</v>
      </c>
      <c r="C595" s="190" t="s">
        <v>17</v>
      </c>
      <c r="D595" s="190" t="s">
        <v>15</v>
      </c>
      <c r="E595" s="190" t="s">
        <v>19</v>
      </c>
      <c r="F595" s="190" t="s">
        <v>1040</v>
      </c>
      <c r="G595" s="190" t="s">
        <v>29</v>
      </c>
      <c r="H595" s="192">
        <v>100000</v>
      </c>
      <c r="I595" s="193">
        <v>94760</v>
      </c>
      <c r="J595" s="194">
        <f t="shared" si="16"/>
        <v>94.76</v>
      </c>
      <c r="K595" s="21"/>
      <c r="L595" s="21"/>
      <c r="M595" s="21"/>
      <c r="N595" s="21"/>
    </row>
    <row r="596" spans="1:14" ht="37.5" x14ac:dyDescent="0.25">
      <c r="A596" s="189" t="s">
        <v>30</v>
      </c>
      <c r="B596" s="190" t="s">
        <v>170</v>
      </c>
      <c r="C596" s="190" t="s">
        <v>17</v>
      </c>
      <c r="D596" s="190" t="s">
        <v>15</v>
      </c>
      <c r="E596" s="190" t="s">
        <v>19</v>
      </c>
      <c r="F596" s="190" t="s">
        <v>1040</v>
      </c>
      <c r="G596" s="190" t="s">
        <v>31</v>
      </c>
      <c r="H596" s="192">
        <v>100000</v>
      </c>
      <c r="I596" s="193">
        <v>94760</v>
      </c>
      <c r="J596" s="194">
        <f t="shared" si="16"/>
        <v>94.76</v>
      </c>
      <c r="K596" s="21"/>
      <c r="L596" s="21"/>
      <c r="M596" s="21"/>
      <c r="N596" s="21"/>
    </row>
    <row r="597" spans="1:14" ht="56.25" x14ac:dyDescent="0.25">
      <c r="A597" s="182" t="s">
        <v>1034</v>
      </c>
      <c r="B597" s="183" t="s">
        <v>170</v>
      </c>
      <c r="C597" s="183" t="s">
        <v>17</v>
      </c>
      <c r="D597" s="183" t="s">
        <v>45</v>
      </c>
      <c r="E597" s="187" t="s">
        <v>3</v>
      </c>
      <c r="F597" s="187" t="s">
        <v>3</v>
      </c>
      <c r="G597" s="187" t="s">
        <v>3</v>
      </c>
      <c r="H597" s="185">
        <f>H598</f>
        <v>743500</v>
      </c>
      <c r="I597" s="185">
        <f>I598</f>
        <v>621000.19999999995</v>
      </c>
      <c r="J597" s="186">
        <f t="shared" si="16"/>
        <v>83.523900470746455</v>
      </c>
      <c r="K597" s="21"/>
      <c r="L597" s="21"/>
      <c r="M597" s="21"/>
      <c r="N597" s="21"/>
    </row>
    <row r="598" spans="1:14" ht="18.75" x14ac:dyDescent="0.25">
      <c r="A598" s="182" t="s">
        <v>18</v>
      </c>
      <c r="B598" s="183" t="s">
        <v>170</v>
      </c>
      <c r="C598" s="183" t="s">
        <v>17</v>
      </c>
      <c r="D598" s="183" t="s">
        <v>45</v>
      </c>
      <c r="E598" s="183" t="s">
        <v>19</v>
      </c>
      <c r="F598" s="188" t="s">
        <v>3</v>
      </c>
      <c r="G598" s="188" t="s">
        <v>3</v>
      </c>
      <c r="H598" s="185">
        <f>H599+H602+H607+H610</f>
        <v>743500</v>
      </c>
      <c r="I598" s="185">
        <f>I599+I602+I607+I610</f>
        <v>621000.19999999995</v>
      </c>
      <c r="J598" s="186">
        <f t="shared" si="16"/>
        <v>83.523900470746455</v>
      </c>
      <c r="K598" s="21"/>
      <c r="L598" s="21"/>
      <c r="M598" s="21"/>
      <c r="N598" s="21"/>
    </row>
    <row r="599" spans="1:14" ht="93.75" x14ac:dyDescent="0.25">
      <c r="A599" s="189" t="s">
        <v>1035</v>
      </c>
      <c r="B599" s="190" t="s">
        <v>170</v>
      </c>
      <c r="C599" s="190" t="s">
        <v>17</v>
      </c>
      <c r="D599" s="190" t="s">
        <v>45</v>
      </c>
      <c r="E599" s="190" t="s">
        <v>19</v>
      </c>
      <c r="F599" s="190" t="s">
        <v>1036</v>
      </c>
      <c r="G599" s="191" t="s">
        <v>3</v>
      </c>
      <c r="H599" s="192">
        <v>54490</v>
      </c>
      <c r="I599" s="193">
        <v>40590.199999999997</v>
      </c>
      <c r="J599" s="194">
        <f t="shared" si="16"/>
        <v>74.491099284272337</v>
      </c>
      <c r="K599" s="21"/>
      <c r="L599" s="21"/>
      <c r="M599" s="21"/>
      <c r="N599" s="21"/>
    </row>
    <row r="600" spans="1:14" ht="37.5" x14ac:dyDescent="0.25">
      <c r="A600" s="189" t="s">
        <v>28</v>
      </c>
      <c r="B600" s="190" t="s">
        <v>170</v>
      </c>
      <c r="C600" s="190" t="s">
        <v>17</v>
      </c>
      <c r="D600" s="190" t="s">
        <v>45</v>
      </c>
      <c r="E600" s="190" t="s">
        <v>19</v>
      </c>
      <c r="F600" s="190" t="s">
        <v>1036</v>
      </c>
      <c r="G600" s="190" t="s">
        <v>29</v>
      </c>
      <c r="H600" s="192">
        <v>54490</v>
      </c>
      <c r="I600" s="193">
        <v>40590.199999999997</v>
      </c>
      <c r="J600" s="194">
        <f t="shared" si="16"/>
        <v>74.491099284272337</v>
      </c>
      <c r="K600" s="21"/>
      <c r="L600" s="21"/>
      <c r="M600" s="21"/>
      <c r="N600" s="21"/>
    </row>
    <row r="601" spans="1:14" ht="37.5" x14ac:dyDescent="0.25">
      <c r="A601" s="189" t="s">
        <v>30</v>
      </c>
      <c r="B601" s="190" t="s">
        <v>170</v>
      </c>
      <c r="C601" s="190" t="s">
        <v>17</v>
      </c>
      <c r="D601" s="190" t="s">
        <v>45</v>
      </c>
      <c r="E601" s="190" t="s">
        <v>19</v>
      </c>
      <c r="F601" s="190" t="s">
        <v>1036</v>
      </c>
      <c r="G601" s="190" t="s">
        <v>31</v>
      </c>
      <c r="H601" s="192">
        <v>54490</v>
      </c>
      <c r="I601" s="193">
        <v>40590.199999999997</v>
      </c>
      <c r="J601" s="194">
        <f t="shared" si="16"/>
        <v>74.491099284272337</v>
      </c>
      <c r="K601" s="21"/>
      <c r="L601" s="21"/>
      <c r="M601" s="21"/>
      <c r="N601" s="21"/>
    </row>
    <row r="602" spans="1:14" ht="18.75" x14ac:dyDescent="0.25">
      <c r="A602" s="189" t="s">
        <v>1037</v>
      </c>
      <c r="B602" s="190" t="s">
        <v>170</v>
      </c>
      <c r="C602" s="190" t="s">
        <v>17</v>
      </c>
      <c r="D602" s="190" t="s">
        <v>45</v>
      </c>
      <c r="E602" s="190" t="s">
        <v>19</v>
      </c>
      <c r="F602" s="190" t="s">
        <v>1038</v>
      </c>
      <c r="G602" s="191" t="s">
        <v>3</v>
      </c>
      <c r="H602" s="192">
        <v>439010</v>
      </c>
      <c r="I602" s="193">
        <v>439010</v>
      </c>
      <c r="J602" s="194">
        <f t="shared" si="16"/>
        <v>100</v>
      </c>
      <c r="K602" s="21"/>
      <c r="L602" s="21"/>
      <c r="M602" s="21"/>
      <c r="N602" s="21"/>
    </row>
    <row r="603" spans="1:14" ht="37.5" x14ac:dyDescent="0.25">
      <c r="A603" s="189" t="s">
        <v>28</v>
      </c>
      <c r="B603" s="190" t="s">
        <v>170</v>
      </c>
      <c r="C603" s="190" t="s">
        <v>17</v>
      </c>
      <c r="D603" s="190" t="s">
        <v>45</v>
      </c>
      <c r="E603" s="190" t="s">
        <v>19</v>
      </c>
      <c r="F603" s="190" t="s">
        <v>1038</v>
      </c>
      <c r="G603" s="190" t="s">
        <v>29</v>
      </c>
      <c r="H603" s="192">
        <v>96530</v>
      </c>
      <c r="I603" s="197">
        <v>96530</v>
      </c>
      <c r="J603" s="194">
        <f t="shared" si="16"/>
        <v>100</v>
      </c>
      <c r="K603" s="21"/>
      <c r="L603" s="21"/>
      <c r="M603" s="21"/>
      <c r="N603" s="21"/>
    </row>
    <row r="604" spans="1:14" ht="37.5" x14ac:dyDescent="0.25">
      <c r="A604" s="189" t="s">
        <v>30</v>
      </c>
      <c r="B604" s="190" t="s">
        <v>170</v>
      </c>
      <c r="C604" s="190" t="s">
        <v>17</v>
      </c>
      <c r="D604" s="190" t="s">
        <v>45</v>
      </c>
      <c r="E604" s="190" t="s">
        <v>19</v>
      </c>
      <c r="F604" s="190" t="s">
        <v>1038</v>
      </c>
      <c r="G604" s="190" t="s">
        <v>31</v>
      </c>
      <c r="H604" s="192">
        <v>96530</v>
      </c>
      <c r="I604" s="197">
        <v>96530</v>
      </c>
      <c r="J604" s="218">
        <f>I604/H604*100</f>
        <v>100</v>
      </c>
      <c r="K604" s="21"/>
      <c r="L604" s="21"/>
      <c r="M604" s="21"/>
      <c r="N604" s="21"/>
    </row>
    <row r="605" spans="1:14" ht="18.75" x14ac:dyDescent="0.25">
      <c r="A605" s="189" t="s">
        <v>32</v>
      </c>
      <c r="B605" s="190" t="s">
        <v>170</v>
      </c>
      <c r="C605" s="190" t="s">
        <v>17</v>
      </c>
      <c r="D605" s="190" t="s">
        <v>45</v>
      </c>
      <c r="E605" s="190" t="s">
        <v>19</v>
      </c>
      <c r="F605" s="190" t="s">
        <v>1038</v>
      </c>
      <c r="G605" s="190" t="s">
        <v>33</v>
      </c>
      <c r="H605" s="192">
        <v>342480</v>
      </c>
      <c r="I605" s="193">
        <v>342480</v>
      </c>
      <c r="J605" s="218">
        <f t="shared" ref="J605:J606" si="18">I605/H605*100</f>
        <v>100</v>
      </c>
      <c r="K605" s="21"/>
      <c r="L605" s="21"/>
      <c r="M605" s="21"/>
      <c r="N605" s="21"/>
    </row>
    <row r="606" spans="1:14" ht="75" x14ac:dyDescent="0.25">
      <c r="A606" s="189" t="s">
        <v>63</v>
      </c>
      <c r="B606" s="190" t="s">
        <v>170</v>
      </c>
      <c r="C606" s="190" t="s">
        <v>17</v>
      </c>
      <c r="D606" s="190" t="s">
        <v>45</v>
      </c>
      <c r="E606" s="190" t="s">
        <v>19</v>
      </c>
      <c r="F606" s="190" t="s">
        <v>1038</v>
      </c>
      <c r="G606" s="190" t="s">
        <v>64</v>
      </c>
      <c r="H606" s="192">
        <v>342480</v>
      </c>
      <c r="I606" s="193">
        <v>342480</v>
      </c>
      <c r="J606" s="218">
        <f t="shared" si="18"/>
        <v>100</v>
      </c>
      <c r="K606" s="21"/>
      <c r="L606" s="21"/>
      <c r="M606" s="21"/>
      <c r="N606" s="21"/>
    </row>
    <row r="607" spans="1:14" ht="75" x14ac:dyDescent="0.25">
      <c r="A607" s="189" t="s">
        <v>1039</v>
      </c>
      <c r="B607" s="190" t="s">
        <v>170</v>
      </c>
      <c r="C607" s="190" t="s">
        <v>17</v>
      </c>
      <c r="D607" s="190" t="s">
        <v>45</v>
      </c>
      <c r="E607" s="190" t="s">
        <v>19</v>
      </c>
      <c r="F607" s="190" t="s">
        <v>1040</v>
      </c>
      <c r="G607" s="191" t="s">
        <v>3</v>
      </c>
      <c r="H607" s="192">
        <v>100000</v>
      </c>
      <c r="I607" s="193">
        <v>96400</v>
      </c>
      <c r="J607" s="218">
        <f>I607/H607*100</f>
        <v>96.399999999999991</v>
      </c>
      <c r="K607" s="21"/>
      <c r="L607" s="21"/>
      <c r="M607" s="21"/>
      <c r="N607" s="21"/>
    </row>
    <row r="608" spans="1:14" ht="37.5" x14ac:dyDescent="0.25">
      <c r="A608" s="189" t="s">
        <v>28</v>
      </c>
      <c r="B608" s="190" t="s">
        <v>170</v>
      </c>
      <c r="C608" s="190" t="s">
        <v>17</v>
      </c>
      <c r="D608" s="190" t="s">
        <v>45</v>
      </c>
      <c r="E608" s="190" t="s">
        <v>19</v>
      </c>
      <c r="F608" s="190" t="s">
        <v>1040</v>
      </c>
      <c r="G608" s="190" t="s">
        <v>29</v>
      </c>
      <c r="H608" s="192">
        <v>100000</v>
      </c>
      <c r="I608" s="193">
        <v>96400</v>
      </c>
      <c r="J608" s="218">
        <f t="shared" ref="J608:J629" si="19">I608/H608*100</f>
        <v>96.399999999999991</v>
      </c>
      <c r="K608" s="21"/>
      <c r="L608" s="21"/>
      <c r="M608" s="21"/>
      <c r="N608" s="21"/>
    </row>
    <row r="609" spans="1:14" ht="37.5" x14ac:dyDescent="0.25">
      <c r="A609" s="189" t="s">
        <v>30</v>
      </c>
      <c r="B609" s="190" t="s">
        <v>170</v>
      </c>
      <c r="C609" s="190" t="s">
        <v>17</v>
      </c>
      <c r="D609" s="190" t="s">
        <v>45</v>
      </c>
      <c r="E609" s="190" t="s">
        <v>19</v>
      </c>
      <c r="F609" s="190" t="s">
        <v>1040</v>
      </c>
      <c r="G609" s="190" t="s">
        <v>31</v>
      </c>
      <c r="H609" s="192">
        <v>100000</v>
      </c>
      <c r="I609" s="193">
        <v>96400</v>
      </c>
      <c r="J609" s="218">
        <f t="shared" si="19"/>
        <v>96.399999999999991</v>
      </c>
      <c r="K609" s="21"/>
      <c r="L609" s="21"/>
      <c r="M609" s="21"/>
      <c r="N609" s="21"/>
    </row>
    <row r="610" spans="1:14" ht="37.5" x14ac:dyDescent="0.25">
      <c r="A610" s="189" t="s">
        <v>67</v>
      </c>
      <c r="B610" s="190" t="s">
        <v>170</v>
      </c>
      <c r="C610" s="190" t="s">
        <v>17</v>
      </c>
      <c r="D610" s="190" t="s">
        <v>45</v>
      </c>
      <c r="E610" s="190" t="s">
        <v>19</v>
      </c>
      <c r="F610" s="190" t="s">
        <v>1041</v>
      </c>
      <c r="G610" s="191" t="s">
        <v>3</v>
      </c>
      <c r="H610" s="192">
        <v>150000</v>
      </c>
      <c r="I610" s="193">
        <v>45000</v>
      </c>
      <c r="J610" s="218">
        <f t="shared" si="19"/>
        <v>30</v>
      </c>
      <c r="K610" s="21"/>
      <c r="L610" s="21"/>
      <c r="M610" s="21"/>
      <c r="N610" s="21"/>
    </row>
    <row r="611" spans="1:14" ht="18.75" x14ac:dyDescent="0.25">
      <c r="A611" s="189" t="s">
        <v>68</v>
      </c>
      <c r="B611" s="190" t="s">
        <v>170</v>
      </c>
      <c r="C611" s="190" t="s">
        <v>17</v>
      </c>
      <c r="D611" s="190" t="s">
        <v>45</v>
      </c>
      <c r="E611" s="190" t="s">
        <v>19</v>
      </c>
      <c r="F611" s="190" t="s">
        <v>1041</v>
      </c>
      <c r="G611" s="190" t="s">
        <v>69</v>
      </c>
      <c r="H611" s="192">
        <v>150000</v>
      </c>
      <c r="I611" s="193">
        <v>45000</v>
      </c>
      <c r="J611" s="218">
        <f t="shared" si="19"/>
        <v>30</v>
      </c>
      <c r="K611" s="21"/>
      <c r="L611" s="21"/>
      <c r="M611" s="21"/>
      <c r="N611" s="21"/>
    </row>
    <row r="612" spans="1:14" ht="37.5" x14ac:dyDescent="0.25">
      <c r="A612" s="189" t="s">
        <v>67</v>
      </c>
      <c r="B612" s="190" t="s">
        <v>170</v>
      </c>
      <c r="C612" s="190" t="s">
        <v>17</v>
      </c>
      <c r="D612" s="190" t="s">
        <v>45</v>
      </c>
      <c r="E612" s="190" t="s">
        <v>19</v>
      </c>
      <c r="F612" s="190" t="s">
        <v>1041</v>
      </c>
      <c r="G612" s="190" t="s">
        <v>70</v>
      </c>
      <c r="H612" s="192">
        <v>150000</v>
      </c>
      <c r="I612" s="193">
        <v>45000</v>
      </c>
      <c r="J612" s="218">
        <f t="shared" si="19"/>
        <v>30</v>
      </c>
      <c r="K612" s="21"/>
      <c r="L612" s="21"/>
      <c r="M612" s="21"/>
      <c r="N612" s="21"/>
    </row>
    <row r="613" spans="1:14" ht="56.25" x14ac:dyDescent="0.25">
      <c r="A613" s="182" t="s">
        <v>1042</v>
      </c>
      <c r="B613" s="183" t="s">
        <v>199</v>
      </c>
      <c r="C613" s="184" t="s">
        <v>3</v>
      </c>
      <c r="D613" s="184" t="s">
        <v>3</v>
      </c>
      <c r="E613" s="184" t="s">
        <v>3</v>
      </c>
      <c r="F613" s="184" t="s">
        <v>3</v>
      </c>
      <c r="G613" s="184" t="s">
        <v>3</v>
      </c>
      <c r="H613" s="185">
        <f>H614+H619</f>
        <v>355448083.13</v>
      </c>
      <c r="I613" s="185">
        <f>I614+I619</f>
        <v>355448083.13</v>
      </c>
      <c r="J613" s="219">
        <f t="shared" si="19"/>
        <v>100</v>
      </c>
      <c r="K613" s="21"/>
      <c r="L613" s="21"/>
      <c r="M613" s="21"/>
      <c r="N613" s="21"/>
    </row>
    <row r="614" spans="1:14" ht="37.5" x14ac:dyDescent="0.25">
      <c r="A614" s="182" t="s">
        <v>1043</v>
      </c>
      <c r="B614" s="183" t="s">
        <v>199</v>
      </c>
      <c r="C614" s="183" t="s">
        <v>17</v>
      </c>
      <c r="D614" s="183" t="s">
        <v>15</v>
      </c>
      <c r="E614" s="187" t="s">
        <v>3</v>
      </c>
      <c r="F614" s="187" t="s">
        <v>3</v>
      </c>
      <c r="G614" s="187" t="s">
        <v>3</v>
      </c>
      <c r="H614" s="185">
        <v>1583126.27</v>
      </c>
      <c r="I614" s="196">
        <f t="shared" ref="I614:I615" si="20">I615</f>
        <v>1583126.27</v>
      </c>
      <c r="J614" s="219">
        <f t="shared" si="19"/>
        <v>100</v>
      </c>
      <c r="K614" s="21"/>
      <c r="L614" s="21"/>
      <c r="M614" s="21"/>
      <c r="N614" s="21"/>
    </row>
    <row r="615" spans="1:14" ht="18.75" x14ac:dyDescent="0.25">
      <c r="A615" s="182" t="s">
        <v>18</v>
      </c>
      <c r="B615" s="183" t="s">
        <v>199</v>
      </c>
      <c r="C615" s="183" t="s">
        <v>17</v>
      </c>
      <c r="D615" s="183" t="s">
        <v>15</v>
      </c>
      <c r="E615" s="183" t="s">
        <v>19</v>
      </c>
      <c r="F615" s="188" t="s">
        <v>3</v>
      </c>
      <c r="G615" s="188" t="s">
        <v>3</v>
      </c>
      <c r="H615" s="185">
        <v>1583126.27</v>
      </c>
      <c r="I615" s="196">
        <f t="shared" si="20"/>
        <v>1583126.27</v>
      </c>
      <c r="J615" s="219">
        <f t="shared" si="19"/>
        <v>100</v>
      </c>
      <c r="K615" s="21"/>
      <c r="L615" s="21"/>
      <c r="M615" s="21"/>
      <c r="N615" s="21"/>
    </row>
    <row r="616" spans="1:14" ht="37.5" x14ac:dyDescent="0.25">
      <c r="A616" s="189" t="s">
        <v>175</v>
      </c>
      <c r="B616" s="190" t="s">
        <v>199</v>
      </c>
      <c r="C616" s="190" t="s">
        <v>17</v>
      </c>
      <c r="D616" s="190" t="s">
        <v>15</v>
      </c>
      <c r="E616" s="190" t="s">
        <v>19</v>
      </c>
      <c r="F616" s="190" t="s">
        <v>176</v>
      </c>
      <c r="G616" s="191" t="s">
        <v>3</v>
      </c>
      <c r="H616" s="192">
        <v>1583126.27</v>
      </c>
      <c r="I616" s="193">
        <v>1583126.27</v>
      </c>
      <c r="J616" s="218">
        <f t="shared" si="19"/>
        <v>100</v>
      </c>
      <c r="K616" s="21"/>
      <c r="L616" s="21"/>
      <c r="M616" s="21"/>
      <c r="N616" s="21"/>
    </row>
    <row r="617" spans="1:14" ht="37.5" x14ac:dyDescent="0.25">
      <c r="A617" s="189" t="s">
        <v>85</v>
      </c>
      <c r="B617" s="190" t="s">
        <v>199</v>
      </c>
      <c r="C617" s="190" t="s">
        <v>17</v>
      </c>
      <c r="D617" s="190" t="s">
        <v>15</v>
      </c>
      <c r="E617" s="190" t="s">
        <v>19</v>
      </c>
      <c r="F617" s="190" t="s">
        <v>176</v>
      </c>
      <c r="G617" s="190" t="s">
        <v>86</v>
      </c>
      <c r="H617" s="192">
        <v>1583126.27</v>
      </c>
      <c r="I617" s="193">
        <v>1583126.27</v>
      </c>
      <c r="J617" s="218">
        <f t="shared" si="19"/>
        <v>100</v>
      </c>
      <c r="K617" s="21"/>
      <c r="L617" s="21"/>
      <c r="M617" s="21"/>
      <c r="N617" s="21"/>
    </row>
    <row r="618" spans="1:14" ht="18.75" x14ac:dyDescent="0.25">
      <c r="A618" s="189" t="s">
        <v>87</v>
      </c>
      <c r="B618" s="190" t="s">
        <v>199</v>
      </c>
      <c r="C618" s="190" t="s">
        <v>17</v>
      </c>
      <c r="D618" s="190" t="s">
        <v>15</v>
      </c>
      <c r="E618" s="190" t="s">
        <v>19</v>
      </c>
      <c r="F618" s="190" t="s">
        <v>176</v>
      </c>
      <c r="G618" s="190" t="s">
        <v>88</v>
      </c>
      <c r="H618" s="192">
        <v>1583126.27</v>
      </c>
      <c r="I618" s="193">
        <v>1583126.27</v>
      </c>
      <c r="J618" s="218">
        <f t="shared" si="19"/>
        <v>100</v>
      </c>
      <c r="K618" s="21"/>
      <c r="L618" s="21"/>
      <c r="M618" s="21"/>
      <c r="N618" s="21"/>
    </row>
    <row r="619" spans="1:14" ht="56.25" x14ac:dyDescent="0.25">
      <c r="A619" s="182" t="s">
        <v>1270</v>
      </c>
      <c r="B619" s="183" t="s">
        <v>199</v>
      </c>
      <c r="C619" s="183" t="s">
        <v>17</v>
      </c>
      <c r="D619" s="183" t="s">
        <v>45</v>
      </c>
      <c r="E619" s="187" t="s">
        <v>3</v>
      </c>
      <c r="F619" s="187" t="s">
        <v>3</v>
      </c>
      <c r="G619" s="187" t="s">
        <v>3</v>
      </c>
      <c r="H619" s="185">
        <f>H620</f>
        <v>353864956.86000001</v>
      </c>
      <c r="I619" s="185">
        <f>I620</f>
        <v>353864956.86000001</v>
      </c>
      <c r="J619" s="219">
        <f t="shared" si="19"/>
        <v>100</v>
      </c>
      <c r="K619" s="25">
        <v>355448083.13</v>
      </c>
      <c r="L619" s="25">
        <v>355448083.13</v>
      </c>
      <c r="M619" s="164">
        <v>1</v>
      </c>
      <c r="N619" s="21"/>
    </row>
    <row r="620" spans="1:14" ht="18.75" x14ac:dyDescent="0.25">
      <c r="A620" s="182" t="s">
        <v>18</v>
      </c>
      <c r="B620" s="183" t="s">
        <v>199</v>
      </c>
      <c r="C620" s="183" t="s">
        <v>17</v>
      </c>
      <c r="D620" s="183" t="s">
        <v>45</v>
      </c>
      <c r="E620" s="183" t="s">
        <v>19</v>
      </c>
      <c r="F620" s="188" t="s">
        <v>3</v>
      </c>
      <c r="G620" s="188" t="s">
        <v>3</v>
      </c>
      <c r="H620" s="185">
        <f>H621</f>
        <v>353864956.86000001</v>
      </c>
      <c r="I620" s="185">
        <f>I621</f>
        <v>353864956.86000001</v>
      </c>
      <c r="J620" s="219">
        <f t="shared" si="19"/>
        <v>100</v>
      </c>
      <c r="K620" s="21"/>
      <c r="L620" s="21"/>
      <c r="M620" s="21"/>
      <c r="N620" s="21"/>
    </row>
    <row r="621" spans="1:14" ht="112.5" x14ac:dyDescent="0.25">
      <c r="A621" s="189" t="s">
        <v>1271</v>
      </c>
      <c r="B621" s="190" t="s">
        <v>199</v>
      </c>
      <c r="C621" s="190" t="s">
        <v>17</v>
      </c>
      <c r="D621" s="190" t="s">
        <v>45</v>
      </c>
      <c r="E621" s="190" t="s">
        <v>19</v>
      </c>
      <c r="F621" s="190" t="s">
        <v>1272</v>
      </c>
      <c r="G621" s="191" t="s">
        <v>3</v>
      </c>
      <c r="H621" s="192">
        <v>353864956.86000001</v>
      </c>
      <c r="I621" s="193">
        <v>353864956.86000001</v>
      </c>
      <c r="J621" s="218">
        <f t="shared" si="19"/>
        <v>100</v>
      </c>
      <c r="K621" s="21"/>
      <c r="L621" s="21"/>
      <c r="M621" s="21"/>
      <c r="N621" s="21"/>
    </row>
    <row r="622" spans="1:14" ht="37.5" x14ac:dyDescent="0.25">
      <c r="A622" s="189" t="s">
        <v>85</v>
      </c>
      <c r="B622" s="190" t="s">
        <v>199</v>
      </c>
      <c r="C622" s="190" t="s">
        <v>17</v>
      </c>
      <c r="D622" s="190" t="s">
        <v>45</v>
      </c>
      <c r="E622" s="190" t="s">
        <v>19</v>
      </c>
      <c r="F622" s="190" t="s">
        <v>1272</v>
      </c>
      <c r="G622" s="190" t="s">
        <v>86</v>
      </c>
      <c r="H622" s="192">
        <v>353864956.86000001</v>
      </c>
      <c r="I622" s="193">
        <v>353864956.86000001</v>
      </c>
      <c r="J622" s="218">
        <f t="shared" si="19"/>
        <v>100</v>
      </c>
      <c r="K622" s="21"/>
      <c r="L622" s="21"/>
      <c r="M622" s="21"/>
      <c r="N622" s="21"/>
    </row>
    <row r="623" spans="1:14" ht="18.75" x14ac:dyDescent="0.25">
      <c r="A623" s="189" t="s">
        <v>87</v>
      </c>
      <c r="B623" s="190" t="s">
        <v>199</v>
      </c>
      <c r="C623" s="190" t="s">
        <v>17</v>
      </c>
      <c r="D623" s="190" t="s">
        <v>45</v>
      </c>
      <c r="E623" s="190" t="s">
        <v>19</v>
      </c>
      <c r="F623" s="190" t="s">
        <v>1272</v>
      </c>
      <c r="G623" s="190" t="s">
        <v>88</v>
      </c>
      <c r="H623" s="192">
        <v>353864956.86000001</v>
      </c>
      <c r="I623" s="193">
        <v>353864956.86000001</v>
      </c>
      <c r="J623" s="218">
        <f t="shared" si="19"/>
        <v>100</v>
      </c>
      <c r="K623" s="21"/>
      <c r="L623" s="21"/>
      <c r="M623" s="21"/>
      <c r="N623" s="21"/>
    </row>
    <row r="624" spans="1:14" ht="112.5" x14ac:dyDescent="0.25">
      <c r="A624" s="182" t="s">
        <v>1044</v>
      </c>
      <c r="B624" s="183" t="s">
        <v>174</v>
      </c>
      <c r="C624" s="184" t="s">
        <v>3</v>
      </c>
      <c r="D624" s="184" t="s">
        <v>3</v>
      </c>
      <c r="E624" s="184" t="s">
        <v>3</v>
      </c>
      <c r="F624" s="184" t="s">
        <v>3</v>
      </c>
      <c r="G624" s="184" t="s">
        <v>3</v>
      </c>
      <c r="H624" s="185">
        <f t="shared" ref="H624:I626" si="21">H625</f>
        <v>420125</v>
      </c>
      <c r="I624" s="196">
        <f t="shared" si="21"/>
        <v>321516.74</v>
      </c>
      <c r="J624" s="219">
        <f t="shared" si="19"/>
        <v>76.528828324903301</v>
      </c>
      <c r="K624" s="165">
        <v>420125</v>
      </c>
      <c r="L624" s="165">
        <v>321516.74</v>
      </c>
      <c r="M624" s="166">
        <v>0.76528828324903297</v>
      </c>
      <c r="N624" s="21"/>
    </row>
    <row r="625" spans="1:14" ht="93.75" x14ac:dyDescent="0.25">
      <c r="A625" s="182" t="s">
        <v>1045</v>
      </c>
      <c r="B625" s="183" t="s">
        <v>174</v>
      </c>
      <c r="C625" s="183" t="s">
        <v>17</v>
      </c>
      <c r="D625" s="183" t="s">
        <v>15</v>
      </c>
      <c r="E625" s="187" t="s">
        <v>3</v>
      </c>
      <c r="F625" s="187" t="s">
        <v>3</v>
      </c>
      <c r="G625" s="187" t="s">
        <v>3</v>
      </c>
      <c r="H625" s="185">
        <v>420125</v>
      </c>
      <c r="I625" s="196">
        <f t="shared" si="21"/>
        <v>321516.74</v>
      </c>
      <c r="J625" s="219">
        <f t="shared" si="19"/>
        <v>76.528828324903301</v>
      </c>
      <c r="K625" s="21"/>
      <c r="L625" s="21"/>
      <c r="M625" s="21"/>
      <c r="N625" s="21"/>
    </row>
    <row r="626" spans="1:14" ht="18.75" x14ac:dyDescent="0.25">
      <c r="A626" s="182" t="s">
        <v>18</v>
      </c>
      <c r="B626" s="183" t="s">
        <v>174</v>
      </c>
      <c r="C626" s="183" t="s">
        <v>17</v>
      </c>
      <c r="D626" s="183" t="s">
        <v>15</v>
      </c>
      <c r="E626" s="183" t="s">
        <v>19</v>
      </c>
      <c r="F626" s="188" t="s">
        <v>3</v>
      </c>
      <c r="G626" s="188" t="s">
        <v>3</v>
      </c>
      <c r="H626" s="185">
        <v>420125</v>
      </c>
      <c r="I626" s="196">
        <f t="shared" si="21"/>
        <v>321516.74</v>
      </c>
      <c r="J626" s="219">
        <f t="shared" si="19"/>
        <v>76.528828324903301</v>
      </c>
      <c r="K626" s="21"/>
      <c r="L626" s="21"/>
      <c r="M626" s="21"/>
      <c r="N626" s="21"/>
    </row>
    <row r="627" spans="1:14" ht="75" x14ac:dyDescent="0.25">
      <c r="A627" s="189" t="s">
        <v>1045</v>
      </c>
      <c r="B627" s="190" t="s">
        <v>174</v>
      </c>
      <c r="C627" s="190" t="s">
        <v>17</v>
      </c>
      <c r="D627" s="190" t="s">
        <v>15</v>
      </c>
      <c r="E627" s="190" t="s">
        <v>19</v>
      </c>
      <c r="F627" s="190" t="s">
        <v>1046</v>
      </c>
      <c r="G627" s="191" t="s">
        <v>3</v>
      </c>
      <c r="H627" s="192">
        <v>420125</v>
      </c>
      <c r="I627" s="193">
        <v>321516.74</v>
      </c>
      <c r="J627" s="218">
        <f t="shared" si="19"/>
        <v>76.528828324903301</v>
      </c>
      <c r="K627" s="21"/>
      <c r="L627" s="21"/>
      <c r="M627" s="21"/>
      <c r="N627" s="21"/>
    </row>
    <row r="628" spans="1:14" ht="37.5" x14ac:dyDescent="0.25">
      <c r="A628" s="189" t="s">
        <v>28</v>
      </c>
      <c r="B628" s="190" t="s">
        <v>174</v>
      </c>
      <c r="C628" s="190" t="s">
        <v>17</v>
      </c>
      <c r="D628" s="190" t="s">
        <v>15</v>
      </c>
      <c r="E628" s="190" t="s">
        <v>19</v>
      </c>
      <c r="F628" s="190" t="s">
        <v>1046</v>
      </c>
      <c r="G628" s="190" t="s">
        <v>29</v>
      </c>
      <c r="H628" s="192">
        <v>420125</v>
      </c>
      <c r="I628" s="193">
        <v>321516.74</v>
      </c>
      <c r="J628" s="218">
        <f t="shared" si="19"/>
        <v>76.528828324903301</v>
      </c>
      <c r="K628" s="21"/>
      <c r="L628" s="21"/>
      <c r="M628" s="21"/>
      <c r="N628" s="21"/>
    </row>
    <row r="629" spans="1:14" ht="37.5" x14ac:dyDescent="0.25">
      <c r="A629" s="189" t="s">
        <v>30</v>
      </c>
      <c r="B629" s="190" t="s">
        <v>174</v>
      </c>
      <c r="C629" s="190" t="s">
        <v>17</v>
      </c>
      <c r="D629" s="190" t="s">
        <v>15</v>
      </c>
      <c r="E629" s="190" t="s">
        <v>19</v>
      </c>
      <c r="F629" s="190" t="s">
        <v>1046</v>
      </c>
      <c r="G629" s="190" t="s">
        <v>31</v>
      </c>
      <c r="H629" s="192">
        <v>420125</v>
      </c>
      <c r="I629" s="193">
        <v>321516.74</v>
      </c>
      <c r="J629" s="218">
        <f t="shared" si="19"/>
        <v>76.528828324903301</v>
      </c>
      <c r="K629" s="21"/>
      <c r="L629" s="21"/>
      <c r="M629" s="21"/>
      <c r="N629" s="21"/>
    </row>
    <row r="630" spans="1:14" ht="18.75" x14ac:dyDescent="0.25">
      <c r="A630" s="182" t="s">
        <v>241</v>
      </c>
      <c r="B630" s="183" t="s">
        <v>242</v>
      </c>
      <c r="C630" s="187" t="s">
        <v>3</v>
      </c>
      <c r="D630" s="187" t="s">
        <v>3</v>
      </c>
      <c r="E630" s="187" t="s">
        <v>3</v>
      </c>
      <c r="F630" s="187" t="s">
        <v>3</v>
      </c>
      <c r="G630" s="187" t="s">
        <v>3</v>
      </c>
      <c r="H630" s="185">
        <f>H631+H638+H646+H659+H668+H680+H703</f>
        <v>50582330.329999998</v>
      </c>
      <c r="I630" s="185">
        <f>I631+I638+I646+I659+I668+I680+I703</f>
        <v>37942722.949999996</v>
      </c>
      <c r="J630" s="186">
        <f t="shared" si="16"/>
        <v>75.011812825666624</v>
      </c>
      <c r="K630" s="25"/>
      <c r="L630" s="26"/>
      <c r="M630" s="26"/>
      <c r="N630" s="26"/>
    </row>
    <row r="631" spans="1:14" ht="37.5" x14ac:dyDescent="0.25">
      <c r="A631" s="182" t="s">
        <v>107</v>
      </c>
      <c r="B631" s="183" t="s">
        <v>242</v>
      </c>
      <c r="C631" s="183" t="s">
        <v>17</v>
      </c>
      <c r="D631" s="183" t="s">
        <v>124</v>
      </c>
      <c r="E631" s="183" t="s">
        <v>108</v>
      </c>
      <c r="F631" s="188" t="s">
        <v>3</v>
      </c>
      <c r="G631" s="188" t="s">
        <v>3</v>
      </c>
      <c r="H631" s="185">
        <f>H632+H635</f>
        <v>1641177.85</v>
      </c>
      <c r="I631" s="185">
        <f>I632+I635</f>
        <v>1641177.85</v>
      </c>
      <c r="J631" s="186">
        <f t="shared" si="16"/>
        <v>100</v>
      </c>
      <c r="K631" s="21"/>
      <c r="L631" s="26"/>
      <c r="M631" s="26"/>
      <c r="N631" s="26"/>
    </row>
    <row r="632" spans="1:14" ht="112.5" x14ac:dyDescent="0.25">
      <c r="A632" s="189" t="s">
        <v>1273</v>
      </c>
      <c r="B632" s="190" t="s">
        <v>242</v>
      </c>
      <c r="C632" s="190" t="s">
        <v>17</v>
      </c>
      <c r="D632" s="190" t="s">
        <v>124</v>
      </c>
      <c r="E632" s="190" t="s">
        <v>108</v>
      </c>
      <c r="F632" s="190" t="s">
        <v>1274</v>
      </c>
      <c r="G632" s="191" t="s">
        <v>3</v>
      </c>
      <c r="H632" s="192">
        <v>936984.35</v>
      </c>
      <c r="I632" s="193">
        <v>936984.35</v>
      </c>
      <c r="J632" s="194">
        <f t="shared" si="16"/>
        <v>100</v>
      </c>
      <c r="K632" s="21"/>
      <c r="L632" s="26"/>
      <c r="M632" s="26"/>
      <c r="N632" s="26"/>
    </row>
    <row r="633" spans="1:14" ht="93.75" x14ac:dyDescent="0.25">
      <c r="A633" s="189" t="s">
        <v>22</v>
      </c>
      <c r="B633" s="190" t="s">
        <v>242</v>
      </c>
      <c r="C633" s="190" t="s">
        <v>17</v>
      </c>
      <c r="D633" s="190" t="s">
        <v>124</v>
      </c>
      <c r="E633" s="190" t="s">
        <v>108</v>
      </c>
      <c r="F633" s="190" t="s">
        <v>1274</v>
      </c>
      <c r="G633" s="190" t="s">
        <v>23</v>
      </c>
      <c r="H633" s="192">
        <v>936984.35</v>
      </c>
      <c r="I633" s="193">
        <v>936984.35</v>
      </c>
      <c r="J633" s="194">
        <f t="shared" si="16"/>
        <v>100</v>
      </c>
      <c r="K633" s="21"/>
      <c r="L633" s="26"/>
      <c r="M633" s="26"/>
      <c r="N633" s="26"/>
    </row>
    <row r="634" spans="1:14" ht="37.5" x14ac:dyDescent="0.25">
      <c r="A634" s="189" t="s">
        <v>24</v>
      </c>
      <c r="B634" s="190" t="s">
        <v>242</v>
      </c>
      <c r="C634" s="190" t="s">
        <v>17</v>
      </c>
      <c r="D634" s="190" t="s">
        <v>124</v>
      </c>
      <c r="E634" s="190" t="s">
        <v>108</v>
      </c>
      <c r="F634" s="190" t="s">
        <v>1274</v>
      </c>
      <c r="G634" s="190" t="s">
        <v>25</v>
      </c>
      <c r="H634" s="192">
        <v>936984.35</v>
      </c>
      <c r="I634" s="193">
        <v>936984.35</v>
      </c>
      <c r="J634" s="194">
        <f t="shared" si="16"/>
        <v>100</v>
      </c>
      <c r="K634" s="21"/>
      <c r="L634" s="26"/>
      <c r="M634" s="26"/>
      <c r="N634" s="26"/>
    </row>
    <row r="635" spans="1:14" ht="37.5" x14ac:dyDescent="0.25">
      <c r="A635" s="189" t="s">
        <v>1275</v>
      </c>
      <c r="B635" s="190" t="s">
        <v>242</v>
      </c>
      <c r="C635" s="190" t="s">
        <v>17</v>
      </c>
      <c r="D635" s="190" t="s">
        <v>124</v>
      </c>
      <c r="E635" s="190" t="s">
        <v>108</v>
      </c>
      <c r="F635" s="190" t="s">
        <v>1276</v>
      </c>
      <c r="G635" s="191" t="s">
        <v>3</v>
      </c>
      <c r="H635" s="192">
        <v>704193.5</v>
      </c>
      <c r="I635" s="193">
        <v>704193.5</v>
      </c>
      <c r="J635" s="194">
        <f t="shared" si="16"/>
        <v>100</v>
      </c>
      <c r="K635" s="21"/>
      <c r="L635" s="26"/>
      <c r="M635" s="26"/>
      <c r="N635" s="26"/>
    </row>
    <row r="636" spans="1:14" ht="93.75" x14ac:dyDescent="0.25">
      <c r="A636" s="189" t="s">
        <v>22</v>
      </c>
      <c r="B636" s="190" t="s">
        <v>242</v>
      </c>
      <c r="C636" s="190" t="s">
        <v>17</v>
      </c>
      <c r="D636" s="190" t="s">
        <v>124</v>
      </c>
      <c r="E636" s="190" t="s">
        <v>108</v>
      </c>
      <c r="F636" s="190" t="s">
        <v>1276</v>
      </c>
      <c r="G636" s="190" t="s">
        <v>23</v>
      </c>
      <c r="H636" s="192">
        <v>704193.5</v>
      </c>
      <c r="I636" s="193">
        <v>704193.5</v>
      </c>
      <c r="J636" s="194">
        <f t="shared" si="16"/>
        <v>100</v>
      </c>
      <c r="K636" s="21"/>
      <c r="L636" s="26"/>
      <c r="M636" s="26"/>
      <c r="N636" s="26"/>
    </row>
    <row r="637" spans="1:14" ht="37.5" x14ac:dyDescent="0.25">
      <c r="A637" s="189" t="s">
        <v>24</v>
      </c>
      <c r="B637" s="190" t="s">
        <v>242</v>
      </c>
      <c r="C637" s="190" t="s">
        <v>17</v>
      </c>
      <c r="D637" s="190" t="s">
        <v>124</v>
      </c>
      <c r="E637" s="190" t="s">
        <v>108</v>
      </c>
      <c r="F637" s="190" t="s">
        <v>1276</v>
      </c>
      <c r="G637" s="190" t="s">
        <v>25</v>
      </c>
      <c r="H637" s="192">
        <v>704193.5</v>
      </c>
      <c r="I637" s="193">
        <v>704193.5</v>
      </c>
      <c r="J637" s="194">
        <f t="shared" si="16"/>
        <v>100</v>
      </c>
      <c r="K637" s="21"/>
      <c r="L637" s="26"/>
      <c r="M637" s="26"/>
      <c r="N637" s="26"/>
    </row>
    <row r="638" spans="1:14" ht="37.5" x14ac:dyDescent="0.25">
      <c r="A638" s="182" t="s">
        <v>133</v>
      </c>
      <c r="B638" s="183" t="s">
        <v>242</v>
      </c>
      <c r="C638" s="183" t="s">
        <v>17</v>
      </c>
      <c r="D638" s="183" t="s">
        <v>124</v>
      </c>
      <c r="E638" s="183" t="s">
        <v>134</v>
      </c>
      <c r="F638" s="188" t="s">
        <v>3</v>
      </c>
      <c r="G638" s="188" t="s">
        <v>3</v>
      </c>
      <c r="H638" s="185">
        <f>H639+H642</f>
        <v>609429.32999999996</v>
      </c>
      <c r="I638" s="185">
        <f>I639+I642</f>
        <v>609429.32999999996</v>
      </c>
      <c r="J638" s="186">
        <f t="shared" si="16"/>
        <v>100</v>
      </c>
      <c r="K638" s="21"/>
      <c r="L638" s="26"/>
      <c r="M638" s="26"/>
      <c r="N638" s="26"/>
    </row>
    <row r="639" spans="1:14" ht="37.5" x14ac:dyDescent="0.25">
      <c r="A639" s="189" t="s">
        <v>1275</v>
      </c>
      <c r="B639" s="190" t="s">
        <v>242</v>
      </c>
      <c r="C639" s="190" t="s">
        <v>17</v>
      </c>
      <c r="D639" s="190" t="s">
        <v>124</v>
      </c>
      <c r="E639" s="190" t="s">
        <v>134</v>
      </c>
      <c r="F639" s="190" t="s">
        <v>1276</v>
      </c>
      <c r="G639" s="191" t="s">
        <v>3</v>
      </c>
      <c r="H639" s="192">
        <v>68893.48</v>
      </c>
      <c r="I639" s="193">
        <v>68893.48</v>
      </c>
      <c r="J639" s="194">
        <f t="shared" si="16"/>
        <v>100</v>
      </c>
      <c r="K639" s="21"/>
      <c r="L639" s="26"/>
      <c r="M639" s="26"/>
      <c r="N639" s="26"/>
    </row>
    <row r="640" spans="1:14" ht="93.75" x14ac:dyDescent="0.25">
      <c r="A640" s="189" t="s">
        <v>22</v>
      </c>
      <c r="B640" s="190" t="s">
        <v>242</v>
      </c>
      <c r="C640" s="190" t="s">
        <v>17</v>
      </c>
      <c r="D640" s="190" t="s">
        <v>124</v>
      </c>
      <c r="E640" s="190" t="s">
        <v>134</v>
      </c>
      <c r="F640" s="190" t="s">
        <v>1276</v>
      </c>
      <c r="G640" s="190" t="s">
        <v>23</v>
      </c>
      <c r="H640" s="192">
        <v>68893.48</v>
      </c>
      <c r="I640" s="193">
        <v>68893.48</v>
      </c>
      <c r="J640" s="194">
        <f t="shared" si="16"/>
        <v>100</v>
      </c>
      <c r="K640" s="21"/>
      <c r="L640" s="26"/>
      <c r="M640" s="26"/>
      <c r="N640" s="26"/>
    </row>
    <row r="641" spans="1:14" ht="37.5" x14ac:dyDescent="0.25">
      <c r="A641" s="189" t="s">
        <v>24</v>
      </c>
      <c r="B641" s="190" t="s">
        <v>242</v>
      </c>
      <c r="C641" s="190" t="s">
        <v>17</v>
      </c>
      <c r="D641" s="190" t="s">
        <v>124</v>
      </c>
      <c r="E641" s="190" t="s">
        <v>134</v>
      </c>
      <c r="F641" s="190" t="s">
        <v>1276</v>
      </c>
      <c r="G641" s="190" t="s">
        <v>25</v>
      </c>
      <c r="H641" s="192">
        <v>68893.48</v>
      </c>
      <c r="I641" s="193">
        <v>68893.48</v>
      </c>
      <c r="J641" s="194">
        <f t="shared" si="16"/>
        <v>100</v>
      </c>
      <c r="K641" s="21"/>
      <c r="L641" s="26"/>
      <c r="M641" s="26"/>
      <c r="N641" s="26"/>
    </row>
    <row r="642" spans="1:14" ht="75" x14ac:dyDescent="0.25">
      <c r="A642" s="189" t="s">
        <v>1277</v>
      </c>
      <c r="B642" s="190" t="s">
        <v>242</v>
      </c>
      <c r="C642" s="190" t="s">
        <v>17</v>
      </c>
      <c r="D642" s="190" t="s">
        <v>124</v>
      </c>
      <c r="E642" s="190" t="s">
        <v>134</v>
      </c>
      <c r="F642" s="190" t="s">
        <v>1278</v>
      </c>
      <c r="G642" s="191" t="s">
        <v>3</v>
      </c>
      <c r="H642" s="192">
        <v>540535.85</v>
      </c>
      <c r="I642" s="193">
        <v>540535.85</v>
      </c>
      <c r="J642" s="194">
        <f t="shared" si="16"/>
        <v>100</v>
      </c>
      <c r="K642" s="21"/>
      <c r="L642" s="26"/>
      <c r="M642" s="26"/>
      <c r="N642" s="26"/>
    </row>
    <row r="643" spans="1:14" ht="93.75" x14ac:dyDescent="0.25">
      <c r="A643" s="189" t="s">
        <v>22</v>
      </c>
      <c r="B643" s="190" t="s">
        <v>242</v>
      </c>
      <c r="C643" s="190" t="s">
        <v>17</v>
      </c>
      <c r="D643" s="190" t="s">
        <v>124</v>
      </c>
      <c r="E643" s="190" t="s">
        <v>134</v>
      </c>
      <c r="F643" s="190" t="s">
        <v>1278</v>
      </c>
      <c r="G643" s="190" t="s">
        <v>23</v>
      </c>
      <c r="H643" s="192">
        <v>540535.85</v>
      </c>
      <c r="I643" s="193">
        <v>540535.85</v>
      </c>
      <c r="J643" s="194">
        <f t="shared" si="16"/>
        <v>100</v>
      </c>
      <c r="K643" s="21"/>
      <c r="L643" s="26"/>
      <c r="M643" s="26"/>
      <c r="N643" s="26"/>
    </row>
    <row r="644" spans="1:14" ht="18.75" x14ac:dyDescent="0.25">
      <c r="A644" s="189" t="s">
        <v>40</v>
      </c>
      <c r="B644" s="190" t="s">
        <v>242</v>
      </c>
      <c r="C644" s="190" t="s">
        <v>17</v>
      </c>
      <c r="D644" s="190" t="s">
        <v>124</v>
      </c>
      <c r="E644" s="190" t="s">
        <v>134</v>
      </c>
      <c r="F644" s="190" t="s">
        <v>1278</v>
      </c>
      <c r="G644" s="190" t="s">
        <v>41</v>
      </c>
      <c r="H644" s="192">
        <v>396614.22</v>
      </c>
      <c r="I644" s="193">
        <v>396614.22</v>
      </c>
      <c r="J644" s="194">
        <f t="shared" si="16"/>
        <v>100</v>
      </c>
      <c r="K644" s="21"/>
      <c r="L644" s="26"/>
      <c r="M644" s="26"/>
      <c r="N644" s="26"/>
    </row>
    <row r="645" spans="1:14" ht="37.5" x14ac:dyDescent="0.25">
      <c r="A645" s="189" t="s">
        <v>24</v>
      </c>
      <c r="B645" s="190" t="s">
        <v>242</v>
      </c>
      <c r="C645" s="190" t="s">
        <v>17</v>
      </c>
      <c r="D645" s="190" t="s">
        <v>124</v>
      </c>
      <c r="E645" s="190" t="s">
        <v>134</v>
      </c>
      <c r="F645" s="190" t="s">
        <v>1278</v>
      </c>
      <c r="G645" s="190" t="s">
        <v>25</v>
      </c>
      <c r="H645" s="192">
        <v>143921.63</v>
      </c>
      <c r="I645" s="197">
        <v>143921.63</v>
      </c>
      <c r="J645" s="194">
        <f t="shared" si="16"/>
        <v>100</v>
      </c>
      <c r="K645" s="21"/>
      <c r="L645" s="21"/>
      <c r="M645" s="21"/>
      <c r="N645" s="21"/>
    </row>
    <row r="646" spans="1:14" ht="37.5" x14ac:dyDescent="0.25">
      <c r="A646" s="182" t="s">
        <v>230</v>
      </c>
      <c r="B646" s="183" t="s">
        <v>242</v>
      </c>
      <c r="C646" s="183" t="s">
        <v>17</v>
      </c>
      <c r="D646" s="183" t="s">
        <v>124</v>
      </c>
      <c r="E646" s="183" t="s">
        <v>231</v>
      </c>
      <c r="F646" s="188" t="s">
        <v>3</v>
      </c>
      <c r="G646" s="188" t="s">
        <v>3</v>
      </c>
      <c r="H646" s="185">
        <f>H647+H652+H653+H656</f>
        <v>621788.6</v>
      </c>
      <c r="I646" s="185">
        <f>I647+I652+I653+I656</f>
        <v>621788.6</v>
      </c>
      <c r="J646" s="186">
        <f t="shared" si="16"/>
        <v>100</v>
      </c>
      <c r="K646" s="21"/>
      <c r="L646" s="21"/>
      <c r="M646" s="21"/>
      <c r="N646" s="21"/>
    </row>
    <row r="647" spans="1:14" ht="112.5" x14ac:dyDescent="0.25">
      <c r="A647" s="189" t="s">
        <v>1273</v>
      </c>
      <c r="B647" s="190" t="s">
        <v>242</v>
      </c>
      <c r="C647" s="190" t="s">
        <v>17</v>
      </c>
      <c r="D647" s="190" t="s">
        <v>124</v>
      </c>
      <c r="E647" s="190" t="s">
        <v>231</v>
      </c>
      <c r="F647" s="190" t="s">
        <v>1274</v>
      </c>
      <c r="G647" s="191" t="s">
        <v>3</v>
      </c>
      <c r="H647" s="192">
        <v>67736.87</v>
      </c>
      <c r="I647" s="193">
        <v>67736.87</v>
      </c>
      <c r="J647" s="194">
        <f t="shared" si="16"/>
        <v>100</v>
      </c>
      <c r="K647" s="21"/>
      <c r="L647" s="21"/>
      <c r="M647" s="21"/>
      <c r="N647" s="21"/>
    </row>
    <row r="648" spans="1:14" ht="93.75" x14ac:dyDescent="0.25">
      <c r="A648" s="189" t="s">
        <v>22</v>
      </c>
      <c r="B648" s="190" t="s">
        <v>242</v>
      </c>
      <c r="C648" s="190" t="s">
        <v>17</v>
      </c>
      <c r="D648" s="190" t="s">
        <v>124</v>
      </c>
      <c r="E648" s="190" t="s">
        <v>231</v>
      </c>
      <c r="F648" s="190" t="s">
        <v>1274</v>
      </c>
      <c r="G648" s="190" t="s">
        <v>23</v>
      </c>
      <c r="H648" s="192">
        <v>67736.87</v>
      </c>
      <c r="I648" s="193">
        <v>67736.87</v>
      </c>
      <c r="J648" s="194">
        <f t="shared" si="16"/>
        <v>100</v>
      </c>
      <c r="K648" s="21"/>
      <c r="L648" s="21"/>
      <c r="M648" s="21"/>
      <c r="N648" s="21"/>
    </row>
    <row r="649" spans="1:14" ht="37.5" hidden="1" x14ac:dyDescent="0.25">
      <c r="A649" s="189" t="s">
        <v>24</v>
      </c>
      <c r="B649" s="190" t="s">
        <v>242</v>
      </c>
      <c r="C649" s="190" t="s">
        <v>17</v>
      </c>
      <c r="D649" s="190" t="s">
        <v>124</v>
      </c>
      <c r="E649" s="190" t="s">
        <v>231</v>
      </c>
      <c r="F649" s="190" t="s">
        <v>1274</v>
      </c>
      <c r="G649" s="190" t="s">
        <v>25</v>
      </c>
      <c r="H649" s="192">
        <v>67736.87</v>
      </c>
      <c r="I649" s="193">
        <v>67736.87</v>
      </c>
      <c r="J649" s="194"/>
      <c r="K649" s="21"/>
      <c r="L649" s="21"/>
      <c r="M649" s="21"/>
      <c r="N649" s="21"/>
    </row>
    <row r="650" spans="1:14" ht="37.5" hidden="1" x14ac:dyDescent="0.25">
      <c r="A650" s="189" t="s">
        <v>1275</v>
      </c>
      <c r="B650" s="190" t="s">
        <v>242</v>
      </c>
      <c r="C650" s="190" t="s">
        <v>17</v>
      </c>
      <c r="D650" s="190" t="s">
        <v>124</v>
      </c>
      <c r="E650" s="190" t="s">
        <v>231</v>
      </c>
      <c r="F650" s="190" t="s">
        <v>1276</v>
      </c>
      <c r="G650" s="191" t="s">
        <v>3</v>
      </c>
      <c r="H650" s="192">
        <v>105570.08</v>
      </c>
      <c r="I650" s="193">
        <v>105570.08</v>
      </c>
      <c r="J650" s="194"/>
      <c r="K650" s="21"/>
      <c r="L650" s="21"/>
      <c r="M650" s="21"/>
      <c r="N650" s="21"/>
    </row>
    <row r="651" spans="1:14" ht="93.75" hidden="1" x14ac:dyDescent="0.25">
      <c r="A651" s="189" t="s">
        <v>22</v>
      </c>
      <c r="B651" s="190" t="s">
        <v>242</v>
      </c>
      <c r="C651" s="190" t="s">
        <v>17</v>
      </c>
      <c r="D651" s="190" t="s">
        <v>124</v>
      </c>
      <c r="E651" s="190" t="s">
        <v>231</v>
      </c>
      <c r="F651" s="190" t="s">
        <v>1276</v>
      </c>
      <c r="G651" s="190" t="s">
        <v>23</v>
      </c>
      <c r="H651" s="192">
        <v>105570.08</v>
      </c>
      <c r="I651" s="193">
        <v>105570.08</v>
      </c>
      <c r="J651" s="194"/>
      <c r="K651" s="21"/>
      <c r="L651" s="21"/>
      <c r="M651" s="21"/>
      <c r="N651" s="21"/>
    </row>
    <row r="652" spans="1:14" ht="37.5" x14ac:dyDescent="0.25">
      <c r="A652" s="189" t="s">
        <v>24</v>
      </c>
      <c r="B652" s="190" t="s">
        <v>242</v>
      </c>
      <c r="C652" s="190" t="s">
        <v>17</v>
      </c>
      <c r="D652" s="190" t="s">
        <v>124</v>
      </c>
      <c r="E652" s="190" t="s">
        <v>231</v>
      </c>
      <c r="F652" s="190" t="s">
        <v>1276</v>
      </c>
      <c r="G652" s="190" t="s">
        <v>25</v>
      </c>
      <c r="H652" s="192">
        <v>105570.08</v>
      </c>
      <c r="I652" s="193">
        <v>105570.08</v>
      </c>
      <c r="J652" s="194">
        <f t="shared" si="16"/>
        <v>100</v>
      </c>
      <c r="K652" s="21"/>
      <c r="L652" s="21"/>
      <c r="M652" s="21"/>
      <c r="N652" s="21"/>
    </row>
    <row r="653" spans="1:14" ht="37.5" x14ac:dyDescent="0.25">
      <c r="A653" s="189" t="s">
        <v>255</v>
      </c>
      <c r="B653" s="190" t="s">
        <v>242</v>
      </c>
      <c r="C653" s="190" t="s">
        <v>17</v>
      </c>
      <c r="D653" s="190" t="s">
        <v>124</v>
      </c>
      <c r="E653" s="190" t="s">
        <v>231</v>
      </c>
      <c r="F653" s="190" t="s">
        <v>256</v>
      </c>
      <c r="G653" s="191" t="s">
        <v>3</v>
      </c>
      <c r="H653" s="192">
        <v>2098.7199999999998</v>
      </c>
      <c r="I653" s="193">
        <v>2098.7199999999998</v>
      </c>
      <c r="J653" s="194">
        <f t="shared" si="16"/>
        <v>100</v>
      </c>
      <c r="K653" s="21"/>
      <c r="L653" s="21"/>
      <c r="M653" s="21"/>
      <c r="N653" s="21"/>
    </row>
    <row r="654" spans="1:14" ht="18.75" x14ac:dyDescent="0.25">
      <c r="A654" s="189" t="s">
        <v>32</v>
      </c>
      <c r="B654" s="190" t="s">
        <v>242</v>
      </c>
      <c r="C654" s="190" t="s">
        <v>17</v>
      </c>
      <c r="D654" s="190" t="s">
        <v>124</v>
      </c>
      <c r="E654" s="190" t="s">
        <v>231</v>
      </c>
      <c r="F654" s="190" t="s">
        <v>256</v>
      </c>
      <c r="G654" s="190" t="s">
        <v>33</v>
      </c>
      <c r="H654" s="192">
        <v>2098.7199999999998</v>
      </c>
      <c r="I654" s="193">
        <v>2098.7199999999998</v>
      </c>
      <c r="J654" s="194">
        <f t="shared" si="16"/>
        <v>100</v>
      </c>
      <c r="K654" s="21"/>
      <c r="L654" s="21"/>
      <c r="M654" s="21"/>
      <c r="N654" s="21"/>
    </row>
    <row r="655" spans="1:14" ht="18.75" hidden="1" x14ac:dyDescent="0.25">
      <c r="A655" s="189" t="s">
        <v>257</v>
      </c>
      <c r="B655" s="190" t="s">
        <v>242</v>
      </c>
      <c r="C655" s="190" t="s">
        <v>17</v>
      </c>
      <c r="D655" s="190" t="s">
        <v>124</v>
      </c>
      <c r="E655" s="190" t="s">
        <v>231</v>
      </c>
      <c r="F655" s="190" t="s">
        <v>256</v>
      </c>
      <c r="G655" s="190" t="s">
        <v>258</v>
      </c>
      <c r="H655" s="192">
        <v>2098.7199999999998</v>
      </c>
      <c r="I655" s="193">
        <v>2098.7199999999998</v>
      </c>
      <c r="J655" s="194"/>
      <c r="K655" s="21"/>
      <c r="L655" s="21"/>
      <c r="M655" s="21"/>
      <c r="N655" s="21"/>
    </row>
    <row r="656" spans="1:14" ht="75" x14ac:dyDescent="0.25">
      <c r="A656" s="189" t="s">
        <v>1277</v>
      </c>
      <c r="B656" s="190" t="s">
        <v>242</v>
      </c>
      <c r="C656" s="190" t="s">
        <v>17</v>
      </c>
      <c r="D656" s="190" t="s">
        <v>124</v>
      </c>
      <c r="E656" s="190" t="s">
        <v>231</v>
      </c>
      <c r="F656" s="190" t="s">
        <v>1278</v>
      </c>
      <c r="G656" s="191" t="s">
        <v>3</v>
      </c>
      <c r="H656" s="192">
        <v>446382.93</v>
      </c>
      <c r="I656" s="193">
        <v>446382.93</v>
      </c>
      <c r="J656" s="194">
        <f t="shared" ref="J656:J708" si="22">I656/H656*100</f>
        <v>100</v>
      </c>
      <c r="K656" s="21"/>
      <c r="L656" s="21"/>
      <c r="M656" s="21"/>
      <c r="N656" s="21"/>
    </row>
    <row r="657" spans="1:14" ht="93.75" x14ac:dyDescent="0.25">
      <c r="A657" s="189" t="s">
        <v>22</v>
      </c>
      <c r="B657" s="190" t="s">
        <v>242</v>
      </c>
      <c r="C657" s="190" t="s">
        <v>17</v>
      </c>
      <c r="D657" s="190" t="s">
        <v>124</v>
      </c>
      <c r="E657" s="190" t="s">
        <v>231</v>
      </c>
      <c r="F657" s="190" t="s">
        <v>1278</v>
      </c>
      <c r="G657" s="190" t="s">
        <v>23</v>
      </c>
      <c r="H657" s="192">
        <v>446382.93</v>
      </c>
      <c r="I657" s="193">
        <v>446382.93</v>
      </c>
      <c r="J657" s="194">
        <f t="shared" si="22"/>
        <v>100</v>
      </c>
      <c r="K657" s="21"/>
      <c r="L657" s="21"/>
      <c r="M657" s="21"/>
      <c r="N657" s="21"/>
    </row>
    <row r="658" spans="1:14" ht="37.5" x14ac:dyDescent="0.25">
      <c r="A658" s="189" t="s">
        <v>24</v>
      </c>
      <c r="B658" s="190" t="s">
        <v>242</v>
      </c>
      <c r="C658" s="190" t="s">
        <v>17</v>
      </c>
      <c r="D658" s="190" t="s">
        <v>124</v>
      </c>
      <c r="E658" s="190" t="s">
        <v>231</v>
      </c>
      <c r="F658" s="190" t="s">
        <v>1278</v>
      </c>
      <c r="G658" s="190" t="s">
        <v>25</v>
      </c>
      <c r="H658" s="192">
        <v>446382.93</v>
      </c>
      <c r="I658" s="193">
        <v>446382.93</v>
      </c>
      <c r="J658" s="194">
        <f t="shared" si="22"/>
        <v>100</v>
      </c>
      <c r="K658" s="21"/>
      <c r="L658" s="21"/>
      <c r="M658" s="21"/>
      <c r="N658" s="21"/>
    </row>
    <row r="659" spans="1:14" ht="18.75" x14ac:dyDescent="0.25">
      <c r="A659" s="182" t="s">
        <v>245</v>
      </c>
      <c r="B659" s="183" t="s">
        <v>242</v>
      </c>
      <c r="C659" s="183" t="s">
        <v>17</v>
      </c>
      <c r="D659" s="183" t="s">
        <v>124</v>
      </c>
      <c r="E659" s="183" t="s">
        <v>246</v>
      </c>
      <c r="F659" s="188" t="s">
        <v>3</v>
      </c>
      <c r="G659" s="188" t="s">
        <v>3</v>
      </c>
      <c r="H659" s="185">
        <f>H660+H665</f>
        <v>2992354</v>
      </c>
      <c r="I659" s="185">
        <f>I660+I665</f>
        <v>2903098.5</v>
      </c>
      <c r="J659" s="186">
        <f t="shared" si="22"/>
        <v>97.017214540792978</v>
      </c>
      <c r="K659" s="21"/>
      <c r="L659" s="21"/>
      <c r="M659" s="21"/>
      <c r="N659" s="21"/>
    </row>
    <row r="660" spans="1:14" ht="37.5" x14ac:dyDescent="0.25">
      <c r="A660" s="189" t="s">
        <v>26</v>
      </c>
      <c r="B660" s="190" t="s">
        <v>242</v>
      </c>
      <c r="C660" s="190" t="s">
        <v>17</v>
      </c>
      <c r="D660" s="190" t="s">
        <v>124</v>
      </c>
      <c r="E660" s="190" t="s">
        <v>246</v>
      </c>
      <c r="F660" s="190" t="s">
        <v>27</v>
      </c>
      <c r="G660" s="191" t="s">
        <v>3</v>
      </c>
      <c r="H660" s="192">
        <v>1202990</v>
      </c>
      <c r="I660" s="193">
        <v>1156582.52</v>
      </c>
      <c r="J660" s="194">
        <f t="shared" si="22"/>
        <v>96.142322047564818</v>
      </c>
      <c r="K660" s="21"/>
      <c r="L660" s="21"/>
      <c r="M660" s="21"/>
      <c r="N660" s="21"/>
    </row>
    <row r="661" spans="1:14" ht="93.75" x14ac:dyDescent="0.25">
      <c r="A661" s="189" t="s">
        <v>22</v>
      </c>
      <c r="B661" s="190" t="s">
        <v>242</v>
      </c>
      <c r="C661" s="190" t="s">
        <v>17</v>
      </c>
      <c r="D661" s="190" t="s">
        <v>124</v>
      </c>
      <c r="E661" s="190" t="s">
        <v>246</v>
      </c>
      <c r="F661" s="190" t="s">
        <v>27</v>
      </c>
      <c r="G661" s="190" t="s">
        <v>23</v>
      </c>
      <c r="H661" s="192">
        <v>1113140</v>
      </c>
      <c r="I661" s="193">
        <v>1084782.52</v>
      </c>
      <c r="J661" s="194">
        <f t="shared" si="22"/>
        <v>97.452478574123646</v>
      </c>
      <c r="K661" s="21"/>
      <c r="L661" s="21"/>
      <c r="M661" s="21"/>
      <c r="N661" s="21"/>
    </row>
    <row r="662" spans="1:14" ht="37.5" x14ac:dyDescent="0.25">
      <c r="A662" s="189" t="s">
        <v>24</v>
      </c>
      <c r="B662" s="190" t="s">
        <v>242</v>
      </c>
      <c r="C662" s="190" t="s">
        <v>17</v>
      </c>
      <c r="D662" s="190" t="s">
        <v>124</v>
      </c>
      <c r="E662" s="190" t="s">
        <v>246</v>
      </c>
      <c r="F662" s="190" t="s">
        <v>27</v>
      </c>
      <c r="G662" s="190" t="s">
        <v>25</v>
      </c>
      <c r="H662" s="192">
        <v>1113140</v>
      </c>
      <c r="I662" s="193">
        <v>1084782.52</v>
      </c>
      <c r="J662" s="194">
        <f t="shared" si="22"/>
        <v>97.452478574123646</v>
      </c>
      <c r="K662" s="21"/>
      <c r="L662" s="21"/>
      <c r="M662" s="21"/>
      <c r="N662" s="21"/>
    </row>
    <row r="663" spans="1:14" ht="37.5" x14ac:dyDescent="0.25">
      <c r="A663" s="189" t="s">
        <v>28</v>
      </c>
      <c r="B663" s="190" t="s">
        <v>242</v>
      </c>
      <c r="C663" s="190" t="s">
        <v>17</v>
      </c>
      <c r="D663" s="190" t="s">
        <v>124</v>
      </c>
      <c r="E663" s="190" t="s">
        <v>246</v>
      </c>
      <c r="F663" s="190" t="s">
        <v>27</v>
      </c>
      <c r="G663" s="190" t="s">
        <v>29</v>
      </c>
      <c r="H663" s="192">
        <v>89850</v>
      </c>
      <c r="I663" s="193">
        <v>71800</v>
      </c>
      <c r="J663" s="194">
        <f t="shared" si="22"/>
        <v>79.910962715637169</v>
      </c>
      <c r="K663" s="21"/>
      <c r="L663" s="21"/>
      <c r="M663" s="21"/>
      <c r="N663" s="21"/>
    </row>
    <row r="664" spans="1:14" ht="37.5" x14ac:dyDescent="0.25">
      <c r="A664" s="189" t="s">
        <v>30</v>
      </c>
      <c r="B664" s="190" t="s">
        <v>242</v>
      </c>
      <c r="C664" s="190" t="s">
        <v>17</v>
      </c>
      <c r="D664" s="190" t="s">
        <v>124</v>
      </c>
      <c r="E664" s="190" t="s">
        <v>246</v>
      </c>
      <c r="F664" s="190" t="s">
        <v>27</v>
      </c>
      <c r="G664" s="190" t="s">
        <v>31</v>
      </c>
      <c r="H664" s="192">
        <v>89850</v>
      </c>
      <c r="I664" s="193">
        <v>71800</v>
      </c>
      <c r="J664" s="194">
        <f t="shared" si="22"/>
        <v>79.910962715637169</v>
      </c>
      <c r="K664" s="21"/>
      <c r="L664" s="21"/>
      <c r="M664" s="21"/>
      <c r="N664" s="21"/>
    </row>
    <row r="665" spans="1:14" ht="56.25" x14ac:dyDescent="0.25">
      <c r="A665" s="189" t="s">
        <v>247</v>
      </c>
      <c r="B665" s="190" t="s">
        <v>242</v>
      </c>
      <c r="C665" s="190" t="s">
        <v>17</v>
      </c>
      <c r="D665" s="190" t="s">
        <v>124</v>
      </c>
      <c r="E665" s="190" t="s">
        <v>246</v>
      </c>
      <c r="F665" s="190" t="s">
        <v>248</v>
      </c>
      <c r="G665" s="191" t="s">
        <v>3</v>
      </c>
      <c r="H665" s="192">
        <v>1789364</v>
      </c>
      <c r="I665" s="193">
        <v>1746515.98</v>
      </c>
      <c r="J665" s="194">
        <f t="shared" si="22"/>
        <v>97.60540504894476</v>
      </c>
      <c r="K665" s="21"/>
      <c r="L665" s="21"/>
      <c r="M665" s="21"/>
      <c r="N665" s="21"/>
    </row>
    <row r="666" spans="1:14" ht="93.75" x14ac:dyDescent="0.25">
      <c r="A666" s="189" t="s">
        <v>22</v>
      </c>
      <c r="B666" s="190" t="s">
        <v>242</v>
      </c>
      <c r="C666" s="190" t="s">
        <v>17</v>
      </c>
      <c r="D666" s="190" t="s">
        <v>124</v>
      </c>
      <c r="E666" s="190" t="s">
        <v>246</v>
      </c>
      <c r="F666" s="190" t="s">
        <v>248</v>
      </c>
      <c r="G666" s="190" t="s">
        <v>23</v>
      </c>
      <c r="H666" s="192">
        <v>1789364</v>
      </c>
      <c r="I666" s="220">
        <v>1746515.98</v>
      </c>
      <c r="J666" s="194">
        <f t="shared" si="22"/>
        <v>97.60540504894476</v>
      </c>
      <c r="K666" s="21"/>
      <c r="L666" s="21"/>
      <c r="M666" s="21"/>
      <c r="N666" s="21"/>
    </row>
    <row r="667" spans="1:14" ht="37.5" x14ac:dyDescent="0.25">
      <c r="A667" s="189" t="s">
        <v>24</v>
      </c>
      <c r="B667" s="190" t="s">
        <v>242</v>
      </c>
      <c r="C667" s="190" t="s">
        <v>17</v>
      </c>
      <c r="D667" s="190" t="s">
        <v>124</v>
      </c>
      <c r="E667" s="190" t="s">
        <v>246</v>
      </c>
      <c r="F667" s="190" t="s">
        <v>248</v>
      </c>
      <c r="G667" s="190" t="s">
        <v>25</v>
      </c>
      <c r="H667" s="192">
        <v>1789364</v>
      </c>
      <c r="I667" s="220">
        <v>1746515.98</v>
      </c>
      <c r="J667" s="194">
        <f t="shared" si="22"/>
        <v>97.60540504894476</v>
      </c>
      <c r="K667" s="21"/>
      <c r="L667" s="21"/>
      <c r="M667" s="21"/>
      <c r="N667" s="21"/>
    </row>
    <row r="668" spans="1:14" ht="18.75" x14ac:dyDescent="0.25">
      <c r="A668" s="182" t="s">
        <v>249</v>
      </c>
      <c r="B668" s="183" t="s">
        <v>242</v>
      </c>
      <c r="C668" s="183" t="s">
        <v>17</v>
      </c>
      <c r="D668" s="183" t="s">
        <v>124</v>
      </c>
      <c r="E668" s="183" t="s">
        <v>250</v>
      </c>
      <c r="F668" s="188" t="s">
        <v>3</v>
      </c>
      <c r="G668" s="188" t="s">
        <v>3</v>
      </c>
      <c r="H668" s="185">
        <f>H669+H672+H675</f>
        <v>7062476</v>
      </c>
      <c r="I668" s="185">
        <f>I669+I672+I675</f>
        <v>6432646.9799999995</v>
      </c>
      <c r="J668" s="186">
        <f t="shared" si="22"/>
        <v>91.082036668159986</v>
      </c>
      <c r="K668" s="21"/>
      <c r="L668" s="21"/>
      <c r="M668" s="21"/>
      <c r="N668" s="21"/>
    </row>
    <row r="669" spans="1:14" ht="37.5" x14ac:dyDescent="0.25">
      <c r="A669" s="189" t="s">
        <v>251</v>
      </c>
      <c r="B669" s="190" t="s">
        <v>242</v>
      </c>
      <c r="C669" s="190" t="s">
        <v>17</v>
      </c>
      <c r="D669" s="190" t="s">
        <v>124</v>
      </c>
      <c r="E669" s="190" t="s">
        <v>250</v>
      </c>
      <c r="F669" s="190" t="s">
        <v>252</v>
      </c>
      <c r="G669" s="191" t="s">
        <v>3</v>
      </c>
      <c r="H669" s="192">
        <v>3083275</v>
      </c>
      <c r="I669" s="220">
        <v>3047237.88</v>
      </c>
      <c r="J669" s="194">
        <f t="shared" si="22"/>
        <v>98.83120642822972</v>
      </c>
      <c r="K669" s="21"/>
      <c r="L669" s="21"/>
      <c r="M669" s="21"/>
      <c r="N669" s="21"/>
    </row>
    <row r="670" spans="1:14" ht="93.75" x14ac:dyDescent="0.25">
      <c r="A670" s="189" t="s">
        <v>22</v>
      </c>
      <c r="B670" s="190" t="s">
        <v>242</v>
      </c>
      <c r="C670" s="190" t="s">
        <v>17</v>
      </c>
      <c r="D670" s="190" t="s">
        <v>124</v>
      </c>
      <c r="E670" s="190" t="s">
        <v>250</v>
      </c>
      <c r="F670" s="190" t="s">
        <v>252</v>
      </c>
      <c r="G670" s="190" t="s">
        <v>23</v>
      </c>
      <c r="H670" s="192">
        <v>3083275</v>
      </c>
      <c r="I670" s="220">
        <v>3047237.88</v>
      </c>
      <c r="J670" s="194">
        <f t="shared" si="22"/>
        <v>98.83120642822972</v>
      </c>
      <c r="K670" s="21"/>
      <c r="L670" s="21"/>
      <c r="M670" s="21"/>
      <c r="N670" s="21"/>
    </row>
    <row r="671" spans="1:14" ht="37.5" x14ac:dyDescent="0.25">
      <c r="A671" s="189" t="s">
        <v>24</v>
      </c>
      <c r="B671" s="190" t="s">
        <v>242</v>
      </c>
      <c r="C671" s="190" t="s">
        <v>17</v>
      </c>
      <c r="D671" s="190" t="s">
        <v>124</v>
      </c>
      <c r="E671" s="190" t="s">
        <v>250</v>
      </c>
      <c r="F671" s="190" t="s">
        <v>252</v>
      </c>
      <c r="G671" s="190" t="s">
        <v>25</v>
      </c>
      <c r="H671" s="192">
        <v>3083275</v>
      </c>
      <c r="I671" s="220">
        <v>3047237.88</v>
      </c>
      <c r="J671" s="194">
        <f t="shared" si="22"/>
        <v>98.83120642822972</v>
      </c>
      <c r="K671" s="21"/>
      <c r="L671" s="21"/>
      <c r="M671" s="21"/>
      <c r="N671" s="21"/>
    </row>
    <row r="672" spans="1:14" ht="37.5" x14ac:dyDescent="0.25">
      <c r="A672" s="189" t="s">
        <v>253</v>
      </c>
      <c r="B672" s="190" t="s">
        <v>242</v>
      </c>
      <c r="C672" s="190" t="s">
        <v>17</v>
      </c>
      <c r="D672" s="190" t="s">
        <v>124</v>
      </c>
      <c r="E672" s="190" t="s">
        <v>250</v>
      </c>
      <c r="F672" s="190" t="s">
        <v>254</v>
      </c>
      <c r="G672" s="191" t="s">
        <v>3</v>
      </c>
      <c r="H672" s="192">
        <v>1844897</v>
      </c>
      <c r="I672" s="220">
        <v>1659055.64</v>
      </c>
      <c r="J672" s="194">
        <f t="shared" si="22"/>
        <v>89.926735205271612</v>
      </c>
      <c r="K672" s="21"/>
      <c r="L672" s="21"/>
      <c r="M672" s="21"/>
      <c r="N672" s="21"/>
    </row>
    <row r="673" spans="1:14" ht="93.75" x14ac:dyDescent="0.25">
      <c r="A673" s="189" t="s">
        <v>22</v>
      </c>
      <c r="B673" s="190" t="s">
        <v>242</v>
      </c>
      <c r="C673" s="190" t="s">
        <v>17</v>
      </c>
      <c r="D673" s="190" t="s">
        <v>124</v>
      </c>
      <c r="E673" s="190" t="s">
        <v>250</v>
      </c>
      <c r="F673" s="190" t="s">
        <v>254</v>
      </c>
      <c r="G673" s="190" t="s">
        <v>23</v>
      </c>
      <c r="H673" s="192">
        <v>1844897</v>
      </c>
      <c r="I673" s="221">
        <v>1659055.64</v>
      </c>
      <c r="J673" s="194">
        <f t="shared" si="22"/>
        <v>89.926735205271612</v>
      </c>
      <c r="K673" s="21"/>
      <c r="L673" s="21"/>
      <c r="M673" s="21"/>
      <c r="N673" s="21"/>
    </row>
    <row r="674" spans="1:14" ht="37.5" x14ac:dyDescent="0.25">
      <c r="A674" s="189" t="s">
        <v>24</v>
      </c>
      <c r="B674" s="190" t="s">
        <v>242</v>
      </c>
      <c r="C674" s="190" t="s">
        <v>17</v>
      </c>
      <c r="D674" s="190" t="s">
        <v>124</v>
      </c>
      <c r="E674" s="190" t="s">
        <v>250</v>
      </c>
      <c r="F674" s="190" t="s">
        <v>254</v>
      </c>
      <c r="G674" s="190" t="s">
        <v>25</v>
      </c>
      <c r="H674" s="192">
        <v>1844897</v>
      </c>
      <c r="I674" s="222">
        <v>1659055.64</v>
      </c>
      <c r="J674" s="194">
        <f t="shared" si="22"/>
        <v>89.926735205271612</v>
      </c>
      <c r="K674" s="21"/>
      <c r="L674" s="21"/>
      <c r="M674" s="21"/>
      <c r="N674" s="21"/>
    </row>
    <row r="675" spans="1:14" ht="37.5" x14ac:dyDescent="0.25">
      <c r="A675" s="189" t="s">
        <v>26</v>
      </c>
      <c r="B675" s="190" t="s">
        <v>242</v>
      </c>
      <c r="C675" s="190" t="s">
        <v>17</v>
      </c>
      <c r="D675" s="190" t="s">
        <v>124</v>
      </c>
      <c r="E675" s="190" t="s">
        <v>250</v>
      </c>
      <c r="F675" s="190" t="s">
        <v>27</v>
      </c>
      <c r="G675" s="191" t="s">
        <v>3</v>
      </c>
      <c r="H675" s="192">
        <v>2134304</v>
      </c>
      <c r="I675" s="222">
        <v>1726353.46</v>
      </c>
      <c r="J675" s="194">
        <f t="shared" si="22"/>
        <v>80.886015300538247</v>
      </c>
      <c r="K675" s="21"/>
      <c r="L675" s="21"/>
      <c r="M675" s="21"/>
      <c r="N675" s="21"/>
    </row>
    <row r="676" spans="1:14" ht="93.75" x14ac:dyDescent="0.25">
      <c r="A676" s="189" t="s">
        <v>22</v>
      </c>
      <c r="B676" s="190" t="s">
        <v>242</v>
      </c>
      <c r="C676" s="190" t="s">
        <v>17</v>
      </c>
      <c r="D676" s="190" t="s">
        <v>124</v>
      </c>
      <c r="E676" s="190" t="s">
        <v>250</v>
      </c>
      <c r="F676" s="190" t="s">
        <v>27</v>
      </c>
      <c r="G676" s="190" t="s">
        <v>23</v>
      </c>
      <c r="H676" s="192">
        <v>1963540</v>
      </c>
      <c r="I676" s="222">
        <v>1565237.48</v>
      </c>
      <c r="J676" s="194">
        <f t="shared" si="22"/>
        <v>79.715079906699131</v>
      </c>
      <c r="K676" s="21"/>
      <c r="L676" s="21"/>
      <c r="M676" s="21"/>
      <c r="N676" s="21"/>
    </row>
    <row r="677" spans="1:14" ht="37.5" x14ac:dyDescent="0.25">
      <c r="A677" s="189" t="s">
        <v>24</v>
      </c>
      <c r="B677" s="190" t="s">
        <v>242</v>
      </c>
      <c r="C677" s="190" t="s">
        <v>17</v>
      </c>
      <c r="D677" s="190" t="s">
        <v>124</v>
      </c>
      <c r="E677" s="190" t="s">
        <v>250</v>
      </c>
      <c r="F677" s="190" t="s">
        <v>27</v>
      </c>
      <c r="G677" s="190" t="s">
        <v>25</v>
      </c>
      <c r="H677" s="192">
        <v>1963540</v>
      </c>
      <c r="I677" s="218">
        <v>1565237.48</v>
      </c>
      <c r="J677" s="194">
        <f t="shared" si="22"/>
        <v>79.715079906699131</v>
      </c>
      <c r="K677" s="21"/>
      <c r="L677" s="21"/>
      <c r="M677" s="21"/>
      <c r="N677" s="21"/>
    </row>
    <row r="678" spans="1:14" ht="37.5" x14ac:dyDescent="0.25">
      <c r="A678" s="189" t="s">
        <v>28</v>
      </c>
      <c r="B678" s="190" t="s">
        <v>242</v>
      </c>
      <c r="C678" s="190" t="s">
        <v>17</v>
      </c>
      <c r="D678" s="190" t="s">
        <v>124</v>
      </c>
      <c r="E678" s="190" t="s">
        <v>250</v>
      </c>
      <c r="F678" s="190" t="s">
        <v>27</v>
      </c>
      <c r="G678" s="190" t="s">
        <v>29</v>
      </c>
      <c r="H678" s="192">
        <v>170764</v>
      </c>
      <c r="I678" s="194">
        <v>161115.98000000001</v>
      </c>
      <c r="J678" s="194">
        <f t="shared" si="22"/>
        <v>94.350085498114368</v>
      </c>
      <c r="K678" s="21"/>
      <c r="L678" s="21"/>
      <c r="M678" s="21"/>
      <c r="N678" s="21"/>
    </row>
    <row r="679" spans="1:14" ht="37.5" x14ac:dyDescent="0.25">
      <c r="A679" s="189" t="s">
        <v>30</v>
      </c>
      <c r="B679" s="190" t="s">
        <v>242</v>
      </c>
      <c r="C679" s="190" t="s">
        <v>17</v>
      </c>
      <c r="D679" s="190" t="s">
        <v>124</v>
      </c>
      <c r="E679" s="190" t="s">
        <v>250</v>
      </c>
      <c r="F679" s="190" t="s">
        <v>27</v>
      </c>
      <c r="G679" s="190" t="s">
        <v>31</v>
      </c>
      <c r="H679" s="192">
        <v>170764</v>
      </c>
      <c r="I679" s="194">
        <v>161115.98000000001</v>
      </c>
      <c r="J679" s="194">
        <f t="shared" si="22"/>
        <v>94.350085498114368</v>
      </c>
      <c r="K679" s="21"/>
      <c r="L679" s="21"/>
      <c r="M679" s="21"/>
      <c r="N679" s="21"/>
    </row>
    <row r="680" spans="1:14" ht="18.75" x14ac:dyDescent="0.25">
      <c r="A680" s="182" t="s">
        <v>18</v>
      </c>
      <c r="B680" s="183" t="s">
        <v>242</v>
      </c>
      <c r="C680" s="183" t="s">
        <v>17</v>
      </c>
      <c r="D680" s="183" t="s">
        <v>124</v>
      </c>
      <c r="E680" s="183" t="s">
        <v>19</v>
      </c>
      <c r="F680" s="188" t="s">
        <v>3</v>
      </c>
      <c r="G680" s="188" t="s">
        <v>3</v>
      </c>
      <c r="H680" s="185">
        <f>H681+H685+H688+H691+H694+H697+H700</f>
        <v>37039023.329999998</v>
      </c>
      <c r="I680" s="185">
        <f>I681+I685+I688+I691+I694+I697+I700</f>
        <v>25118500.469999999</v>
      </c>
      <c r="J680" s="186">
        <f t="shared" si="22"/>
        <v>67.816314286168307</v>
      </c>
      <c r="K680" s="21"/>
      <c r="L680" s="21"/>
      <c r="M680" s="21"/>
      <c r="N680" s="21"/>
    </row>
    <row r="681" spans="1:14" ht="112.5" x14ac:dyDescent="0.25">
      <c r="A681" s="189" t="s">
        <v>1273</v>
      </c>
      <c r="B681" s="190" t="s">
        <v>242</v>
      </c>
      <c r="C681" s="190" t="s">
        <v>17</v>
      </c>
      <c r="D681" s="190" t="s">
        <v>124</v>
      </c>
      <c r="E681" s="190" t="s">
        <v>19</v>
      </c>
      <c r="F681" s="190" t="s">
        <v>1274</v>
      </c>
      <c r="G681" s="191" t="s">
        <v>3</v>
      </c>
      <c r="H681" s="192">
        <v>2384278.7799999998</v>
      </c>
      <c r="I681" s="194">
        <v>2384278.7799999998</v>
      </c>
      <c r="J681" s="194">
        <f t="shared" si="22"/>
        <v>100</v>
      </c>
      <c r="K681" s="21"/>
      <c r="L681" s="21"/>
      <c r="M681" s="21"/>
      <c r="N681" s="21"/>
    </row>
    <row r="682" spans="1:14" ht="93.75" x14ac:dyDescent="0.25">
      <c r="A682" s="189" t="s">
        <v>22</v>
      </c>
      <c r="B682" s="190" t="s">
        <v>242</v>
      </c>
      <c r="C682" s="190" t="s">
        <v>17</v>
      </c>
      <c r="D682" s="190" t="s">
        <v>124</v>
      </c>
      <c r="E682" s="190" t="s">
        <v>19</v>
      </c>
      <c r="F682" s="190" t="s">
        <v>1274</v>
      </c>
      <c r="G682" s="190" t="s">
        <v>23</v>
      </c>
      <c r="H682" s="192">
        <v>2384278.7799999998</v>
      </c>
      <c r="I682" s="194">
        <v>2384278.7799999998</v>
      </c>
      <c r="J682" s="194">
        <f t="shared" si="22"/>
        <v>100</v>
      </c>
      <c r="K682" s="21"/>
      <c r="L682" s="21"/>
      <c r="M682" s="21"/>
      <c r="N682" s="21"/>
    </row>
    <row r="683" spans="1:14" ht="18.75" x14ac:dyDescent="0.25">
      <c r="A683" s="189" t="s">
        <v>40</v>
      </c>
      <c r="B683" s="190" t="s">
        <v>242</v>
      </c>
      <c r="C683" s="190" t="s">
        <v>17</v>
      </c>
      <c r="D683" s="190" t="s">
        <v>124</v>
      </c>
      <c r="E683" s="190" t="s">
        <v>19</v>
      </c>
      <c r="F683" s="190" t="s">
        <v>1274</v>
      </c>
      <c r="G683" s="190" t="s">
        <v>41</v>
      </c>
      <c r="H683" s="192">
        <v>68191.259999999995</v>
      </c>
      <c r="I683" s="194">
        <v>68191.259999999995</v>
      </c>
      <c r="J683" s="194">
        <f t="shared" si="22"/>
        <v>100</v>
      </c>
      <c r="K683" s="21"/>
      <c r="L683" s="21"/>
      <c r="M683" s="21"/>
      <c r="N683" s="21"/>
    </row>
    <row r="684" spans="1:14" ht="37.5" x14ac:dyDescent="0.25">
      <c r="A684" s="189" t="s">
        <v>24</v>
      </c>
      <c r="B684" s="190" t="s">
        <v>242</v>
      </c>
      <c r="C684" s="190" t="s">
        <v>17</v>
      </c>
      <c r="D684" s="190" t="s">
        <v>124</v>
      </c>
      <c r="E684" s="190" t="s">
        <v>19</v>
      </c>
      <c r="F684" s="190" t="s">
        <v>1274</v>
      </c>
      <c r="G684" s="190" t="s">
        <v>25</v>
      </c>
      <c r="H684" s="192">
        <v>2316087.52</v>
      </c>
      <c r="I684" s="194">
        <v>2316087.52</v>
      </c>
      <c r="J684" s="194">
        <f t="shared" si="22"/>
        <v>100</v>
      </c>
      <c r="K684" s="21"/>
      <c r="L684" s="21"/>
      <c r="M684" s="21"/>
      <c r="N684" s="21"/>
    </row>
    <row r="685" spans="1:14" ht="37.5" x14ac:dyDescent="0.25">
      <c r="A685" s="189" t="s">
        <v>1275</v>
      </c>
      <c r="B685" s="190" t="s">
        <v>242</v>
      </c>
      <c r="C685" s="190" t="s">
        <v>17</v>
      </c>
      <c r="D685" s="190" t="s">
        <v>124</v>
      </c>
      <c r="E685" s="190" t="s">
        <v>19</v>
      </c>
      <c r="F685" s="190" t="s">
        <v>1276</v>
      </c>
      <c r="G685" s="191" t="s">
        <v>3</v>
      </c>
      <c r="H685" s="192">
        <v>1100962.94</v>
      </c>
      <c r="I685" s="194">
        <v>1100962.94</v>
      </c>
      <c r="J685" s="194">
        <f t="shared" si="22"/>
        <v>100</v>
      </c>
      <c r="K685" s="21"/>
      <c r="L685" s="21"/>
      <c r="M685" s="21"/>
      <c r="N685" s="21"/>
    </row>
    <row r="686" spans="1:14" ht="93.75" x14ac:dyDescent="0.25">
      <c r="A686" s="189" t="s">
        <v>22</v>
      </c>
      <c r="B686" s="190" t="s">
        <v>242</v>
      </c>
      <c r="C686" s="190" t="s">
        <v>17</v>
      </c>
      <c r="D686" s="190" t="s">
        <v>124</v>
      </c>
      <c r="E686" s="190" t="s">
        <v>19</v>
      </c>
      <c r="F686" s="190" t="s">
        <v>1276</v>
      </c>
      <c r="G686" s="190" t="s">
        <v>23</v>
      </c>
      <c r="H686" s="192">
        <v>1100962.94</v>
      </c>
      <c r="I686" s="194">
        <v>1100962.94</v>
      </c>
      <c r="J686" s="194">
        <f t="shared" si="22"/>
        <v>100</v>
      </c>
      <c r="K686" s="21"/>
      <c r="L686" s="21"/>
      <c r="M686" s="21"/>
      <c r="N686" s="21"/>
    </row>
    <row r="687" spans="1:14" ht="37.5" x14ac:dyDescent="0.25">
      <c r="A687" s="189" t="s">
        <v>24</v>
      </c>
      <c r="B687" s="190" t="s">
        <v>242</v>
      </c>
      <c r="C687" s="190" t="s">
        <v>17</v>
      </c>
      <c r="D687" s="190" t="s">
        <v>124</v>
      </c>
      <c r="E687" s="190" t="s">
        <v>19</v>
      </c>
      <c r="F687" s="190" t="s">
        <v>1276</v>
      </c>
      <c r="G687" s="190" t="s">
        <v>25</v>
      </c>
      <c r="H687" s="192">
        <v>1100962.94</v>
      </c>
      <c r="I687" s="223">
        <v>1100962.94</v>
      </c>
      <c r="J687" s="194">
        <f t="shared" si="22"/>
        <v>100</v>
      </c>
      <c r="K687" s="21"/>
      <c r="L687" s="21"/>
      <c r="M687" s="21"/>
      <c r="N687" s="21"/>
    </row>
    <row r="688" spans="1:14" ht="18.75" x14ac:dyDescent="0.25">
      <c r="A688" s="189" t="s">
        <v>259</v>
      </c>
      <c r="B688" s="190" t="s">
        <v>242</v>
      </c>
      <c r="C688" s="190" t="s">
        <v>17</v>
      </c>
      <c r="D688" s="190" t="s">
        <v>124</v>
      </c>
      <c r="E688" s="190" t="s">
        <v>19</v>
      </c>
      <c r="F688" s="190" t="s">
        <v>260</v>
      </c>
      <c r="G688" s="191" t="s">
        <v>3</v>
      </c>
      <c r="H688" s="192">
        <v>100000</v>
      </c>
      <c r="I688" s="223">
        <v>0</v>
      </c>
      <c r="J688" s="194">
        <f t="shared" si="22"/>
        <v>0</v>
      </c>
      <c r="K688" s="21"/>
      <c r="L688" s="21"/>
      <c r="M688" s="21"/>
      <c r="N688" s="21"/>
    </row>
    <row r="689" spans="1:14" ht="37.5" x14ac:dyDescent="0.25">
      <c r="A689" s="189" t="s">
        <v>28</v>
      </c>
      <c r="B689" s="190" t="s">
        <v>242</v>
      </c>
      <c r="C689" s="190" t="s">
        <v>17</v>
      </c>
      <c r="D689" s="190" t="s">
        <v>124</v>
      </c>
      <c r="E689" s="190" t="s">
        <v>19</v>
      </c>
      <c r="F689" s="190" t="s">
        <v>260</v>
      </c>
      <c r="G689" s="190" t="s">
        <v>29</v>
      </c>
      <c r="H689" s="192">
        <v>100000</v>
      </c>
      <c r="I689" s="223">
        <v>0</v>
      </c>
      <c r="J689" s="194">
        <f t="shared" si="22"/>
        <v>0</v>
      </c>
      <c r="K689" s="21"/>
      <c r="L689" s="21"/>
      <c r="M689" s="21"/>
      <c r="N689" s="21"/>
    </row>
    <row r="690" spans="1:14" ht="37.5" x14ac:dyDescent="0.25">
      <c r="A690" s="189" t="s">
        <v>30</v>
      </c>
      <c r="B690" s="190" t="s">
        <v>242</v>
      </c>
      <c r="C690" s="190" t="s">
        <v>17</v>
      </c>
      <c r="D690" s="190" t="s">
        <v>124</v>
      </c>
      <c r="E690" s="190" t="s">
        <v>19</v>
      </c>
      <c r="F690" s="190" t="s">
        <v>260</v>
      </c>
      <c r="G690" s="190" t="s">
        <v>31</v>
      </c>
      <c r="H690" s="192">
        <v>100000</v>
      </c>
      <c r="I690" s="223">
        <v>0</v>
      </c>
      <c r="J690" s="194">
        <f t="shared" si="22"/>
        <v>0</v>
      </c>
      <c r="K690" s="21"/>
      <c r="L690" s="21"/>
      <c r="M690" s="21"/>
      <c r="N690" s="21"/>
    </row>
    <row r="691" spans="1:14" ht="37.5" x14ac:dyDescent="0.25">
      <c r="A691" s="189" t="s">
        <v>261</v>
      </c>
      <c r="B691" s="190" t="s">
        <v>242</v>
      </c>
      <c r="C691" s="190" t="s">
        <v>17</v>
      </c>
      <c r="D691" s="190" t="s">
        <v>124</v>
      </c>
      <c r="E691" s="190" t="s">
        <v>19</v>
      </c>
      <c r="F691" s="190" t="s">
        <v>262</v>
      </c>
      <c r="G691" s="191" t="s">
        <v>3</v>
      </c>
      <c r="H691" s="192">
        <v>23940774.809999999</v>
      </c>
      <c r="I691" s="223">
        <v>19175834.699999999</v>
      </c>
      <c r="J691" s="194">
        <f t="shared" si="22"/>
        <v>80.09696783911231</v>
      </c>
      <c r="K691" s="21"/>
      <c r="L691" s="21"/>
      <c r="M691" s="21"/>
      <c r="N691" s="21"/>
    </row>
    <row r="692" spans="1:14" ht="18.75" x14ac:dyDescent="0.25">
      <c r="A692" s="189" t="s">
        <v>32</v>
      </c>
      <c r="B692" s="190" t="s">
        <v>242</v>
      </c>
      <c r="C692" s="190" t="s">
        <v>17</v>
      </c>
      <c r="D692" s="190" t="s">
        <v>124</v>
      </c>
      <c r="E692" s="190" t="s">
        <v>19</v>
      </c>
      <c r="F692" s="190" t="s">
        <v>262</v>
      </c>
      <c r="G692" s="190" t="s">
        <v>33</v>
      </c>
      <c r="H692" s="192">
        <v>23940774.809999999</v>
      </c>
      <c r="I692" s="223">
        <v>19175834.699999999</v>
      </c>
      <c r="J692" s="194">
        <f t="shared" si="22"/>
        <v>80.09696783911231</v>
      </c>
      <c r="K692" s="21"/>
      <c r="L692" s="21"/>
      <c r="M692" s="21"/>
      <c r="N692" s="21"/>
    </row>
    <row r="693" spans="1:14" ht="75" x14ac:dyDescent="0.25">
      <c r="A693" s="189" t="s">
        <v>63</v>
      </c>
      <c r="B693" s="190" t="s">
        <v>242</v>
      </c>
      <c r="C693" s="190" t="s">
        <v>17</v>
      </c>
      <c r="D693" s="190" t="s">
        <v>124</v>
      </c>
      <c r="E693" s="190" t="s">
        <v>19</v>
      </c>
      <c r="F693" s="190" t="s">
        <v>262</v>
      </c>
      <c r="G693" s="190" t="s">
        <v>64</v>
      </c>
      <c r="H693" s="192">
        <v>23940774.809999999</v>
      </c>
      <c r="I693" s="223">
        <v>19175834.699999999</v>
      </c>
      <c r="J693" s="223">
        <f t="shared" si="22"/>
        <v>80.09696783911231</v>
      </c>
      <c r="K693" s="21"/>
      <c r="L693" s="21"/>
      <c r="M693" s="21"/>
      <c r="N693" s="21"/>
    </row>
    <row r="694" spans="1:14" ht="18.75" x14ac:dyDescent="0.25">
      <c r="A694" s="189" t="s">
        <v>263</v>
      </c>
      <c r="B694" s="190" t="s">
        <v>242</v>
      </c>
      <c r="C694" s="190" t="s">
        <v>17</v>
      </c>
      <c r="D694" s="190" t="s">
        <v>124</v>
      </c>
      <c r="E694" s="190" t="s">
        <v>19</v>
      </c>
      <c r="F694" s="190" t="s">
        <v>264</v>
      </c>
      <c r="G694" s="191" t="s">
        <v>3</v>
      </c>
      <c r="H694" s="192">
        <v>7055582.75</v>
      </c>
      <c r="I694" s="194">
        <v>0</v>
      </c>
      <c r="J694" s="194">
        <f t="shared" si="22"/>
        <v>0</v>
      </c>
      <c r="K694" s="21"/>
      <c r="L694" s="21"/>
      <c r="M694" s="21"/>
      <c r="N694" s="21"/>
    </row>
    <row r="695" spans="1:14" ht="18.75" x14ac:dyDescent="0.25">
      <c r="A695" s="189" t="s">
        <v>32</v>
      </c>
      <c r="B695" s="190" t="s">
        <v>242</v>
      </c>
      <c r="C695" s="190" t="s">
        <v>17</v>
      </c>
      <c r="D695" s="190" t="s">
        <v>124</v>
      </c>
      <c r="E695" s="190" t="s">
        <v>19</v>
      </c>
      <c r="F695" s="190" t="s">
        <v>264</v>
      </c>
      <c r="G695" s="190" t="s">
        <v>33</v>
      </c>
      <c r="H695" s="192">
        <v>7055582.75</v>
      </c>
      <c r="I695" s="194">
        <v>0</v>
      </c>
      <c r="J695" s="194">
        <f t="shared" si="22"/>
        <v>0</v>
      </c>
      <c r="K695" s="21"/>
      <c r="L695" s="21"/>
      <c r="M695" s="21"/>
      <c r="N695" s="21"/>
    </row>
    <row r="696" spans="1:14" ht="18.75" x14ac:dyDescent="0.25">
      <c r="A696" s="189" t="s">
        <v>243</v>
      </c>
      <c r="B696" s="190" t="s">
        <v>242</v>
      </c>
      <c r="C696" s="190" t="s">
        <v>17</v>
      </c>
      <c r="D696" s="190" t="s">
        <v>124</v>
      </c>
      <c r="E696" s="190" t="s">
        <v>19</v>
      </c>
      <c r="F696" s="190" t="s">
        <v>264</v>
      </c>
      <c r="G696" s="190" t="s">
        <v>244</v>
      </c>
      <c r="H696" s="192">
        <v>7055582.75</v>
      </c>
      <c r="I696" s="224">
        <v>0</v>
      </c>
      <c r="J696" s="194">
        <f t="shared" si="22"/>
        <v>0</v>
      </c>
      <c r="K696" s="21"/>
      <c r="L696" s="21"/>
      <c r="M696" s="21"/>
      <c r="N696" s="21"/>
    </row>
    <row r="697" spans="1:14" ht="37.5" x14ac:dyDescent="0.25">
      <c r="A697" s="189" t="s">
        <v>255</v>
      </c>
      <c r="B697" s="190" t="s">
        <v>242</v>
      </c>
      <c r="C697" s="190" t="s">
        <v>17</v>
      </c>
      <c r="D697" s="190" t="s">
        <v>124</v>
      </c>
      <c r="E697" s="190" t="s">
        <v>19</v>
      </c>
      <c r="F697" s="190" t="s">
        <v>256</v>
      </c>
      <c r="G697" s="191" t="s">
        <v>3</v>
      </c>
      <c r="H697" s="192">
        <v>588424.05000000005</v>
      </c>
      <c r="I697" s="224">
        <v>588424.05000000005</v>
      </c>
      <c r="J697" s="194">
        <f t="shared" si="22"/>
        <v>100</v>
      </c>
      <c r="K697" s="21"/>
      <c r="L697" s="21"/>
      <c r="M697" s="21"/>
      <c r="N697" s="21"/>
    </row>
    <row r="698" spans="1:14" ht="18.75" x14ac:dyDescent="0.25">
      <c r="A698" s="189" t="s">
        <v>32</v>
      </c>
      <c r="B698" s="190" t="s">
        <v>242</v>
      </c>
      <c r="C698" s="190" t="s">
        <v>17</v>
      </c>
      <c r="D698" s="190" t="s">
        <v>124</v>
      </c>
      <c r="E698" s="190" t="s">
        <v>19</v>
      </c>
      <c r="F698" s="190" t="s">
        <v>256</v>
      </c>
      <c r="G698" s="190" t="s">
        <v>33</v>
      </c>
      <c r="H698" s="192">
        <v>588424.05000000005</v>
      </c>
      <c r="I698" s="224">
        <v>588424.05000000005</v>
      </c>
      <c r="J698" s="194">
        <f t="shared" si="22"/>
        <v>100</v>
      </c>
      <c r="K698" s="21"/>
      <c r="L698" s="21"/>
      <c r="M698" s="21"/>
      <c r="N698" s="21"/>
    </row>
    <row r="699" spans="1:14" ht="18.75" x14ac:dyDescent="0.25">
      <c r="A699" s="189" t="s">
        <v>257</v>
      </c>
      <c r="B699" s="190" t="s">
        <v>242</v>
      </c>
      <c r="C699" s="190" t="s">
        <v>17</v>
      </c>
      <c r="D699" s="190" t="s">
        <v>124</v>
      </c>
      <c r="E699" s="190" t="s">
        <v>19</v>
      </c>
      <c r="F699" s="190" t="s">
        <v>256</v>
      </c>
      <c r="G699" s="190" t="s">
        <v>258</v>
      </c>
      <c r="H699" s="192">
        <v>588424.05000000005</v>
      </c>
      <c r="I699" s="225">
        <v>588424.05000000005</v>
      </c>
      <c r="J699" s="223">
        <f t="shared" si="22"/>
        <v>100</v>
      </c>
      <c r="K699" s="21"/>
      <c r="L699" s="21"/>
      <c r="M699" s="21"/>
      <c r="N699" s="21"/>
    </row>
    <row r="700" spans="1:14" ht="18.75" x14ac:dyDescent="0.25">
      <c r="A700" s="189" t="s">
        <v>265</v>
      </c>
      <c r="B700" s="190" t="s">
        <v>242</v>
      </c>
      <c r="C700" s="190" t="s">
        <v>17</v>
      </c>
      <c r="D700" s="190" t="s">
        <v>124</v>
      </c>
      <c r="E700" s="190" t="s">
        <v>19</v>
      </c>
      <c r="F700" s="190" t="s">
        <v>266</v>
      </c>
      <c r="G700" s="191" t="s">
        <v>3</v>
      </c>
      <c r="H700" s="192">
        <v>1869000</v>
      </c>
      <c r="I700" s="222">
        <v>1869000</v>
      </c>
      <c r="J700" s="194">
        <f t="shared" si="22"/>
        <v>100</v>
      </c>
      <c r="K700" s="21"/>
      <c r="L700" s="21"/>
      <c r="M700" s="21"/>
      <c r="N700" s="21"/>
    </row>
    <row r="701" spans="1:14" ht="37.5" x14ac:dyDescent="0.25">
      <c r="A701" s="189" t="s">
        <v>28</v>
      </c>
      <c r="B701" s="190" t="s">
        <v>242</v>
      </c>
      <c r="C701" s="190" t="s">
        <v>17</v>
      </c>
      <c r="D701" s="190" t="s">
        <v>124</v>
      </c>
      <c r="E701" s="190" t="s">
        <v>19</v>
      </c>
      <c r="F701" s="190" t="s">
        <v>266</v>
      </c>
      <c r="G701" s="190" t="s">
        <v>29</v>
      </c>
      <c r="H701" s="192">
        <v>1869000</v>
      </c>
      <c r="I701" s="222">
        <v>1869000</v>
      </c>
      <c r="J701" s="194">
        <f t="shared" si="22"/>
        <v>100</v>
      </c>
      <c r="K701" s="21"/>
      <c r="L701" s="21"/>
      <c r="M701" s="21"/>
      <c r="N701" s="21"/>
    </row>
    <row r="702" spans="1:14" ht="37.5" x14ac:dyDescent="0.25">
      <c r="A702" s="189" t="s">
        <v>30</v>
      </c>
      <c r="B702" s="190" t="s">
        <v>242</v>
      </c>
      <c r="C702" s="190" t="s">
        <v>17</v>
      </c>
      <c r="D702" s="190" t="s">
        <v>124</v>
      </c>
      <c r="E702" s="190" t="s">
        <v>19</v>
      </c>
      <c r="F702" s="190" t="s">
        <v>266</v>
      </c>
      <c r="G702" s="190" t="s">
        <v>31</v>
      </c>
      <c r="H702" s="192">
        <v>1869000</v>
      </c>
      <c r="I702" s="222">
        <v>1869000</v>
      </c>
      <c r="J702" s="194">
        <f t="shared" si="22"/>
        <v>100</v>
      </c>
      <c r="K702" s="21"/>
      <c r="L702" s="21"/>
      <c r="M702" s="21"/>
      <c r="N702" s="21"/>
    </row>
    <row r="703" spans="1:14" ht="37.5" x14ac:dyDescent="0.25">
      <c r="A703" s="182" t="s">
        <v>123</v>
      </c>
      <c r="B703" s="183" t="s">
        <v>242</v>
      </c>
      <c r="C703" s="183" t="s">
        <v>17</v>
      </c>
      <c r="D703" s="183" t="s">
        <v>124</v>
      </c>
      <c r="E703" s="183" t="s">
        <v>125</v>
      </c>
      <c r="F703" s="188" t="s">
        <v>3</v>
      </c>
      <c r="G703" s="188" t="s">
        <v>3</v>
      </c>
      <c r="H703" s="185">
        <f>H704</f>
        <v>616081.22</v>
      </c>
      <c r="I703" s="185">
        <f>I704</f>
        <v>616081.22</v>
      </c>
      <c r="J703" s="186">
        <f t="shared" si="22"/>
        <v>100</v>
      </c>
      <c r="K703" s="21"/>
      <c r="L703" s="21"/>
      <c r="M703" s="21"/>
      <c r="N703" s="21"/>
    </row>
    <row r="704" spans="1:14" ht="75" x14ac:dyDescent="0.25">
      <c r="A704" s="189" t="s">
        <v>1277</v>
      </c>
      <c r="B704" s="190" t="s">
        <v>242</v>
      </c>
      <c r="C704" s="190" t="s">
        <v>17</v>
      </c>
      <c r="D704" s="190" t="s">
        <v>124</v>
      </c>
      <c r="E704" s="190" t="s">
        <v>125</v>
      </c>
      <c r="F704" s="190" t="s">
        <v>1278</v>
      </c>
      <c r="G704" s="191" t="s">
        <v>3</v>
      </c>
      <c r="H704" s="192">
        <v>616081.22</v>
      </c>
      <c r="I704" s="222">
        <v>616081.22</v>
      </c>
      <c r="J704" s="194">
        <f t="shared" si="22"/>
        <v>100</v>
      </c>
      <c r="K704" s="21"/>
      <c r="L704" s="21"/>
      <c r="M704" s="21"/>
      <c r="N704" s="21"/>
    </row>
    <row r="705" spans="1:14" ht="93.75" x14ac:dyDescent="0.25">
      <c r="A705" s="189" t="s">
        <v>22</v>
      </c>
      <c r="B705" s="190" t="s">
        <v>242</v>
      </c>
      <c r="C705" s="190" t="s">
        <v>17</v>
      </c>
      <c r="D705" s="190" t="s">
        <v>124</v>
      </c>
      <c r="E705" s="190" t="s">
        <v>125</v>
      </c>
      <c r="F705" s="190" t="s">
        <v>1278</v>
      </c>
      <c r="G705" s="190" t="s">
        <v>23</v>
      </c>
      <c r="H705" s="192">
        <v>616081.22</v>
      </c>
      <c r="I705" s="222">
        <v>616081.22</v>
      </c>
      <c r="J705" s="194">
        <f t="shared" si="22"/>
        <v>100</v>
      </c>
      <c r="K705" s="21"/>
      <c r="L705" s="21"/>
      <c r="M705" s="21"/>
      <c r="N705" s="21"/>
    </row>
    <row r="706" spans="1:14" ht="18.75" x14ac:dyDescent="0.25">
      <c r="A706" s="189" t="s">
        <v>40</v>
      </c>
      <c r="B706" s="190" t="s">
        <v>242</v>
      </c>
      <c r="C706" s="190" t="s">
        <v>17</v>
      </c>
      <c r="D706" s="190" t="s">
        <v>124</v>
      </c>
      <c r="E706" s="190" t="s">
        <v>125</v>
      </c>
      <c r="F706" s="190" t="s">
        <v>1278</v>
      </c>
      <c r="G706" s="190" t="s">
        <v>41</v>
      </c>
      <c r="H706" s="192">
        <v>488944.15</v>
      </c>
      <c r="I706" s="222">
        <v>488944.15</v>
      </c>
      <c r="J706" s="194">
        <f t="shared" si="22"/>
        <v>100</v>
      </c>
      <c r="K706" s="21"/>
      <c r="L706" s="21"/>
      <c r="M706" s="21"/>
      <c r="N706" s="21"/>
    </row>
    <row r="707" spans="1:14" ht="37.5" x14ac:dyDescent="0.25">
      <c r="A707" s="189" t="s">
        <v>24</v>
      </c>
      <c r="B707" s="190" t="s">
        <v>242</v>
      </c>
      <c r="C707" s="190" t="s">
        <v>17</v>
      </c>
      <c r="D707" s="190" t="s">
        <v>124</v>
      </c>
      <c r="E707" s="190" t="s">
        <v>125</v>
      </c>
      <c r="F707" s="190" t="s">
        <v>1278</v>
      </c>
      <c r="G707" s="190" t="s">
        <v>25</v>
      </c>
      <c r="H707" s="192">
        <v>127137.07</v>
      </c>
      <c r="I707" s="222">
        <v>127137.07</v>
      </c>
      <c r="J707" s="194">
        <f t="shared" si="22"/>
        <v>100</v>
      </c>
      <c r="K707" s="21"/>
      <c r="L707" s="21"/>
      <c r="M707" s="21"/>
      <c r="N707" s="21"/>
    </row>
    <row r="708" spans="1:14" ht="29.25" customHeight="1" x14ac:dyDescent="0.25">
      <c r="A708" s="263" t="s">
        <v>268</v>
      </c>
      <c r="B708" s="263"/>
      <c r="C708" s="263"/>
      <c r="D708" s="263"/>
      <c r="E708" s="263"/>
      <c r="F708" s="263"/>
      <c r="G708" s="264"/>
      <c r="H708" s="213">
        <f>H12+H149+H184+H323+H449+H460+H466+H493+H509+H515+H549+H588+H613+H624+H630</f>
        <v>2808675150.4099998</v>
      </c>
      <c r="I708" s="213">
        <f>I12+I149+I184+I323+I449+I460+I466+I493+I509+I515+I549+I588+I613+I624+I630</f>
        <v>2691952659.6399994</v>
      </c>
      <c r="J708" s="226">
        <f t="shared" si="22"/>
        <v>95.844215349968053</v>
      </c>
      <c r="K708" s="21"/>
      <c r="L708" s="25"/>
      <c r="M708" s="25"/>
      <c r="N708" s="21"/>
    </row>
    <row r="709" spans="1:14" ht="18.75" x14ac:dyDescent="0.3">
      <c r="A709" s="17"/>
      <c r="B709" s="17"/>
      <c r="C709" s="17"/>
      <c r="D709" s="17"/>
      <c r="E709" s="17"/>
      <c r="F709" s="17"/>
      <c r="G709" s="17"/>
      <c r="H709" s="27"/>
      <c r="I709" s="27"/>
      <c r="J709" s="27"/>
      <c r="K709" s="21"/>
      <c r="L709" s="25"/>
      <c r="M709" s="25"/>
    </row>
    <row r="710" spans="1:14" ht="18.75" x14ac:dyDescent="0.3">
      <c r="A710" s="17"/>
      <c r="B710" s="17"/>
      <c r="C710" s="17"/>
      <c r="D710" s="17"/>
      <c r="E710" s="17"/>
      <c r="F710" s="17"/>
      <c r="G710" s="17"/>
      <c r="H710" s="27"/>
      <c r="I710" s="27"/>
      <c r="J710" s="27"/>
      <c r="K710" s="21"/>
      <c r="L710" s="25"/>
      <c r="M710" s="25"/>
    </row>
    <row r="711" spans="1:14" ht="18.75" x14ac:dyDescent="0.3">
      <c r="A711" s="17"/>
      <c r="B711" s="17"/>
      <c r="C711" s="17"/>
      <c r="D711" s="17"/>
      <c r="E711" s="17"/>
      <c r="F711" s="17"/>
      <c r="G711" s="17"/>
      <c r="H711" s="27"/>
      <c r="I711" s="27"/>
      <c r="J711" s="27"/>
      <c r="K711" s="21"/>
      <c r="L711" s="25"/>
      <c r="M711" s="25"/>
    </row>
    <row r="712" spans="1:14" ht="18.75" x14ac:dyDescent="0.3">
      <c r="A712" s="17"/>
      <c r="B712" s="17"/>
      <c r="C712" s="17"/>
      <c r="D712" s="17"/>
      <c r="E712" s="17"/>
      <c r="F712" s="17"/>
      <c r="G712" s="17"/>
      <c r="H712" s="27"/>
      <c r="I712" s="27"/>
      <c r="J712" s="27"/>
      <c r="K712" s="21"/>
      <c r="L712" s="25"/>
      <c r="M712" s="25"/>
    </row>
    <row r="713" spans="1:14" ht="18.75" x14ac:dyDescent="0.3">
      <c r="A713" s="17"/>
      <c r="B713" s="17"/>
      <c r="C713" s="17"/>
      <c r="D713" s="17"/>
      <c r="E713" s="17"/>
      <c r="F713" s="17"/>
      <c r="G713" s="17"/>
      <c r="H713" s="27"/>
      <c r="I713" s="27"/>
      <c r="J713" s="27"/>
      <c r="K713" s="21"/>
      <c r="L713" s="25"/>
      <c r="M713" s="25"/>
    </row>
    <row r="714" spans="1:14" ht="18.75" x14ac:dyDescent="0.3">
      <c r="A714" s="15" t="s">
        <v>339</v>
      </c>
      <c r="B714" s="15"/>
      <c r="C714" s="15"/>
      <c r="D714" s="15"/>
      <c r="E714" s="15"/>
      <c r="F714" s="15" t="s">
        <v>857</v>
      </c>
      <c r="G714" s="1"/>
      <c r="H714" s="17"/>
      <c r="I714" s="20"/>
      <c r="J714" s="17"/>
    </row>
    <row r="715" spans="1:14" ht="18.75" x14ac:dyDescent="0.3">
      <c r="A715" s="15" t="s">
        <v>340</v>
      </c>
      <c r="B715" s="1"/>
      <c r="C715" s="1"/>
      <c r="D715" s="1"/>
      <c r="E715" s="1"/>
      <c r="F715" s="1"/>
      <c r="G715" s="1"/>
      <c r="H715" s="31"/>
      <c r="I715" s="31"/>
      <c r="J715" s="17"/>
    </row>
    <row r="716" spans="1:14" ht="18.75" x14ac:dyDescent="0.3">
      <c r="A716" s="15"/>
      <c r="B716" s="15"/>
      <c r="C716" s="15"/>
      <c r="D716" s="15"/>
      <c r="E716" s="15"/>
      <c r="F716" s="15"/>
      <c r="G716" s="17"/>
      <c r="H716" s="17"/>
      <c r="I716" s="20"/>
      <c r="J716" s="17"/>
    </row>
    <row r="717" spans="1:14" ht="18.75" x14ac:dyDescent="0.3">
      <c r="A717" s="15"/>
      <c r="B717" s="1"/>
      <c r="C717" s="1"/>
      <c r="D717" s="1"/>
      <c r="E717" s="1"/>
      <c r="F717" s="1"/>
      <c r="G717" s="1"/>
      <c r="H717" s="17"/>
      <c r="I717" s="17"/>
      <c r="J717" s="17"/>
    </row>
    <row r="718" spans="1:14" ht="15.75" x14ac:dyDescent="0.25">
      <c r="A718" s="28"/>
      <c r="B718" s="28"/>
      <c r="C718" s="28"/>
      <c r="D718" s="28"/>
      <c r="E718" s="28"/>
      <c r="F718" s="28"/>
      <c r="G718" s="28"/>
    </row>
  </sheetData>
  <autoFilter ref="A9:J673"/>
  <mergeCells count="13">
    <mergeCell ref="A6:J6"/>
    <mergeCell ref="A8:J8"/>
    <mergeCell ref="G9:G10"/>
    <mergeCell ref="H9:H10"/>
    <mergeCell ref="I9:I10"/>
    <mergeCell ref="J9:J10"/>
    <mergeCell ref="A708:G708"/>
    <mergeCell ref="A9:A10"/>
    <mergeCell ref="B9:B10"/>
    <mergeCell ref="C9:C10"/>
    <mergeCell ref="D9:D10"/>
    <mergeCell ref="E9:E10"/>
    <mergeCell ref="F9:F10"/>
  </mergeCells>
  <pageMargins left="0.7" right="0.7" top="0.75" bottom="0.75" header="0.3" footer="0.3"/>
  <pageSetup paperSize="9" scale="46" fitToHeight="0" orientation="portrait" r:id="rId1"/>
  <rowBreaks count="1" manualBreakCount="1">
    <brk id="532"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view="pageBreakPreview" topLeftCell="A4" zoomScaleNormal="102" zoomScaleSheetLayoutView="100" workbookViewId="0">
      <selection activeCell="C32" sqref="C32"/>
    </sheetView>
  </sheetViews>
  <sheetFormatPr defaultRowHeight="15.75" x14ac:dyDescent="0.2"/>
  <cols>
    <col min="1" max="1" width="35" style="12" customWidth="1"/>
    <col min="2" max="2" width="68.42578125" style="12" customWidth="1"/>
    <col min="3" max="3" width="23.140625" style="12" customWidth="1"/>
    <col min="4" max="4" width="22.42578125" style="12" customWidth="1"/>
    <col min="5" max="5" width="16.140625" style="11" customWidth="1"/>
    <col min="6" max="6" width="9.140625" style="11"/>
    <col min="7" max="7" width="18.140625" style="11" bestFit="1" customWidth="1"/>
    <col min="8" max="255" width="9.140625" style="11"/>
    <col min="256" max="256" width="28.5703125" style="11" customWidth="1"/>
    <col min="257" max="257" width="62.5703125" style="11" bestFit="1" customWidth="1"/>
    <col min="258" max="258" width="16" style="11" bestFit="1" customWidth="1"/>
    <col min="259" max="259" width="15.140625" style="11" bestFit="1" customWidth="1"/>
    <col min="260" max="260" width="17.7109375" style="11" customWidth="1"/>
    <col min="261" max="261" width="16.140625" style="11" customWidth="1"/>
    <col min="262" max="262" width="9.140625" style="11"/>
    <col min="263" max="263" width="18.140625" style="11" bestFit="1" customWidth="1"/>
    <col min="264" max="511" width="9.140625" style="11"/>
    <col min="512" max="512" width="28.5703125" style="11" customWidth="1"/>
    <col min="513" max="513" width="62.5703125" style="11" bestFit="1" customWidth="1"/>
    <col min="514" max="514" width="16" style="11" bestFit="1" customWidth="1"/>
    <col min="515" max="515" width="15.140625" style="11" bestFit="1" customWidth="1"/>
    <col min="516" max="516" width="17.7109375" style="11" customWidth="1"/>
    <col min="517" max="517" width="16.140625" style="11" customWidth="1"/>
    <col min="518" max="518" width="9.140625" style="11"/>
    <col min="519" max="519" width="18.140625" style="11" bestFit="1" customWidth="1"/>
    <col min="520" max="767" width="9.140625" style="11"/>
    <col min="768" max="768" width="28.5703125" style="11" customWidth="1"/>
    <col min="769" max="769" width="62.5703125" style="11" bestFit="1" customWidth="1"/>
    <col min="770" max="770" width="16" style="11" bestFit="1" customWidth="1"/>
    <col min="771" max="771" width="15.140625" style="11" bestFit="1" customWidth="1"/>
    <col min="772" max="772" width="17.7109375" style="11" customWidth="1"/>
    <col min="773" max="773" width="16.140625" style="11" customWidth="1"/>
    <col min="774" max="774" width="9.140625" style="11"/>
    <col min="775" max="775" width="18.140625" style="11" bestFit="1" customWidth="1"/>
    <col min="776" max="1023" width="9.140625" style="11"/>
    <col min="1024" max="1024" width="28.5703125" style="11" customWidth="1"/>
    <col min="1025" max="1025" width="62.5703125" style="11" bestFit="1" customWidth="1"/>
    <col min="1026" max="1026" width="16" style="11" bestFit="1" customWidth="1"/>
    <col min="1027" max="1027" width="15.140625" style="11" bestFit="1" customWidth="1"/>
    <col min="1028" max="1028" width="17.7109375" style="11" customWidth="1"/>
    <col min="1029" max="1029" width="16.140625" style="11" customWidth="1"/>
    <col min="1030" max="1030" width="9.140625" style="11"/>
    <col min="1031" max="1031" width="18.140625" style="11" bestFit="1" customWidth="1"/>
    <col min="1032" max="1279" width="9.140625" style="11"/>
    <col min="1280" max="1280" width="28.5703125" style="11" customWidth="1"/>
    <col min="1281" max="1281" width="62.5703125" style="11" bestFit="1" customWidth="1"/>
    <col min="1282" max="1282" width="16" style="11" bestFit="1" customWidth="1"/>
    <col min="1283" max="1283" width="15.140625" style="11" bestFit="1" customWidth="1"/>
    <col min="1284" max="1284" width="17.7109375" style="11" customWidth="1"/>
    <col min="1285" max="1285" width="16.140625" style="11" customWidth="1"/>
    <col min="1286" max="1286" width="9.140625" style="11"/>
    <col min="1287" max="1287" width="18.140625" style="11" bestFit="1" customWidth="1"/>
    <col min="1288" max="1535" width="9.140625" style="11"/>
    <col min="1536" max="1536" width="28.5703125" style="11" customWidth="1"/>
    <col min="1537" max="1537" width="62.5703125" style="11" bestFit="1" customWidth="1"/>
    <col min="1538" max="1538" width="16" style="11" bestFit="1" customWidth="1"/>
    <col min="1539" max="1539" width="15.140625" style="11" bestFit="1" customWidth="1"/>
    <col min="1540" max="1540" width="17.7109375" style="11" customWidth="1"/>
    <col min="1541" max="1541" width="16.140625" style="11" customWidth="1"/>
    <col min="1542" max="1542" width="9.140625" style="11"/>
    <col min="1543" max="1543" width="18.140625" style="11" bestFit="1" customWidth="1"/>
    <col min="1544" max="1791" width="9.140625" style="11"/>
    <col min="1792" max="1792" width="28.5703125" style="11" customWidth="1"/>
    <col min="1793" max="1793" width="62.5703125" style="11" bestFit="1" customWidth="1"/>
    <col min="1794" max="1794" width="16" style="11" bestFit="1" customWidth="1"/>
    <col min="1795" max="1795" width="15.140625" style="11" bestFit="1" customWidth="1"/>
    <col min="1796" max="1796" width="17.7109375" style="11" customWidth="1"/>
    <col min="1797" max="1797" width="16.140625" style="11" customWidth="1"/>
    <col min="1798" max="1798" width="9.140625" style="11"/>
    <col min="1799" max="1799" width="18.140625" style="11" bestFit="1" customWidth="1"/>
    <col min="1800" max="2047" width="9.140625" style="11"/>
    <col min="2048" max="2048" width="28.5703125" style="11" customWidth="1"/>
    <col min="2049" max="2049" width="62.5703125" style="11" bestFit="1" customWidth="1"/>
    <col min="2050" max="2050" width="16" style="11" bestFit="1" customWidth="1"/>
    <col min="2051" max="2051" width="15.140625" style="11" bestFit="1" customWidth="1"/>
    <col min="2052" max="2052" width="17.7109375" style="11" customWidth="1"/>
    <col min="2053" max="2053" width="16.140625" style="11" customWidth="1"/>
    <col min="2054" max="2054" width="9.140625" style="11"/>
    <col min="2055" max="2055" width="18.140625" style="11" bestFit="1" customWidth="1"/>
    <col min="2056" max="2303" width="9.140625" style="11"/>
    <col min="2304" max="2304" width="28.5703125" style="11" customWidth="1"/>
    <col min="2305" max="2305" width="62.5703125" style="11" bestFit="1" customWidth="1"/>
    <col min="2306" max="2306" width="16" style="11" bestFit="1" customWidth="1"/>
    <col min="2307" max="2307" width="15.140625" style="11" bestFit="1" customWidth="1"/>
    <col min="2308" max="2308" width="17.7109375" style="11" customWidth="1"/>
    <col min="2309" max="2309" width="16.140625" style="11" customWidth="1"/>
    <col min="2310" max="2310" width="9.140625" style="11"/>
    <col min="2311" max="2311" width="18.140625" style="11" bestFit="1" customWidth="1"/>
    <col min="2312" max="2559" width="9.140625" style="11"/>
    <col min="2560" max="2560" width="28.5703125" style="11" customWidth="1"/>
    <col min="2561" max="2561" width="62.5703125" style="11" bestFit="1" customWidth="1"/>
    <col min="2562" max="2562" width="16" style="11" bestFit="1" customWidth="1"/>
    <col min="2563" max="2563" width="15.140625" style="11" bestFit="1" customWidth="1"/>
    <col min="2564" max="2564" width="17.7109375" style="11" customWidth="1"/>
    <col min="2565" max="2565" width="16.140625" style="11" customWidth="1"/>
    <col min="2566" max="2566" width="9.140625" style="11"/>
    <col min="2567" max="2567" width="18.140625" style="11" bestFit="1" customWidth="1"/>
    <col min="2568" max="2815" width="9.140625" style="11"/>
    <col min="2816" max="2816" width="28.5703125" style="11" customWidth="1"/>
    <col min="2817" max="2817" width="62.5703125" style="11" bestFit="1" customWidth="1"/>
    <col min="2818" max="2818" width="16" style="11" bestFit="1" customWidth="1"/>
    <col min="2819" max="2819" width="15.140625" style="11" bestFit="1" customWidth="1"/>
    <col min="2820" max="2820" width="17.7109375" style="11" customWidth="1"/>
    <col min="2821" max="2821" width="16.140625" style="11" customWidth="1"/>
    <col min="2822" max="2822" width="9.140625" style="11"/>
    <col min="2823" max="2823" width="18.140625" style="11" bestFit="1" customWidth="1"/>
    <col min="2824" max="3071" width="9.140625" style="11"/>
    <col min="3072" max="3072" width="28.5703125" style="11" customWidth="1"/>
    <col min="3073" max="3073" width="62.5703125" style="11" bestFit="1" customWidth="1"/>
    <col min="3074" max="3074" width="16" style="11" bestFit="1" customWidth="1"/>
    <col min="3075" max="3075" width="15.140625" style="11" bestFit="1" customWidth="1"/>
    <col min="3076" max="3076" width="17.7109375" style="11" customWidth="1"/>
    <col min="3077" max="3077" width="16.140625" style="11" customWidth="1"/>
    <col min="3078" max="3078" width="9.140625" style="11"/>
    <col min="3079" max="3079" width="18.140625" style="11" bestFit="1" customWidth="1"/>
    <col min="3080" max="3327" width="9.140625" style="11"/>
    <col min="3328" max="3328" width="28.5703125" style="11" customWidth="1"/>
    <col min="3329" max="3329" width="62.5703125" style="11" bestFit="1" customWidth="1"/>
    <col min="3330" max="3330" width="16" style="11" bestFit="1" customWidth="1"/>
    <col min="3331" max="3331" width="15.140625" style="11" bestFit="1" customWidth="1"/>
    <col min="3332" max="3332" width="17.7109375" style="11" customWidth="1"/>
    <col min="3333" max="3333" width="16.140625" style="11" customWidth="1"/>
    <col min="3334" max="3334" width="9.140625" style="11"/>
    <col min="3335" max="3335" width="18.140625" style="11" bestFit="1" customWidth="1"/>
    <col min="3336" max="3583" width="9.140625" style="11"/>
    <col min="3584" max="3584" width="28.5703125" style="11" customWidth="1"/>
    <col min="3585" max="3585" width="62.5703125" style="11" bestFit="1" customWidth="1"/>
    <col min="3586" max="3586" width="16" style="11" bestFit="1" customWidth="1"/>
    <col min="3587" max="3587" width="15.140625" style="11" bestFit="1" customWidth="1"/>
    <col min="3588" max="3588" width="17.7109375" style="11" customWidth="1"/>
    <col min="3589" max="3589" width="16.140625" style="11" customWidth="1"/>
    <col min="3590" max="3590" width="9.140625" style="11"/>
    <col min="3591" max="3591" width="18.140625" style="11" bestFit="1" customWidth="1"/>
    <col min="3592" max="3839" width="9.140625" style="11"/>
    <col min="3840" max="3840" width="28.5703125" style="11" customWidth="1"/>
    <col min="3841" max="3841" width="62.5703125" style="11" bestFit="1" customWidth="1"/>
    <col min="3842" max="3842" width="16" style="11" bestFit="1" customWidth="1"/>
    <col min="3843" max="3843" width="15.140625" style="11" bestFit="1" customWidth="1"/>
    <col min="3844" max="3844" width="17.7109375" style="11" customWidth="1"/>
    <col min="3845" max="3845" width="16.140625" style="11" customWidth="1"/>
    <col min="3846" max="3846" width="9.140625" style="11"/>
    <col min="3847" max="3847" width="18.140625" style="11" bestFit="1" customWidth="1"/>
    <col min="3848" max="4095" width="9.140625" style="11"/>
    <col min="4096" max="4096" width="28.5703125" style="11" customWidth="1"/>
    <col min="4097" max="4097" width="62.5703125" style="11" bestFit="1" customWidth="1"/>
    <col min="4098" max="4098" width="16" style="11" bestFit="1" customWidth="1"/>
    <col min="4099" max="4099" width="15.140625" style="11" bestFit="1" customWidth="1"/>
    <col min="4100" max="4100" width="17.7109375" style="11" customWidth="1"/>
    <col min="4101" max="4101" width="16.140625" style="11" customWidth="1"/>
    <col min="4102" max="4102" width="9.140625" style="11"/>
    <col min="4103" max="4103" width="18.140625" style="11" bestFit="1" customWidth="1"/>
    <col min="4104" max="4351" width="9.140625" style="11"/>
    <col min="4352" max="4352" width="28.5703125" style="11" customWidth="1"/>
    <col min="4353" max="4353" width="62.5703125" style="11" bestFit="1" customWidth="1"/>
    <col min="4354" max="4354" width="16" style="11" bestFit="1" customWidth="1"/>
    <col min="4355" max="4355" width="15.140625" style="11" bestFit="1" customWidth="1"/>
    <col min="4356" max="4356" width="17.7109375" style="11" customWidth="1"/>
    <col min="4357" max="4357" width="16.140625" style="11" customWidth="1"/>
    <col min="4358" max="4358" width="9.140625" style="11"/>
    <col min="4359" max="4359" width="18.140625" style="11" bestFit="1" customWidth="1"/>
    <col min="4360" max="4607" width="9.140625" style="11"/>
    <col min="4608" max="4608" width="28.5703125" style="11" customWidth="1"/>
    <col min="4609" max="4609" width="62.5703125" style="11" bestFit="1" customWidth="1"/>
    <col min="4610" max="4610" width="16" style="11" bestFit="1" customWidth="1"/>
    <col min="4611" max="4611" width="15.140625" style="11" bestFit="1" customWidth="1"/>
    <col min="4612" max="4612" width="17.7109375" style="11" customWidth="1"/>
    <col min="4613" max="4613" width="16.140625" style="11" customWidth="1"/>
    <col min="4614" max="4614" width="9.140625" style="11"/>
    <col min="4615" max="4615" width="18.140625" style="11" bestFit="1" customWidth="1"/>
    <col min="4616" max="4863" width="9.140625" style="11"/>
    <col min="4864" max="4864" width="28.5703125" style="11" customWidth="1"/>
    <col min="4865" max="4865" width="62.5703125" style="11" bestFit="1" customWidth="1"/>
    <col min="4866" max="4866" width="16" style="11" bestFit="1" customWidth="1"/>
    <col min="4867" max="4867" width="15.140625" style="11" bestFit="1" customWidth="1"/>
    <col min="4868" max="4868" width="17.7109375" style="11" customWidth="1"/>
    <col min="4869" max="4869" width="16.140625" style="11" customWidth="1"/>
    <col min="4870" max="4870" width="9.140625" style="11"/>
    <col min="4871" max="4871" width="18.140625" style="11" bestFit="1" customWidth="1"/>
    <col min="4872" max="5119" width="9.140625" style="11"/>
    <col min="5120" max="5120" width="28.5703125" style="11" customWidth="1"/>
    <col min="5121" max="5121" width="62.5703125" style="11" bestFit="1" customWidth="1"/>
    <col min="5122" max="5122" width="16" style="11" bestFit="1" customWidth="1"/>
    <col min="5123" max="5123" width="15.140625" style="11" bestFit="1" customWidth="1"/>
    <col min="5124" max="5124" width="17.7109375" style="11" customWidth="1"/>
    <col min="5125" max="5125" width="16.140625" style="11" customWidth="1"/>
    <col min="5126" max="5126" width="9.140625" style="11"/>
    <col min="5127" max="5127" width="18.140625" style="11" bestFit="1" customWidth="1"/>
    <col min="5128" max="5375" width="9.140625" style="11"/>
    <col min="5376" max="5376" width="28.5703125" style="11" customWidth="1"/>
    <col min="5377" max="5377" width="62.5703125" style="11" bestFit="1" customWidth="1"/>
    <col min="5378" max="5378" width="16" style="11" bestFit="1" customWidth="1"/>
    <col min="5379" max="5379" width="15.140625" style="11" bestFit="1" customWidth="1"/>
    <col min="5380" max="5380" width="17.7109375" style="11" customWidth="1"/>
    <col min="5381" max="5381" width="16.140625" style="11" customWidth="1"/>
    <col min="5382" max="5382" width="9.140625" style="11"/>
    <col min="5383" max="5383" width="18.140625" style="11" bestFit="1" customWidth="1"/>
    <col min="5384" max="5631" width="9.140625" style="11"/>
    <col min="5632" max="5632" width="28.5703125" style="11" customWidth="1"/>
    <col min="5633" max="5633" width="62.5703125" style="11" bestFit="1" customWidth="1"/>
    <col min="5634" max="5634" width="16" style="11" bestFit="1" customWidth="1"/>
    <col min="5635" max="5635" width="15.140625" style="11" bestFit="1" customWidth="1"/>
    <col min="5636" max="5636" width="17.7109375" style="11" customWidth="1"/>
    <col min="5637" max="5637" width="16.140625" style="11" customWidth="1"/>
    <col min="5638" max="5638" width="9.140625" style="11"/>
    <col min="5639" max="5639" width="18.140625" style="11" bestFit="1" customWidth="1"/>
    <col min="5640" max="5887" width="9.140625" style="11"/>
    <col min="5888" max="5888" width="28.5703125" style="11" customWidth="1"/>
    <col min="5889" max="5889" width="62.5703125" style="11" bestFit="1" customWidth="1"/>
    <col min="5890" max="5890" width="16" style="11" bestFit="1" customWidth="1"/>
    <col min="5891" max="5891" width="15.140625" style="11" bestFit="1" customWidth="1"/>
    <col min="5892" max="5892" width="17.7109375" style="11" customWidth="1"/>
    <col min="5893" max="5893" width="16.140625" style="11" customWidth="1"/>
    <col min="5894" max="5894" width="9.140625" style="11"/>
    <col min="5895" max="5895" width="18.140625" style="11" bestFit="1" customWidth="1"/>
    <col min="5896" max="6143" width="9.140625" style="11"/>
    <col min="6144" max="6144" width="28.5703125" style="11" customWidth="1"/>
    <col min="6145" max="6145" width="62.5703125" style="11" bestFit="1" customWidth="1"/>
    <col min="6146" max="6146" width="16" style="11" bestFit="1" customWidth="1"/>
    <col min="6147" max="6147" width="15.140625" style="11" bestFit="1" customWidth="1"/>
    <col min="6148" max="6148" width="17.7109375" style="11" customWidth="1"/>
    <col min="6149" max="6149" width="16.140625" style="11" customWidth="1"/>
    <col min="6150" max="6150" width="9.140625" style="11"/>
    <col min="6151" max="6151" width="18.140625" style="11" bestFit="1" customWidth="1"/>
    <col min="6152" max="6399" width="9.140625" style="11"/>
    <col min="6400" max="6400" width="28.5703125" style="11" customWidth="1"/>
    <col min="6401" max="6401" width="62.5703125" style="11" bestFit="1" customWidth="1"/>
    <col min="6402" max="6402" width="16" style="11" bestFit="1" customWidth="1"/>
    <col min="6403" max="6403" width="15.140625" style="11" bestFit="1" customWidth="1"/>
    <col min="6404" max="6404" width="17.7109375" style="11" customWidth="1"/>
    <col min="6405" max="6405" width="16.140625" style="11" customWidth="1"/>
    <col min="6406" max="6406" width="9.140625" style="11"/>
    <col min="6407" max="6407" width="18.140625" style="11" bestFit="1" customWidth="1"/>
    <col min="6408" max="6655" width="9.140625" style="11"/>
    <col min="6656" max="6656" width="28.5703125" style="11" customWidth="1"/>
    <col min="6657" max="6657" width="62.5703125" style="11" bestFit="1" customWidth="1"/>
    <col min="6658" max="6658" width="16" style="11" bestFit="1" customWidth="1"/>
    <col min="6659" max="6659" width="15.140625" style="11" bestFit="1" customWidth="1"/>
    <col min="6660" max="6660" width="17.7109375" style="11" customWidth="1"/>
    <col min="6661" max="6661" width="16.140625" style="11" customWidth="1"/>
    <col min="6662" max="6662" width="9.140625" style="11"/>
    <col min="6663" max="6663" width="18.140625" style="11" bestFit="1" customWidth="1"/>
    <col min="6664" max="6911" width="9.140625" style="11"/>
    <col min="6912" max="6912" width="28.5703125" style="11" customWidth="1"/>
    <col min="6913" max="6913" width="62.5703125" style="11" bestFit="1" customWidth="1"/>
    <col min="6914" max="6914" width="16" style="11" bestFit="1" customWidth="1"/>
    <col min="6915" max="6915" width="15.140625" style="11" bestFit="1" customWidth="1"/>
    <col min="6916" max="6916" width="17.7109375" style="11" customWidth="1"/>
    <col min="6917" max="6917" width="16.140625" style="11" customWidth="1"/>
    <col min="6918" max="6918" width="9.140625" style="11"/>
    <col min="6919" max="6919" width="18.140625" style="11" bestFit="1" customWidth="1"/>
    <col min="6920" max="7167" width="9.140625" style="11"/>
    <col min="7168" max="7168" width="28.5703125" style="11" customWidth="1"/>
    <col min="7169" max="7169" width="62.5703125" style="11" bestFit="1" customWidth="1"/>
    <col min="7170" max="7170" width="16" style="11" bestFit="1" customWidth="1"/>
    <col min="7171" max="7171" width="15.140625" style="11" bestFit="1" customWidth="1"/>
    <col min="7172" max="7172" width="17.7109375" style="11" customWidth="1"/>
    <col min="7173" max="7173" width="16.140625" style="11" customWidth="1"/>
    <col min="7174" max="7174" width="9.140625" style="11"/>
    <col min="7175" max="7175" width="18.140625" style="11" bestFit="1" customWidth="1"/>
    <col min="7176" max="7423" width="9.140625" style="11"/>
    <col min="7424" max="7424" width="28.5703125" style="11" customWidth="1"/>
    <col min="7425" max="7425" width="62.5703125" style="11" bestFit="1" customWidth="1"/>
    <col min="7426" max="7426" width="16" style="11" bestFit="1" customWidth="1"/>
    <col min="7427" max="7427" width="15.140625" style="11" bestFit="1" customWidth="1"/>
    <col min="7428" max="7428" width="17.7109375" style="11" customWidth="1"/>
    <col min="7429" max="7429" width="16.140625" style="11" customWidth="1"/>
    <col min="7430" max="7430" width="9.140625" style="11"/>
    <col min="7431" max="7431" width="18.140625" style="11" bestFit="1" customWidth="1"/>
    <col min="7432" max="7679" width="9.140625" style="11"/>
    <col min="7680" max="7680" width="28.5703125" style="11" customWidth="1"/>
    <col min="7681" max="7681" width="62.5703125" style="11" bestFit="1" customWidth="1"/>
    <col min="7682" max="7682" width="16" style="11" bestFit="1" customWidth="1"/>
    <col min="7683" max="7683" width="15.140625" style="11" bestFit="1" customWidth="1"/>
    <col min="7684" max="7684" width="17.7109375" style="11" customWidth="1"/>
    <col min="7685" max="7685" width="16.140625" style="11" customWidth="1"/>
    <col min="7686" max="7686" width="9.140625" style="11"/>
    <col min="7687" max="7687" width="18.140625" style="11" bestFit="1" customWidth="1"/>
    <col min="7688" max="7935" width="9.140625" style="11"/>
    <col min="7936" max="7936" width="28.5703125" style="11" customWidth="1"/>
    <col min="7937" max="7937" width="62.5703125" style="11" bestFit="1" customWidth="1"/>
    <col min="7938" max="7938" width="16" style="11" bestFit="1" customWidth="1"/>
    <col min="7939" max="7939" width="15.140625" style="11" bestFit="1" customWidth="1"/>
    <col min="7940" max="7940" width="17.7109375" style="11" customWidth="1"/>
    <col min="7941" max="7941" width="16.140625" style="11" customWidth="1"/>
    <col min="7942" max="7942" width="9.140625" style="11"/>
    <col min="7943" max="7943" width="18.140625" style="11" bestFit="1" customWidth="1"/>
    <col min="7944" max="8191" width="9.140625" style="11"/>
    <col min="8192" max="8192" width="28.5703125" style="11" customWidth="1"/>
    <col min="8193" max="8193" width="62.5703125" style="11" bestFit="1" customWidth="1"/>
    <col min="8194" max="8194" width="16" style="11" bestFit="1" customWidth="1"/>
    <col min="8195" max="8195" width="15.140625" style="11" bestFit="1" customWidth="1"/>
    <col min="8196" max="8196" width="17.7109375" style="11" customWidth="1"/>
    <col min="8197" max="8197" width="16.140625" style="11" customWidth="1"/>
    <col min="8198" max="8198" width="9.140625" style="11"/>
    <col min="8199" max="8199" width="18.140625" style="11" bestFit="1" customWidth="1"/>
    <col min="8200" max="8447" width="9.140625" style="11"/>
    <col min="8448" max="8448" width="28.5703125" style="11" customWidth="1"/>
    <col min="8449" max="8449" width="62.5703125" style="11" bestFit="1" customWidth="1"/>
    <col min="8450" max="8450" width="16" style="11" bestFit="1" customWidth="1"/>
    <col min="8451" max="8451" width="15.140625" style="11" bestFit="1" customWidth="1"/>
    <col min="8452" max="8452" width="17.7109375" style="11" customWidth="1"/>
    <col min="8453" max="8453" width="16.140625" style="11" customWidth="1"/>
    <col min="8454" max="8454" width="9.140625" style="11"/>
    <col min="8455" max="8455" width="18.140625" style="11" bestFit="1" customWidth="1"/>
    <col min="8456" max="8703" width="9.140625" style="11"/>
    <col min="8704" max="8704" width="28.5703125" style="11" customWidth="1"/>
    <col min="8705" max="8705" width="62.5703125" style="11" bestFit="1" customWidth="1"/>
    <col min="8706" max="8706" width="16" style="11" bestFit="1" customWidth="1"/>
    <col min="8707" max="8707" width="15.140625" style="11" bestFit="1" customWidth="1"/>
    <col min="8708" max="8708" width="17.7109375" style="11" customWidth="1"/>
    <col min="8709" max="8709" width="16.140625" style="11" customWidth="1"/>
    <col min="8710" max="8710" width="9.140625" style="11"/>
    <col min="8711" max="8711" width="18.140625" style="11" bestFit="1" customWidth="1"/>
    <col min="8712" max="8959" width="9.140625" style="11"/>
    <col min="8960" max="8960" width="28.5703125" style="11" customWidth="1"/>
    <col min="8961" max="8961" width="62.5703125" style="11" bestFit="1" customWidth="1"/>
    <col min="8962" max="8962" width="16" style="11" bestFit="1" customWidth="1"/>
    <col min="8963" max="8963" width="15.140625" style="11" bestFit="1" customWidth="1"/>
    <col min="8964" max="8964" width="17.7109375" style="11" customWidth="1"/>
    <col min="8965" max="8965" width="16.140625" style="11" customWidth="1"/>
    <col min="8966" max="8966" width="9.140625" style="11"/>
    <col min="8967" max="8967" width="18.140625" style="11" bestFit="1" customWidth="1"/>
    <col min="8968" max="9215" width="9.140625" style="11"/>
    <col min="9216" max="9216" width="28.5703125" style="11" customWidth="1"/>
    <col min="9217" max="9217" width="62.5703125" style="11" bestFit="1" customWidth="1"/>
    <col min="9218" max="9218" width="16" style="11" bestFit="1" customWidth="1"/>
    <col min="9219" max="9219" width="15.140625" style="11" bestFit="1" customWidth="1"/>
    <col min="9220" max="9220" width="17.7109375" style="11" customWidth="1"/>
    <col min="9221" max="9221" width="16.140625" style="11" customWidth="1"/>
    <col min="9222" max="9222" width="9.140625" style="11"/>
    <col min="9223" max="9223" width="18.140625" style="11" bestFit="1" customWidth="1"/>
    <col min="9224" max="9471" width="9.140625" style="11"/>
    <col min="9472" max="9472" width="28.5703125" style="11" customWidth="1"/>
    <col min="9473" max="9473" width="62.5703125" style="11" bestFit="1" customWidth="1"/>
    <col min="9474" max="9474" width="16" style="11" bestFit="1" customWidth="1"/>
    <col min="9475" max="9475" width="15.140625" style="11" bestFit="1" customWidth="1"/>
    <col min="9476" max="9476" width="17.7109375" style="11" customWidth="1"/>
    <col min="9477" max="9477" width="16.140625" style="11" customWidth="1"/>
    <col min="9478" max="9478" width="9.140625" style="11"/>
    <col min="9479" max="9479" width="18.140625" style="11" bestFit="1" customWidth="1"/>
    <col min="9480" max="9727" width="9.140625" style="11"/>
    <col min="9728" max="9728" width="28.5703125" style="11" customWidth="1"/>
    <col min="9729" max="9729" width="62.5703125" style="11" bestFit="1" customWidth="1"/>
    <col min="9730" max="9730" width="16" style="11" bestFit="1" customWidth="1"/>
    <col min="9731" max="9731" width="15.140625" style="11" bestFit="1" customWidth="1"/>
    <col min="9732" max="9732" width="17.7109375" style="11" customWidth="1"/>
    <col min="9733" max="9733" width="16.140625" style="11" customWidth="1"/>
    <col min="9734" max="9734" width="9.140625" style="11"/>
    <col min="9735" max="9735" width="18.140625" style="11" bestFit="1" customWidth="1"/>
    <col min="9736" max="9983" width="9.140625" style="11"/>
    <col min="9984" max="9984" width="28.5703125" style="11" customWidth="1"/>
    <col min="9985" max="9985" width="62.5703125" style="11" bestFit="1" customWidth="1"/>
    <col min="9986" max="9986" width="16" style="11" bestFit="1" customWidth="1"/>
    <col min="9987" max="9987" width="15.140625" style="11" bestFit="1" customWidth="1"/>
    <col min="9988" max="9988" width="17.7109375" style="11" customWidth="1"/>
    <col min="9989" max="9989" width="16.140625" style="11" customWidth="1"/>
    <col min="9990" max="9990" width="9.140625" style="11"/>
    <col min="9991" max="9991" width="18.140625" style="11" bestFit="1" customWidth="1"/>
    <col min="9992" max="10239" width="9.140625" style="11"/>
    <col min="10240" max="10240" width="28.5703125" style="11" customWidth="1"/>
    <col min="10241" max="10241" width="62.5703125" style="11" bestFit="1" customWidth="1"/>
    <col min="10242" max="10242" width="16" style="11" bestFit="1" customWidth="1"/>
    <col min="10243" max="10243" width="15.140625" style="11" bestFit="1" customWidth="1"/>
    <col min="10244" max="10244" width="17.7109375" style="11" customWidth="1"/>
    <col min="10245" max="10245" width="16.140625" style="11" customWidth="1"/>
    <col min="10246" max="10246" width="9.140625" style="11"/>
    <col min="10247" max="10247" width="18.140625" style="11" bestFit="1" customWidth="1"/>
    <col min="10248" max="10495" width="9.140625" style="11"/>
    <col min="10496" max="10496" width="28.5703125" style="11" customWidth="1"/>
    <col min="10497" max="10497" width="62.5703125" style="11" bestFit="1" customWidth="1"/>
    <col min="10498" max="10498" width="16" style="11" bestFit="1" customWidth="1"/>
    <col min="10499" max="10499" width="15.140625" style="11" bestFit="1" customWidth="1"/>
    <col min="10500" max="10500" width="17.7109375" style="11" customWidth="1"/>
    <col min="10501" max="10501" width="16.140625" style="11" customWidth="1"/>
    <col min="10502" max="10502" width="9.140625" style="11"/>
    <col min="10503" max="10503" width="18.140625" style="11" bestFit="1" customWidth="1"/>
    <col min="10504" max="10751" width="9.140625" style="11"/>
    <col min="10752" max="10752" width="28.5703125" style="11" customWidth="1"/>
    <col min="10753" max="10753" width="62.5703125" style="11" bestFit="1" customWidth="1"/>
    <col min="10754" max="10754" width="16" style="11" bestFit="1" customWidth="1"/>
    <col min="10755" max="10755" width="15.140625" style="11" bestFit="1" customWidth="1"/>
    <col min="10756" max="10756" width="17.7109375" style="11" customWidth="1"/>
    <col min="10757" max="10757" width="16.140625" style="11" customWidth="1"/>
    <col min="10758" max="10758" width="9.140625" style="11"/>
    <col min="10759" max="10759" width="18.140625" style="11" bestFit="1" customWidth="1"/>
    <col min="10760" max="11007" width="9.140625" style="11"/>
    <col min="11008" max="11008" width="28.5703125" style="11" customWidth="1"/>
    <col min="11009" max="11009" width="62.5703125" style="11" bestFit="1" customWidth="1"/>
    <col min="11010" max="11010" width="16" style="11" bestFit="1" customWidth="1"/>
    <col min="11011" max="11011" width="15.140625" style="11" bestFit="1" customWidth="1"/>
    <col min="11012" max="11012" width="17.7109375" style="11" customWidth="1"/>
    <col min="11013" max="11013" width="16.140625" style="11" customWidth="1"/>
    <col min="11014" max="11014" width="9.140625" style="11"/>
    <col min="11015" max="11015" width="18.140625" style="11" bestFit="1" customWidth="1"/>
    <col min="11016" max="11263" width="9.140625" style="11"/>
    <col min="11264" max="11264" width="28.5703125" style="11" customWidth="1"/>
    <col min="11265" max="11265" width="62.5703125" style="11" bestFit="1" customWidth="1"/>
    <col min="11266" max="11266" width="16" style="11" bestFit="1" customWidth="1"/>
    <col min="11267" max="11267" width="15.140625" style="11" bestFit="1" customWidth="1"/>
    <col min="11268" max="11268" width="17.7109375" style="11" customWidth="1"/>
    <col min="11269" max="11269" width="16.140625" style="11" customWidth="1"/>
    <col min="11270" max="11270" width="9.140625" style="11"/>
    <col min="11271" max="11271" width="18.140625" style="11" bestFit="1" customWidth="1"/>
    <col min="11272" max="11519" width="9.140625" style="11"/>
    <col min="11520" max="11520" width="28.5703125" style="11" customWidth="1"/>
    <col min="11521" max="11521" width="62.5703125" style="11" bestFit="1" customWidth="1"/>
    <col min="11522" max="11522" width="16" style="11" bestFit="1" customWidth="1"/>
    <col min="11523" max="11523" width="15.140625" style="11" bestFit="1" customWidth="1"/>
    <col min="11524" max="11524" width="17.7109375" style="11" customWidth="1"/>
    <col min="11525" max="11525" width="16.140625" style="11" customWidth="1"/>
    <col min="11526" max="11526" width="9.140625" style="11"/>
    <col min="11527" max="11527" width="18.140625" style="11" bestFit="1" customWidth="1"/>
    <col min="11528" max="11775" width="9.140625" style="11"/>
    <col min="11776" max="11776" width="28.5703125" style="11" customWidth="1"/>
    <col min="11777" max="11777" width="62.5703125" style="11" bestFit="1" customWidth="1"/>
    <col min="11778" max="11778" width="16" style="11" bestFit="1" customWidth="1"/>
    <col min="11779" max="11779" width="15.140625" style="11" bestFit="1" customWidth="1"/>
    <col min="11780" max="11780" width="17.7109375" style="11" customWidth="1"/>
    <col min="11781" max="11781" width="16.140625" style="11" customWidth="1"/>
    <col min="11782" max="11782" width="9.140625" style="11"/>
    <col min="11783" max="11783" width="18.140625" style="11" bestFit="1" customWidth="1"/>
    <col min="11784" max="12031" width="9.140625" style="11"/>
    <col min="12032" max="12032" width="28.5703125" style="11" customWidth="1"/>
    <col min="12033" max="12033" width="62.5703125" style="11" bestFit="1" customWidth="1"/>
    <col min="12034" max="12034" width="16" style="11" bestFit="1" customWidth="1"/>
    <col min="12035" max="12035" width="15.140625" style="11" bestFit="1" customWidth="1"/>
    <col min="12036" max="12036" width="17.7109375" style="11" customWidth="1"/>
    <col min="12037" max="12037" width="16.140625" style="11" customWidth="1"/>
    <col min="12038" max="12038" width="9.140625" style="11"/>
    <col min="12039" max="12039" width="18.140625" style="11" bestFit="1" customWidth="1"/>
    <col min="12040" max="12287" width="9.140625" style="11"/>
    <col min="12288" max="12288" width="28.5703125" style="11" customWidth="1"/>
    <col min="12289" max="12289" width="62.5703125" style="11" bestFit="1" customWidth="1"/>
    <col min="12290" max="12290" width="16" style="11" bestFit="1" customWidth="1"/>
    <col min="12291" max="12291" width="15.140625" style="11" bestFit="1" customWidth="1"/>
    <col min="12292" max="12292" width="17.7109375" style="11" customWidth="1"/>
    <col min="12293" max="12293" width="16.140625" style="11" customWidth="1"/>
    <col min="12294" max="12294" width="9.140625" style="11"/>
    <col min="12295" max="12295" width="18.140625" style="11" bestFit="1" customWidth="1"/>
    <col min="12296" max="12543" width="9.140625" style="11"/>
    <col min="12544" max="12544" width="28.5703125" style="11" customWidth="1"/>
    <col min="12545" max="12545" width="62.5703125" style="11" bestFit="1" customWidth="1"/>
    <col min="12546" max="12546" width="16" style="11" bestFit="1" customWidth="1"/>
    <col min="12547" max="12547" width="15.140625" style="11" bestFit="1" customWidth="1"/>
    <col min="12548" max="12548" width="17.7109375" style="11" customWidth="1"/>
    <col min="12549" max="12549" width="16.140625" style="11" customWidth="1"/>
    <col min="12550" max="12550" width="9.140625" style="11"/>
    <col min="12551" max="12551" width="18.140625" style="11" bestFit="1" customWidth="1"/>
    <col min="12552" max="12799" width="9.140625" style="11"/>
    <col min="12800" max="12800" width="28.5703125" style="11" customWidth="1"/>
    <col min="12801" max="12801" width="62.5703125" style="11" bestFit="1" customWidth="1"/>
    <col min="12802" max="12802" width="16" style="11" bestFit="1" customWidth="1"/>
    <col min="12803" max="12803" width="15.140625" style="11" bestFit="1" customWidth="1"/>
    <col min="12804" max="12804" width="17.7109375" style="11" customWidth="1"/>
    <col min="12805" max="12805" width="16.140625" style="11" customWidth="1"/>
    <col min="12806" max="12806" width="9.140625" style="11"/>
    <col min="12807" max="12807" width="18.140625" style="11" bestFit="1" customWidth="1"/>
    <col min="12808" max="13055" width="9.140625" style="11"/>
    <col min="13056" max="13056" width="28.5703125" style="11" customWidth="1"/>
    <col min="13057" max="13057" width="62.5703125" style="11" bestFit="1" customWidth="1"/>
    <col min="13058" max="13058" width="16" style="11" bestFit="1" customWidth="1"/>
    <col min="13059" max="13059" width="15.140625" style="11" bestFit="1" customWidth="1"/>
    <col min="13060" max="13060" width="17.7109375" style="11" customWidth="1"/>
    <col min="13061" max="13061" width="16.140625" style="11" customWidth="1"/>
    <col min="13062" max="13062" width="9.140625" style="11"/>
    <col min="13063" max="13063" width="18.140625" style="11" bestFit="1" customWidth="1"/>
    <col min="13064" max="13311" width="9.140625" style="11"/>
    <col min="13312" max="13312" width="28.5703125" style="11" customWidth="1"/>
    <col min="13313" max="13313" width="62.5703125" style="11" bestFit="1" customWidth="1"/>
    <col min="13314" max="13314" width="16" style="11" bestFit="1" customWidth="1"/>
    <col min="13315" max="13315" width="15.140625" style="11" bestFit="1" customWidth="1"/>
    <col min="13316" max="13316" width="17.7109375" style="11" customWidth="1"/>
    <col min="13317" max="13317" width="16.140625" style="11" customWidth="1"/>
    <col min="13318" max="13318" width="9.140625" style="11"/>
    <col min="13319" max="13319" width="18.140625" style="11" bestFit="1" customWidth="1"/>
    <col min="13320" max="13567" width="9.140625" style="11"/>
    <col min="13568" max="13568" width="28.5703125" style="11" customWidth="1"/>
    <col min="13569" max="13569" width="62.5703125" style="11" bestFit="1" customWidth="1"/>
    <col min="13570" max="13570" width="16" style="11" bestFit="1" customWidth="1"/>
    <col min="13571" max="13571" width="15.140625" style="11" bestFit="1" customWidth="1"/>
    <col min="13572" max="13572" width="17.7109375" style="11" customWidth="1"/>
    <col min="13573" max="13573" width="16.140625" style="11" customWidth="1"/>
    <col min="13574" max="13574" width="9.140625" style="11"/>
    <col min="13575" max="13575" width="18.140625" style="11" bestFit="1" customWidth="1"/>
    <col min="13576" max="13823" width="9.140625" style="11"/>
    <col min="13824" max="13824" width="28.5703125" style="11" customWidth="1"/>
    <col min="13825" max="13825" width="62.5703125" style="11" bestFit="1" customWidth="1"/>
    <col min="13826" max="13826" width="16" style="11" bestFit="1" customWidth="1"/>
    <col min="13827" max="13827" width="15.140625" style="11" bestFit="1" customWidth="1"/>
    <col min="13828" max="13828" width="17.7109375" style="11" customWidth="1"/>
    <col min="13829" max="13829" width="16.140625" style="11" customWidth="1"/>
    <col min="13830" max="13830" width="9.140625" style="11"/>
    <col min="13831" max="13831" width="18.140625" style="11" bestFit="1" customWidth="1"/>
    <col min="13832" max="14079" width="9.140625" style="11"/>
    <col min="14080" max="14080" width="28.5703125" style="11" customWidth="1"/>
    <col min="14081" max="14081" width="62.5703125" style="11" bestFit="1" customWidth="1"/>
    <col min="14082" max="14082" width="16" style="11" bestFit="1" customWidth="1"/>
    <col min="14083" max="14083" width="15.140625" style="11" bestFit="1" customWidth="1"/>
    <col min="14084" max="14084" width="17.7109375" style="11" customWidth="1"/>
    <col min="14085" max="14085" width="16.140625" style="11" customWidth="1"/>
    <col min="14086" max="14086" width="9.140625" style="11"/>
    <col min="14087" max="14087" width="18.140625" style="11" bestFit="1" customWidth="1"/>
    <col min="14088" max="14335" width="9.140625" style="11"/>
    <col min="14336" max="14336" width="28.5703125" style="11" customWidth="1"/>
    <col min="14337" max="14337" width="62.5703125" style="11" bestFit="1" customWidth="1"/>
    <col min="14338" max="14338" width="16" style="11" bestFit="1" customWidth="1"/>
    <col min="14339" max="14339" width="15.140625" style="11" bestFit="1" customWidth="1"/>
    <col min="14340" max="14340" width="17.7109375" style="11" customWidth="1"/>
    <col min="14341" max="14341" width="16.140625" style="11" customWidth="1"/>
    <col min="14342" max="14342" width="9.140625" style="11"/>
    <col min="14343" max="14343" width="18.140625" style="11" bestFit="1" customWidth="1"/>
    <col min="14344" max="14591" width="9.140625" style="11"/>
    <col min="14592" max="14592" width="28.5703125" style="11" customWidth="1"/>
    <col min="14593" max="14593" width="62.5703125" style="11" bestFit="1" customWidth="1"/>
    <col min="14594" max="14594" width="16" style="11" bestFit="1" customWidth="1"/>
    <col min="14595" max="14595" width="15.140625" style="11" bestFit="1" customWidth="1"/>
    <col min="14596" max="14596" width="17.7109375" style="11" customWidth="1"/>
    <col min="14597" max="14597" width="16.140625" style="11" customWidth="1"/>
    <col min="14598" max="14598" width="9.140625" style="11"/>
    <col min="14599" max="14599" width="18.140625" style="11" bestFit="1" customWidth="1"/>
    <col min="14600" max="14847" width="9.140625" style="11"/>
    <col min="14848" max="14848" width="28.5703125" style="11" customWidth="1"/>
    <col min="14849" max="14849" width="62.5703125" style="11" bestFit="1" customWidth="1"/>
    <col min="14850" max="14850" width="16" style="11" bestFit="1" customWidth="1"/>
    <col min="14851" max="14851" width="15.140625" style="11" bestFit="1" customWidth="1"/>
    <col min="14852" max="14852" width="17.7109375" style="11" customWidth="1"/>
    <col min="14853" max="14853" width="16.140625" style="11" customWidth="1"/>
    <col min="14854" max="14854" width="9.140625" style="11"/>
    <col min="14855" max="14855" width="18.140625" style="11" bestFit="1" customWidth="1"/>
    <col min="14856" max="15103" width="9.140625" style="11"/>
    <col min="15104" max="15104" width="28.5703125" style="11" customWidth="1"/>
    <col min="15105" max="15105" width="62.5703125" style="11" bestFit="1" customWidth="1"/>
    <col min="15106" max="15106" width="16" style="11" bestFit="1" customWidth="1"/>
    <col min="15107" max="15107" width="15.140625" style="11" bestFit="1" customWidth="1"/>
    <col min="15108" max="15108" width="17.7109375" style="11" customWidth="1"/>
    <col min="15109" max="15109" width="16.140625" style="11" customWidth="1"/>
    <col min="15110" max="15110" width="9.140625" style="11"/>
    <col min="15111" max="15111" width="18.140625" style="11" bestFit="1" customWidth="1"/>
    <col min="15112" max="15359" width="9.140625" style="11"/>
    <col min="15360" max="15360" width="28.5703125" style="11" customWidth="1"/>
    <col min="15361" max="15361" width="62.5703125" style="11" bestFit="1" customWidth="1"/>
    <col min="15362" max="15362" width="16" style="11" bestFit="1" customWidth="1"/>
    <col min="15363" max="15363" width="15.140625" style="11" bestFit="1" customWidth="1"/>
    <col min="15364" max="15364" width="17.7109375" style="11" customWidth="1"/>
    <col min="15365" max="15365" width="16.140625" style="11" customWidth="1"/>
    <col min="15366" max="15366" width="9.140625" style="11"/>
    <col min="15367" max="15367" width="18.140625" style="11" bestFit="1" customWidth="1"/>
    <col min="15368" max="15615" width="9.140625" style="11"/>
    <col min="15616" max="15616" width="28.5703125" style="11" customWidth="1"/>
    <col min="15617" max="15617" width="62.5703125" style="11" bestFit="1" customWidth="1"/>
    <col min="15618" max="15618" width="16" style="11" bestFit="1" customWidth="1"/>
    <col min="15619" max="15619" width="15.140625" style="11" bestFit="1" customWidth="1"/>
    <col min="15620" max="15620" width="17.7109375" style="11" customWidth="1"/>
    <col min="15621" max="15621" width="16.140625" style="11" customWidth="1"/>
    <col min="15622" max="15622" width="9.140625" style="11"/>
    <col min="15623" max="15623" width="18.140625" style="11" bestFit="1" customWidth="1"/>
    <col min="15624" max="15871" width="9.140625" style="11"/>
    <col min="15872" max="15872" width="28.5703125" style="11" customWidth="1"/>
    <col min="15873" max="15873" width="62.5703125" style="11" bestFit="1" customWidth="1"/>
    <col min="15874" max="15874" width="16" style="11" bestFit="1" customWidth="1"/>
    <col min="15875" max="15875" width="15.140625" style="11" bestFit="1" customWidth="1"/>
    <col min="15876" max="15876" width="17.7109375" style="11" customWidth="1"/>
    <col min="15877" max="15877" width="16.140625" style="11" customWidth="1"/>
    <col min="15878" max="15878" width="9.140625" style="11"/>
    <col min="15879" max="15879" width="18.140625" style="11" bestFit="1" customWidth="1"/>
    <col min="15880" max="16127" width="9.140625" style="11"/>
    <col min="16128" max="16128" width="28.5703125" style="11" customWidth="1"/>
    <col min="16129" max="16129" width="62.5703125" style="11" bestFit="1" customWidth="1"/>
    <col min="16130" max="16130" width="16" style="11" bestFit="1" customWidth="1"/>
    <col min="16131" max="16131" width="15.140625" style="11" bestFit="1" customWidth="1"/>
    <col min="16132" max="16132" width="17.7109375" style="11" customWidth="1"/>
    <col min="16133" max="16133" width="16.140625" style="11" customWidth="1"/>
    <col min="16134" max="16134" width="9.140625" style="11"/>
    <col min="16135" max="16135" width="18.140625" style="11" bestFit="1" customWidth="1"/>
    <col min="16136" max="16384" width="9.140625" style="11"/>
  </cols>
  <sheetData>
    <row r="1" spans="1:5" ht="18.75" x14ac:dyDescent="0.3">
      <c r="A1" s="36"/>
      <c r="B1" s="36"/>
      <c r="C1" s="277" t="s">
        <v>476</v>
      </c>
      <c r="D1" s="277"/>
      <c r="E1" s="277"/>
    </row>
    <row r="2" spans="1:5" ht="18.75" x14ac:dyDescent="0.3">
      <c r="A2" s="36"/>
      <c r="B2" s="36"/>
      <c r="C2" s="277" t="s">
        <v>1</v>
      </c>
      <c r="D2" s="277"/>
      <c r="E2" s="277"/>
    </row>
    <row r="3" spans="1:5" ht="18.75" x14ac:dyDescent="0.3">
      <c r="A3" s="36"/>
      <c r="B3" s="36"/>
      <c r="C3" s="277" t="s">
        <v>2</v>
      </c>
      <c r="D3" s="277"/>
      <c r="E3" s="277"/>
    </row>
    <row r="4" spans="1:5" ht="18.75" x14ac:dyDescent="0.3">
      <c r="A4" s="36"/>
      <c r="B4" s="36"/>
      <c r="C4" s="277" t="s">
        <v>1225</v>
      </c>
      <c r="D4" s="277"/>
      <c r="E4" s="277"/>
    </row>
    <row r="5" spans="1:5" ht="18.75" x14ac:dyDescent="0.3">
      <c r="A5" s="36"/>
      <c r="B5" s="36"/>
      <c r="C5" s="66"/>
      <c r="D5" s="66"/>
      <c r="E5" s="66"/>
    </row>
    <row r="6" spans="1:5" ht="18.75" customHeight="1" x14ac:dyDescent="0.2">
      <c r="A6" s="278" t="s">
        <v>477</v>
      </c>
      <c r="B6" s="278"/>
      <c r="C6" s="278"/>
      <c r="D6" s="278"/>
      <c r="E6" s="278"/>
    </row>
    <row r="7" spans="1:5" ht="18.75" customHeight="1" x14ac:dyDescent="0.2">
      <c r="A7" s="278" t="s">
        <v>1227</v>
      </c>
      <c r="B7" s="278"/>
      <c r="C7" s="278"/>
      <c r="D7" s="278"/>
      <c r="E7" s="278"/>
    </row>
    <row r="8" spans="1:5" ht="18.75" x14ac:dyDescent="0.2">
      <c r="A8" s="37"/>
      <c r="B8" s="37"/>
      <c r="C8" s="37"/>
      <c r="D8" s="37"/>
      <c r="E8" s="38" t="s">
        <v>270</v>
      </c>
    </row>
    <row r="9" spans="1:5" ht="88.5" customHeight="1" x14ac:dyDescent="0.2">
      <c r="A9" s="39" t="s">
        <v>478</v>
      </c>
      <c r="B9" s="39" t="s">
        <v>4</v>
      </c>
      <c r="C9" s="40" t="s">
        <v>1100</v>
      </c>
      <c r="D9" s="40" t="s">
        <v>1226</v>
      </c>
      <c r="E9" s="40" t="s">
        <v>858</v>
      </c>
    </row>
    <row r="10" spans="1:5" ht="37.5" x14ac:dyDescent="0.2">
      <c r="A10" s="41" t="s">
        <v>479</v>
      </c>
      <c r="B10" s="42" t="s">
        <v>480</v>
      </c>
      <c r="C10" s="232">
        <f>C11+C13</f>
        <v>0</v>
      </c>
      <c r="D10" s="233">
        <f>D13+D11</f>
        <v>0</v>
      </c>
      <c r="E10" s="234">
        <v>0</v>
      </c>
    </row>
    <row r="11" spans="1:5" ht="33.75" customHeight="1" x14ac:dyDescent="0.2">
      <c r="A11" s="39" t="s">
        <v>481</v>
      </c>
      <c r="B11" s="43" t="s">
        <v>859</v>
      </c>
      <c r="C11" s="235">
        <f>C12</f>
        <v>0</v>
      </c>
      <c r="D11" s="236">
        <f>D12</f>
        <v>0</v>
      </c>
      <c r="E11" s="236">
        <v>0</v>
      </c>
    </row>
    <row r="12" spans="1:5" ht="41.25" customHeight="1" x14ac:dyDescent="0.2">
      <c r="A12" s="39" t="s">
        <v>482</v>
      </c>
      <c r="B12" s="43" t="s">
        <v>860</v>
      </c>
      <c r="C12" s="235">
        <v>0</v>
      </c>
      <c r="D12" s="236">
        <v>0</v>
      </c>
      <c r="E12" s="236">
        <v>0</v>
      </c>
    </row>
    <row r="13" spans="1:5" ht="37.5" x14ac:dyDescent="0.2">
      <c r="A13" s="39" t="s">
        <v>483</v>
      </c>
      <c r="B13" s="43" t="s">
        <v>484</v>
      </c>
      <c r="C13" s="235">
        <f>C14</f>
        <v>0</v>
      </c>
      <c r="D13" s="237">
        <f>D14</f>
        <v>0</v>
      </c>
      <c r="E13" s="236">
        <v>0</v>
      </c>
    </row>
    <row r="14" spans="1:5" ht="56.25" x14ac:dyDescent="0.2">
      <c r="A14" s="39" t="s">
        <v>485</v>
      </c>
      <c r="B14" s="43" t="s">
        <v>486</v>
      </c>
      <c r="C14" s="235">
        <v>0</v>
      </c>
      <c r="D14" s="237">
        <v>0</v>
      </c>
      <c r="E14" s="236">
        <v>0</v>
      </c>
    </row>
    <row r="15" spans="1:5" ht="56.25" x14ac:dyDescent="0.2">
      <c r="A15" s="44" t="s">
        <v>861</v>
      </c>
      <c r="B15" s="45" t="s">
        <v>862</v>
      </c>
      <c r="C15" s="232">
        <f>C16</f>
        <v>0</v>
      </c>
      <c r="D15" s="233">
        <f>D16-D18</f>
        <v>0</v>
      </c>
      <c r="E15" s="234">
        <v>0</v>
      </c>
    </row>
    <row r="16" spans="1:5" ht="56.25" x14ac:dyDescent="0.2">
      <c r="A16" s="39" t="s">
        <v>863</v>
      </c>
      <c r="B16" s="43" t="s">
        <v>864</v>
      </c>
      <c r="C16" s="235">
        <f>C17</f>
        <v>0</v>
      </c>
      <c r="D16" s="237">
        <f>D17</f>
        <v>0</v>
      </c>
      <c r="E16" s="236">
        <v>0</v>
      </c>
    </row>
    <row r="17" spans="1:7" ht="75" x14ac:dyDescent="0.2">
      <c r="A17" s="39" t="s">
        <v>865</v>
      </c>
      <c r="B17" s="43" t="s">
        <v>866</v>
      </c>
      <c r="C17" s="235">
        <v>0</v>
      </c>
      <c r="D17" s="237">
        <v>0</v>
      </c>
      <c r="E17" s="236">
        <v>0</v>
      </c>
    </row>
    <row r="18" spans="1:7" ht="56.25" x14ac:dyDescent="0.2">
      <c r="A18" s="39" t="s">
        <v>867</v>
      </c>
      <c r="B18" s="43" t="s">
        <v>868</v>
      </c>
      <c r="C18" s="235">
        <v>0</v>
      </c>
      <c r="D18" s="237">
        <v>0</v>
      </c>
      <c r="E18" s="236">
        <v>0</v>
      </c>
    </row>
    <row r="19" spans="1:7" ht="75" x14ac:dyDescent="0.2">
      <c r="A19" s="39" t="s">
        <v>869</v>
      </c>
      <c r="B19" s="43" t="s">
        <v>870</v>
      </c>
      <c r="C19" s="235">
        <v>0</v>
      </c>
      <c r="D19" s="237">
        <v>0</v>
      </c>
      <c r="E19" s="236">
        <v>0</v>
      </c>
    </row>
    <row r="20" spans="1:7" ht="37.5" x14ac:dyDescent="0.2">
      <c r="A20" s="44" t="s">
        <v>487</v>
      </c>
      <c r="B20" s="45" t="s">
        <v>488</v>
      </c>
      <c r="C20" s="238">
        <f>C21+C25</f>
        <v>-331717668.49000001</v>
      </c>
      <c r="D20" s="238">
        <f>D21+D25</f>
        <v>-479688051.70000029</v>
      </c>
      <c r="E20" s="234">
        <f t="shared" ref="E20:E29" si="0">D20/C20*100</f>
        <v>144.60732643020521</v>
      </c>
    </row>
    <row r="21" spans="1:7" ht="18.75" x14ac:dyDescent="0.2">
      <c r="A21" s="39" t="s">
        <v>489</v>
      </c>
      <c r="B21" s="43" t="s">
        <v>490</v>
      </c>
      <c r="C21" s="239">
        <f t="shared" ref="C21:D23" si="1">C22</f>
        <v>-449622156.58999997</v>
      </c>
      <c r="D21" s="237">
        <f t="shared" si="1"/>
        <v>-3171640711.3400002</v>
      </c>
      <c r="E21" s="236">
        <f t="shared" si="0"/>
        <v>705.40133862489927</v>
      </c>
    </row>
    <row r="22" spans="1:7" ht="18.75" x14ac:dyDescent="0.2">
      <c r="A22" s="39" t="s">
        <v>491</v>
      </c>
      <c r="B22" s="43" t="s">
        <v>492</v>
      </c>
      <c r="C22" s="239">
        <f t="shared" si="1"/>
        <v>-449622156.58999997</v>
      </c>
      <c r="D22" s="237">
        <f t="shared" si="1"/>
        <v>-3171640711.3400002</v>
      </c>
      <c r="E22" s="236">
        <f t="shared" si="0"/>
        <v>705.40133862489927</v>
      </c>
    </row>
    <row r="23" spans="1:7" ht="37.5" x14ac:dyDescent="0.2">
      <c r="A23" s="39" t="s">
        <v>493</v>
      </c>
      <c r="B23" s="43" t="s">
        <v>494</v>
      </c>
      <c r="C23" s="239">
        <f t="shared" si="1"/>
        <v>-449622156.58999997</v>
      </c>
      <c r="D23" s="237">
        <f t="shared" si="1"/>
        <v>-3171640711.3400002</v>
      </c>
      <c r="E23" s="236">
        <f t="shared" si="0"/>
        <v>705.40133862489927</v>
      </c>
    </row>
    <row r="24" spans="1:7" ht="37.5" x14ac:dyDescent="0.2">
      <c r="A24" s="39" t="s">
        <v>495</v>
      </c>
      <c r="B24" s="43" t="s">
        <v>496</v>
      </c>
      <c r="C24" s="239">
        <v>-449622156.58999997</v>
      </c>
      <c r="D24" s="237">
        <v>-3171640711.3400002</v>
      </c>
      <c r="E24" s="236">
        <f t="shared" si="0"/>
        <v>705.40133862489927</v>
      </c>
    </row>
    <row r="25" spans="1:7" ht="18.75" x14ac:dyDescent="0.2">
      <c r="A25" s="39" t="s">
        <v>497</v>
      </c>
      <c r="B25" s="43" t="s">
        <v>498</v>
      </c>
      <c r="C25" s="239">
        <f>C26</f>
        <v>117904488.09999999</v>
      </c>
      <c r="D25" s="240">
        <f>D26</f>
        <v>2691952659.6399999</v>
      </c>
      <c r="E25" s="236">
        <f t="shared" si="0"/>
        <v>2283.1638583230488</v>
      </c>
      <c r="G25" s="29"/>
    </row>
    <row r="26" spans="1:7" ht="15.75" customHeight="1" x14ac:dyDescent="0.2">
      <c r="A26" s="39" t="s">
        <v>499</v>
      </c>
      <c r="B26" s="43" t="s">
        <v>500</v>
      </c>
      <c r="C26" s="239">
        <f>C28</f>
        <v>117904488.09999999</v>
      </c>
      <c r="D26" s="240">
        <f>D28</f>
        <v>2691952659.6399999</v>
      </c>
      <c r="E26" s="236">
        <f t="shared" si="0"/>
        <v>2283.1638583230488</v>
      </c>
    </row>
    <row r="27" spans="1:7" ht="37.5" x14ac:dyDescent="0.2">
      <c r="A27" s="39" t="s">
        <v>501</v>
      </c>
      <c r="B27" s="43" t="s">
        <v>502</v>
      </c>
      <c r="C27" s="239">
        <f>C28</f>
        <v>117904488.09999999</v>
      </c>
      <c r="D27" s="240">
        <f>D28</f>
        <v>2691952659.6399999</v>
      </c>
      <c r="E27" s="236">
        <f t="shared" si="0"/>
        <v>2283.1638583230488</v>
      </c>
    </row>
    <row r="28" spans="1:7" ht="37.5" x14ac:dyDescent="0.2">
      <c r="A28" s="39" t="s">
        <v>503</v>
      </c>
      <c r="B28" s="43" t="s">
        <v>504</v>
      </c>
      <c r="C28" s="239">
        <v>117904488.09999999</v>
      </c>
      <c r="D28" s="240">
        <v>2691952659.6399999</v>
      </c>
      <c r="E28" s="236">
        <f t="shared" si="0"/>
        <v>2283.1638583230488</v>
      </c>
    </row>
    <row r="29" spans="1:7" ht="24.75" customHeight="1" x14ac:dyDescent="0.2">
      <c r="A29" s="275" t="s">
        <v>505</v>
      </c>
      <c r="B29" s="276"/>
      <c r="C29" s="238">
        <f>C10+C15+C20</f>
        <v>-331717668.49000001</v>
      </c>
      <c r="D29" s="238">
        <f>D10+D15+D20</f>
        <v>-479688051.70000029</v>
      </c>
      <c r="E29" s="236">
        <f t="shared" si="0"/>
        <v>144.60732643020521</v>
      </c>
    </row>
    <row r="30" spans="1:7" ht="24.75" customHeight="1" x14ac:dyDescent="0.2">
      <c r="A30" s="138"/>
      <c r="B30" s="138"/>
      <c r="C30" s="139"/>
      <c r="D30" s="139"/>
      <c r="E30" s="140"/>
    </row>
    <row r="31" spans="1:7" ht="24.75" customHeight="1" x14ac:dyDescent="0.2">
      <c r="A31" s="138"/>
      <c r="B31" s="138"/>
      <c r="C31" s="139"/>
      <c r="D31" s="139"/>
      <c r="E31" s="140"/>
    </row>
    <row r="32" spans="1:7" ht="15" customHeight="1" x14ac:dyDescent="0.2">
      <c r="A32" s="46"/>
      <c r="B32" s="46"/>
      <c r="C32" s="47"/>
      <c r="D32" s="47"/>
      <c r="E32" s="48"/>
    </row>
    <row r="33" spans="1:5" ht="18.75" x14ac:dyDescent="0.3">
      <c r="A33" s="30" t="s">
        <v>339</v>
      </c>
      <c r="B33" s="30"/>
      <c r="C33" s="15" t="s">
        <v>1057</v>
      </c>
      <c r="D33" s="49"/>
      <c r="E33" s="49"/>
    </row>
    <row r="34" spans="1:5" ht="18.75" x14ac:dyDescent="0.3">
      <c r="A34" s="15" t="s">
        <v>340</v>
      </c>
      <c r="B34" s="30"/>
      <c r="C34" s="37"/>
      <c r="D34" s="37"/>
      <c r="E34" s="49"/>
    </row>
    <row r="35" spans="1:5" ht="18.75" x14ac:dyDescent="0.3">
      <c r="A35" s="20"/>
      <c r="B35" s="37"/>
      <c r="C35" s="37"/>
      <c r="D35" s="37"/>
      <c r="E35" s="49"/>
    </row>
  </sheetData>
  <mergeCells count="7">
    <mergeCell ref="A29:B29"/>
    <mergeCell ref="C1:E1"/>
    <mergeCell ref="C2:E2"/>
    <mergeCell ref="C3:E3"/>
    <mergeCell ref="C4:E4"/>
    <mergeCell ref="A6:E6"/>
    <mergeCell ref="A7:E7"/>
  </mergeCells>
  <printOptions horizontalCentered="1"/>
  <pageMargins left="0.39370078740157483" right="0.39370078740157483" top="0.39370078740157483" bottom="0.31496062992125984" header="0.19685039370078741" footer="0.15748031496062992"/>
  <pageSetup paperSize="9" scale="5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прил 1</vt:lpstr>
      <vt:lpstr>Прил 2</vt:lpstr>
      <vt:lpstr>Прил 3</vt:lpstr>
      <vt:lpstr>Прил 4</vt:lpstr>
      <vt:lpstr>Прил 5</vt:lpstr>
      <vt:lpstr>'прил 1'!Заголовки_для_печати</vt:lpstr>
      <vt:lpstr>'Прил 2'!Заголовки_для_печати</vt:lpstr>
      <vt:lpstr>'Прил 3'!Заголовки_для_печати</vt:lpstr>
      <vt:lpstr>'Прил 5'!Заголовки_для_печати</vt:lpstr>
      <vt:lpstr>'прил 1'!Область_печати</vt:lpstr>
      <vt:lpstr>'Прил 2'!Область_печати</vt:lpstr>
      <vt:lpstr>'Прил 3'!Область_печати</vt:lpstr>
      <vt:lpstr>'Прил 4'!Область_печати</vt:lpstr>
      <vt:lpstr>'Прил 5'!Область_печати</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Селиванова</dc:creator>
  <cp:lastModifiedBy>Селиванова</cp:lastModifiedBy>
  <cp:lastPrinted>2024-03-18T12:22:00Z</cp:lastPrinted>
  <dcterms:created xsi:type="dcterms:W3CDTF">2021-12-16T13:28:05Z</dcterms:created>
  <dcterms:modified xsi:type="dcterms:W3CDTF">2025-02-27T06:40:09Z</dcterms:modified>
</cp:coreProperties>
</file>