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7795" windowHeight="12090" activeTab="4"/>
  </bookViews>
  <sheets>
    <sheet name="Прил 1" sheetId="1" r:id="rId1"/>
    <sheet name="Прил 2" sheetId="2" r:id="rId2"/>
    <sheet name="Прил 3" sheetId="3" r:id="rId3"/>
    <sheet name="Прил 4" sheetId="4" r:id="rId4"/>
    <sheet name="Пр 5" sheetId="5" r:id="rId5"/>
  </sheets>
  <definedNames>
    <definedName name="_xlnm._FilterDatabase" localSheetId="1" hidden="1">'Прил 2'!$G$6:$I$536</definedName>
    <definedName name="_xlnm._FilterDatabase" localSheetId="2" hidden="1">'Прил 3'!$A$1:$H$504</definedName>
    <definedName name="_xlnm.Print_Area" localSheetId="4">'Пр 5'!$A$1:$E$35</definedName>
    <definedName name="_xlnm.Print_Area" localSheetId="0">'Прил 1'!$A$1:$E$200</definedName>
    <definedName name="_xlnm.Print_Area" localSheetId="1">'Прил 2'!$A$1:$I$554</definedName>
    <definedName name="_xlnm.Print_Area" localSheetId="2">'Прил 3'!$A$1:$H$519</definedName>
    <definedName name="_xlnm.Print_Area" localSheetId="3">'Прил 4'!$A$1:$K$621</definedName>
  </definedNames>
  <calcPr calcId="145621"/>
</workbook>
</file>

<file path=xl/calcChain.xml><?xml version="1.0" encoding="utf-8"?>
<calcChain xmlns="http://schemas.openxmlformats.org/spreadsheetml/2006/main">
  <c r="C113" i="1" l="1"/>
  <c r="D113" i="1"/>
  <c r="D114" i="1"/>
  <c r="E181" i="1" l="1"/>
  <c r="D177" i="1"/>
  <c r="C126" i="1" l="1"/>
  <c r="D126" i="1"/>
  <c r="I557" i="4"/>
  <c r="J557" i="4"/>
  <c r="H557" i="4"/>
  <c r="I594" i="4"/>
  <c r="J594" i="4"/>
  <c r="H594" i="4"/>
  <c r="K595" i="4"/>
  <c r="K596" i="4"/>
  <c r="K597" i="4"/>
  <c r="I566" i="4"/>
  <c r="J566" i="4"/>
  <c r="H566" i="4"/>
  <c r="K567" i="4"/>
  <c r="K568" i="4"/>
  <c r="K569" i="4"/>
  <c r="K562" i="4"/>
  <c r="K563" i="4"/>
  <c r="K564" i="4"/>
  <c r="K565" i="4"/>
  <c r="I562" i="4"/>
  <c r="J562" i="4"/>
  <c r="H562" i="4"/>
  <c r="K558" i="4"/>
  <c r="K559" i="4"/>
  <c r="K560" i="4"/>
  <c r="K561" i="4"/>
  <c r="I558" i="4"/>
  <c r="J558" i="4"/>
  <c r="H558" i="4"/>
  <c r="I162" i="4" l="1"/>
  <c r="J162" i="4"/>
  <c r="H162" i="4"/>
  <c r="I268" i="4"/>
  <c r="I267" i="4" s="1"/>
  <c r="J268" i="4"/>
  <c r="K268" i="4" s="1"/>
  <c r="H268" i="4"/>
  <c r="H267" i="4" s="1"/>
  <c r="K269" i="4"/>
  <c r="K270" i="4"/>
  <c r="K271" i="4"/>
  <c r="J267" i="4" l="1"/>
  <c r="K267" i="4" s="1"/>
  <c r="I199" i="4" l="1"/>
  <c r="I198" i="4" s="1"/>
  <c r="J199" i="4"/>
  <c r="J198" i="4" s="1"/>
  <c r="K34" i="4" l="1"/>
  <c r="K35" i="4"/>
  <c r="F263" i="3"/>
  <c r="G263" i="3"/>
  <c r="E263" i="3"/>
  <c r="H421" i="3"/>
  <c r="H422" i="3"/>
  <c r="H423" i="3"/>
  <c r="H314" i="3"/>
  <c r="H315" i="3"/>
  <c r="H316" i="3"/>
  <c r="H281" i="3"/>
  <c r="H282" i="3"/>
  <c r="H283" i="3"/>
  <c r="H176" i="3" l="1"/>
  <c r="H177" i="3"/>
  <c r="H178" i="3"/>
  <c r="H179" i="3"/>
  <c r="H180" i="3"/>
  <c r="H181" i="3"/>
  <c r="H182" i="3"/>
  <c r="H172" i="3"/>
  <c r="H173" i="3"/>
  <c r="H174" i="3"/>
  <c r="H175" i="3"/>
  <c r="H77" i="3"/>
  <c r="H78" i="3"/>
  <c r="H79" i="3"/>
  <c r="E11" i="3"/>
  <c r="H59" i="3"/>
  <c r="H60" i="3"/>
  <c r="H61" i="3"/>
  <c r="G205" i="2"/>
  <c r="H205" i="2"/>
  <c r="F205" i="2"/>
  <c r="I487" i="2" l="1"/>
  <c r="I488" i="2"/>
  <c r="I489" i="2"/>
  <c r="E280" i="3"/>
  <c r="F280" i="3"/>
  <c r="G280" i="3"/>
  <c r="H280" i="3" l="1"/>
  <c r="I439" i="2"/>
  <c r="I440" i="2"/>
  <c r="I441" i="2"/>
  <c r="I241" i="2"/>
  <c r="I242" i="2"/>
  <c r="I243" i="2"/>
  <c r="I163" i="2"/>
  <c r="I164" i="2"/>
  <c r="I165" i="2"/>
  <c r="I115" i="2"/>
  <c r="I116" i="2"/>
  <c r="I117" i="2"/>
  <c r="I25" i="2"/>
  <c r="I26" i="2"/>
  <c r="I27" i="2"/>
  <c r="D57" i="1" l="1"/>
  <c r="D11" i="1"/>
  <c r="D51" i="1" l="1"/>
  <c r="E53" i="1"/>
  <c r="K570" i="4" l="1"/>
  <c r="K571" i="4"/>
  <c r="K572" i="4"/>
  <c r="K500" i="4"/>
  <c r="K501" i="4"/>
  <c r="K502" i="4"/>
  <c r="K503" i="4"/>
  <c r="K504" i="4"/>
  <c r="K566" i="4" l="1"/>
  <c r="H362" i="4"/>
  <c r="H361" i="4" s="1"/>
  <c r="I362" i="4"/>
  <c r="I361" i="4" s="1"/>
  <c r="J362" i="4"/>
  <c r="J361" i="4" s="1"/>
  <c r="I278" i="4"/>
  <c r="I277" i="4" s="1"/>
  <c r="J278" i="4"/>
  <c r="J277" i="4" s="1"/>
  <c r="I282" i="4"/>
  <c r="J282" i="4"/>
  <c r="F479" i="3" l="1"/>
  <c r="G479" i="3"/>
  <c r="E479" i="3"/>
  <c r="F461" i="3"/>
  <c r="F460" i="3" s="1"/>
  <c r="G461" i="3"/>
  <c r="G460" i="3" s="1"/>
  <c r="E461" i="3"/>
  <c r="E460" i="3" s="1"/>
  <c r="H252" i="3"/>
  <c r="H253" i="3"/>
  <c r="H254" i="3"/>
  <c r="H251" i="3"/>
  <c r="F162" i="3"/>
  <c r="H137" i="3"/>
  <c r="H138" i="3"/>
  <c r="H139" i="3"/>
  <c r="H140" i="3"/>
  <c r="H141" i="3"/>
  <c r="H142" i="3"/>
  <c r="H143" i="3"/>
  <c r="H144" i="3"/>
  <c r="H145" i="3"/>
  <c r="H146" i="3"/>
  <c r="H147" i="3"/>
  <c r="H148" i="3"/>
  <c r="H149" i="3"/>
  <c r="H150" i="3"/>
  <c r="H151" i="3"/>
  <c r="H152" i="3"/>
  <c r="H153" i="3"/>
  <c r="H154" i="3"/>
  <c r="H155" i="3"/>
  <c r="H156" i="3"/>
  <c r="H157" i="3"/>
  <c r="H158" i="3"/>
  <c r="H159" i="3"/>
  <c r="H160" i="3"/>
  <c r="H133" i="3"/>
  <c r="H134" i="3"/>
  <c r="H135" i="3"/>
  <c r="I375" i="2" l="1"/>
  <c r="I376" i="2"/>
  <c r="I377" i="2"/>
  <c r="I166" i="2" l="1"/>
  <c r="I167" i="2"/>
  <c r="I168" i="2"/>
  <c r="I12" i="2"/>
  <c r="I13" i="2"/>
  <c r="I14" i="2"/>
  <c r="I15" i="2"/>
  <c r="I16" i="2"/>
  <c r="I17" i="2"/>
  <c r="I18" i="2"/>
  <c r="I19" i="2"/>
  <c r="I20" i="2"/>
  <c r="I21" i="2"/>
  <c r="I22" i="2"/>
  <c r="I23" i="2"/>
  <c r="I24" i="2"/>
  <c r="I28" i="2"/>
  <c r="I29" i="2"/>
  <c r="I30" i="2"/>
  <c r="I31" i="2"/>
  <c r="I32" i="2"/>
  <c r="I33" i="2"/>
  <c r="I34" i="2"/>
  <c r="I35" i="2"/>
  <c r="I36" i="2"/>
  <c r="I37" i="2"/>
  <c r="I38" i="2"/>
  <c r="I39" i="2"/>
  <c r="I40" i="2"/>
  <c r="I41" i="2"/>
  <c r="I42" i="2"/>
  <c r="I43" i="2"/>
  <c r="I44" i="2"/>
  <c r="C17" i="5" l="1"/>
  <c r="D23" i="5"/>
  <c r="D22" i="5" s="1"/>
  <c r="D20" i="5"/>
  <c r="D19" i="5" s="1"/>
  <c r="D18" i="5" s="1"/>
  <c r="D17" i="5" s="1"/>
  <c r="D25" i="5" s="1"/>
  <c r="C20" i="5"/>
  <c r="C19" i="5" s="1"/>
  <c r="C18" i="5" s="1"/>
  <c r="E17" i="5" l="1"/>
  <c r="E22" i="5"/>
  <c r="E23" i="5"/>
  <c r="E24" i="5"/>
  <c r="D15" i="5"/>
  <c r="D14" i="5" s="1"/>
  <c r="C15" i="5"/>
  <c r="C14" i="5"/>
  <c r="D12" i="5"/>
  <c r="D11" i="5" s="1"/>
  <c r="D10" i="5" s="1"/>
  <c r="C12" i="5"/>
  <c r="C11" i="5" s="1"/>
  <c r="C10" i="5" s="1"/>
  <c r="D121" i="1" l="1"/>
  <c r="D120" i="1" s="1"/>
  <c r="C121" i="1"/>
  <c r="C120" i="1" s="1"/>
  <c r="D100" i="1"/>
  <c r="C100" i="1"/>
  <c r="D118" i="1"/>
  <c r="C118" i="1"/>
  <c r="D111" i="1"/>
  <c r="D110" i="1" s="1"/>
  <c r="C111" i="1"/>
  <c r="C110" i="1" s="1"/>
  <c r="D108" i="1"/>
  <c r="C108" i="1"/>
  <c r="D106" i="1"/>
  <c r="C106" i="1"/>
  <c r="D104" i="1"/>
  <c r="C104" i="1"/>
  <c r="D102" i="1"/>
  <c r="C102" i="1"/>
  <c r="D98" i="1"/>
  <c r="C98" i="1"/>
  <c r="D96" i="1"/>
  <c r="C96" i="1"/>
  <c r="D94" i="1"/>
  <c r="C94" i="1"/>
  <c r="D92" i="1"/>
  <c r="C92" i="1"/>
  <c r="D90" i="1"/>
  <c r="C90" i="1"/>
  <c r="D88" i="1"/>
  <c r="C88" i="1"/>
  <c r="D86" i="1"/>
  <c r="C86" i="1"/>
  <c r="D84" i="1"/>
  <c r="C84" i="1"/>
  <c r="D82" i="1"/>
  <c r="C82" i="1"/>
  <c r="C81" i="1" s="1"/>
  <c r="C80" i="1" s="1"/>
  <c r="D78" i="1"/>
  <c r="C78" i="1"/>
  <c r="D76" i="1"/>
  <c r="C76" i="1"/>
  <c r="D74" i="1"/>
  <c r="C74" i="1"/>
  <c r="D69" i="1"/>
  <c r="C69" i="1"/>
  <c r="C68" i="1" s="1"/>
  <c r="C67" i="1" s="1"/>
  <c r="C60" i="1"/>
  <c r="D63" i="1"/>
  <c r="D60" i="1" s="1"/>
  <c r="C63" i="1"/>
  <c r="C57" i="1"/>
  <c r="D55" i="1"/>
  <c r="D54" i="1" s="1"/>
  <c r="C55" i="1"/>
  <c r="C54" i="1" s="1"/>
  <c r="C51" i="1"/>
  <c r="D49" i="1"/>
  <c r="C49" i="1"/>
  <c r="D47" i="1"/>
  <c r="C47" i="1"/>
  <c r="D45" i="1"/>
  <c r="C45" i="1"/>
  <c r="D43" i="1"/>
  <c r="C43" i="1"/>
  <c r="D81" i="1" l="1"/>
  <c r="D80" i="1" s="1"/>
  <c r="D68" i="1"/>
  <c r="D67" i="1" s="1"/>
  <c r="D73" i="1"/>
  <c r="D72" i="1" s="1"/>
  <c r="C73" i="1"/>
  <c r="C72" i="1" s="1"/>
  <c r="C59" i="1"/>
  <c r="D59" i="1"/>
  <c r="D42" i="1"/>
  <c r="D41" i="1" s="1"/>
  <c r="C42" i="1"/>
  <c r="C41" i="1" s="1"/>
  <c r="D39" i="1" l="1"/>
  <c r="C39" i="1"/>
  <c r="D37" i="1"/>
  <c r="C37" i="1"/>
  <c r="C36" i="1" s="1"/>
  <c r="D34" i="1"/>
  <c r="C34" i="1"/>
  <c r="D32" i="1"/>
  <c r="C32" i="1"/>
  <c r="C29" i="1" s="1"/>
  <c r="D30" i="1"/>
  <c r="C30" i="1"/>
  <c r="D27" i="1"/>
  <c r="C27" i="1"/>
  <c r="D25" i="1"/>
  <c r="C25" i="1"/>
  <c r="D23" i="1"/>
  <c r="C23" i="1"/>
  <c r="D21" i="1"/>
  <c r="C21" i="1"/>
  <c r="D10" i="1"/>
  <c r="C11" i="1"/>
  <c r="C10" i="1" s="1"/>
  <c r="C20" i="1" l="1"/>
  <c r="C19" i="1" s="1"/>
  <c r="D36" i="1"/>
  <c r="D20" i="1"/>
  <c r="D19" i="1" s="1"/>
  <c r="C9" i="1"/>
  <c r="D29" i="1"/>
  <c r="E182" i="1"/>
  <c r="E183" i="1"/>
  <c r="E184" i="1"/>
  <c r="E185" i="1"/>
  <c r="E186" i="1"/>
  <c r="E187" i="1"/>
  <c r="C188" i="1"/>
  <c r="D157" i="1"/>
  <c r="D9" i="1" l="1"/>
  <c r="E9" i="1" s="1"/>
  <c r="I582" i="4"/>
  <c r="J582" i="4"/>
  <c r="H582" i="4"/>
  <c r="I573" i="4"/>
  <c r="J573" i="4"/>
  <c r="H573" i="4"/>
  <c r="I553" i="4"/>
  <c r="I552" i="4" s="1"/>
  <c r="I551" i="4" s="1"/>
  <c r="J553" i="4"/>
  <c r="J552" i="4" s="1"/>
  <c r="J551" i="4" s="1"/>
  <c r="H553" i="4"/>
  <c r="H552" i="4" s="1"/>
  <c r="H551" i="4" s="1"/>
  <c r="I542" i="4" l="1"/>
  <c r="I541" i="4" s="1"/>
  <c r="J542" i="4"/>
  <c r="J541" i="4" s="1"/>
  <c r="H542" i="4"/>
  <c r="H541" i="4" s="1"/>
  <c r="I547" i="4"/>
  <c r="I546" i="4" s="1"/>
  <c r="J547" i="4"/>
  <c r="J546" i="4" s="1"/>
  <c r="H547" i="4"/>
  <c r="H546" i="4" s="1"/>
  <c r="I525" i="4"/>
  <c r="I524" i="4" s="1"/>
  <c r="J525" i="4"/>
  <c r="J524" i="4" s="1"/>
  <c r="H525" i="4"/>
  <c r="H524" i="4" s="1"/>
  <c r="I517" i="4"/>
  <c r="I516" i="4" s="1"/>
  <c r="J517" i="4"/>
  <c r="J516" i="4" s="1"/>
  <c r="H517" i="4"/>
  <c r="H516" i="4" s="1"/>
  <c r="J506" i="4"/>
  <c r="J505" i="4" s="1"/>
  <c r="I506" i="4"/>
  <c r="I505" i="4" s="1"/>
  <c r="H506" i="4"/>
  <c r="H505" i="4" s="1"/>
  <c r="I511" i="4"/>
  <c r="I510" i="4" s="1"/>
  <c r="J511" i="4"/>
  <c r="J510" i="4" s="1"/>
  <c r="H511" i="4"/>
  <c r="H510" i="4" s="1"/>
  <c r="I499" i="4"/>
  <c r="I498" i="4" s="1"/>
  <c r="J499" i="4"/>
  <c r="J498" i="4" s="1"/>
  <c r="H499" i="4"/>
  <c r="H498" i="4" s="1"/>
  <c r="I492" i="4"/>
  <c r="I491" i="4" s="1"/>
  <c r="J492" i="4"/>
  <c r="J491" i="4" s="1"/>
  <c r="H492" i="4"/>
  <c r="H491" i="4" s="1"/>
  <c r="I486" i="4"/>
  <c r="I485" i="4" s="1"/>
  <c r="J486" i="4"/>
  <c r="J485" i="4" s="1"/>
  <c r="H486" i="4"/>
  <c r="H485" i="4" s="1"/>
  <c r="I478" i="4"/>
  <c r="I477" i="4" s="1"/>
  <c r="J478" i="4"/>
  <c r="J477" i="4" s="1"/>
  <c r="H478" i="4"/>
  <c r="H477" i="4" s="1"/>
  <c r="I472" i="4"/>
  <c r="I471" i="4" s="1"/>
  <c r="J472" i="4"/>
  <c r="J471" i="4" s="1"/>
  <c r="H472" i="4"/>
  <c r="H471" i="4" s="1"/>
  <c r="I467" i="4"/>
  <c r="I466" i="4" s="1"/>
  <c r="J467" i="4"/>
  <c r="J466" i="4" s="1"/>
  <c r="H467" i="4"/>
  <c r="H466" i="4" s="1"/>
  <c r="J458" i="4"/>
  <c r="J457" i="4" s="1"/>
  <c r="I458" i="4"/>
  <c r="I457" i="4" s="1"/>
  <c r="H458" i="4"/>
  <c r="H457" i="4" s="1"/>
  <c r="I453" i="4"/>
  <c r="I452" i="4" s="1"/>
  <c r="J453" i="4"/>
  <c r="J452" i="4" s="1"/>
  <c r="H453" i="4"/>
  <c r="H452" i="4" s="1"/>
  <c r="I442" i="4"/>
  <c r="I441" i="4" s="1"/>
  <c r="J442" i="4"/>
  <c r="J441" i="4" s="1"/>
  <c r="H442" i="4"/>
  <c r="H441" i="4" s="1"/>
  <c r="I436" i="4"/>
  <c r="I435" i="4" s="1"/>
  <c r="I434" i="4" s="1"/>
  <c r="J436" i="4"/>
  <c r="J435" i="4" s="1"/>
  <c r="J434" i="4" s="1"/>
  <c r="H436" i="4"/>
  <c r="H435" i="4" s="1"/>
  <c r="H434" i="4" s="1"/>
  <c r="I406" i="4"/>
  <c r="I405" i="4" s="1"/>
  <c r="J406" i="4"/>
  <c r="J405" i="4" s="1"/>
  <c r="H406" i="4"/>
  <c r="H405" i="4" s="1"/>
  <c r="I414" i="4"/>
  <c r="I413" i="4" s="1"/>
  <c r="J414" i="4"/>
  <c r="J413" i="4" s="1"/>
  <c r="H414" i="4"/>
  <c r="H413" i="4" s="1"/>
  <c r="I422" i="4"/>
  <c r="I421" i="4" s="1"/>
  <c r="J422" i="4"/>
  <c r="J421" i="4" s="1"/>
  <c r="H422" i="4"/>
  <c r="H421" i="4" s="1"/>
  <c r="I400" i="4"/>
  <c r="I399" i="4" s="1"/>
  <c r="I398" i="4" s="1"/>
  <c r="J400" i="4"/>
  <c r="J399" i="4" s="1"/>
  <c r="J398" i="4" s="1"/>
  <c r="H400" i="4"/>
  <c r="H399" i="4" s="1"/>
  <c r="H398" i="4" s="1"/>
  <c r="I394" i="4"/>
  <c r="I393" i="4" s="1"/>
  <c r="J394" i="4"/>
  <c r="J393" i="4" s="1"/>
  <c r="H394" i="4"/>
  <c r="H393" i="4" s="1"/>
  <c r="I389" i="4"/>
  <c r="I388" i="4" s="1"/>
  <c r="J389" i="4"/>
  <c r="J388" i="4" s="1"/>
  <c r="H389" i="4"/>
  <c r="H388" i="4" s="1"/>
  <c r="I376" i="4"/>
  <c r="I375" i="4" s="1"/>
  <c r="J376" i="4"/>
  <c r="J375" i="4" s="1"/>
  <c r="H376" i="4"/>
  <c r="H375" i="4" s="1"/>
  <c r="I369" i="4"/>
  <c r="I368" i="4" s="1"/>
  <c r="J369" i="4"/>
  <c r="J368" i="4" s="1"/>
  <c r="J296" i="4" s="1"/>
  <c r="H369" i="4"/>
  <c r="H368" i="4" s="1"/>
  <c r="I353" i="4"/>
  <c r="I352" i="4" s="1"/>
  <c r="J353" i="4"/>
  <c r="J352" i="4" s="1"/>
  <c r="H353" i="4"/>
  <c r="H352" i="4" s="1"/>
  <c r="I348" i="4"/>
  <c r="I347" i="4" s="1"/>
  <c r="J348" i="4"/>
  <c r="J347" i="4" s="1"/>
  <c r="H348" i="4"/>
  <c r="H347" i="4" s="1"/>
  <c r="I341" i="4"/>
  <c r="I340" i="4" s="1"/>
  <c r="J341" i="4"/>
  <c r="J340" i="4" s="1"/>
  <c r="H341" i="4"/>
  <c r="H340" i="4" s="1"/>
  <c r="I336" i="4"/>
  <c r="I335" i="4" s="1"/>
  <c r="J336" i="4"/>
  <c r="J335" i="4" s="1"/>
  <c r="H336" i="4"/>
  <c r="H335" i="4" s="1"/>
  <c r="I331" i="4"/>
  <c r="I330" i="4" s="1"/>
  <c r="J331" i="4"/>
  <c r="J330" i="4" s="1"/>
  <c r="H331" i="4"/>
  <c r="H330" i="4" s="1"/>
  <c r="I326" i="4"/>
  <c r="I325" i="4" s="1"/>
  <c r="J326" i="4"/>
  <c r="J325" i="4" s="1"/>
  <c r="H326" i="4"/>
  <c r="H325" i="4" s="1"/>
  <c r="I318" i="4"/>
  <c r="I317" i="4" s="1"/>
  <c r="J318" i="4"/>
  <c r="J317" i="4" s="1"/>
  <c r="H318" i="4"/>
  <c r="H317" i="4" s="1"/>
  <c r="I313" i="4"/>
  <c r="I312" i="4" s="1"/>
  <c r="J313" i="4"/>
  <c r="J312" i="4" s="1"/>
  <c r="H313" i="4"/>
  <c r="H312" i="4" s="1"/>
  <c r="I308" i="4"/>
  <c r="I307" i="4" s="1"/>
  <c r="J308" i="4"/>
  <c r="J307" i="4" s="1"/>
  <c r="H308" i="4"/>
  <c r="H307" i="4" s="1"/>
  <c r="I303" i="4"/>
  <c r="I302" i="4" s="1"/>
  <c r="J303" i="4"/>
  <c r="J302" i="4" s="1"/>
  <c r="H303" i="4"/>
  <c r="H302" i="4" s="1"/>
  <c r="I298" i="4"/>
  <c r="I297" i="4" s="1"/>
  <c r="J298" i="4"/>
  <c r="J297" i="4" s="1"/>
  <c r="H298" i="4"/>
  <c r="H297" i="4" s="1"/>
  <c r="I383" i="4"/>
  <c r="I382" i="4" s="1"/>
  <c r="J383" i="4"/>
  <c r="J382" i="4" s="1"/>
  <c r="H383" i="4"/>
  <c r="H382" i="4" s="1"/>
  <c r="J440" i="4" l="1"/>
  <c r="J540" i="4"/>
  <c r="I540" i="4"/>
  <c r="H540" i="4"/>
  <c r="H515" i="4"/>
  <c r="J515" i="4"/>
  <c r="I515" i="4"/>
  <c r="J387" i="4"/>
  <c r="H476" i="4"/>
  <c r="I440" i="4"/>
  <c r="J476" i="4"/>
  <c r="H440" i="4"/>
  <c r="I476" i="4"/>
  <c r="H404" i="4"/>
  <c r="I404" i="4"/>
  <c r="J404" i="4"/>
  <c r="I296" i="4"/>
  <c r="H387" i="4"/>
  <c r="H296" i="4"/>
  <c r="I387" i="4"/>
  <c r="K440" i="4" l="1"/>
  <c r="I204" i="4"/>
  <c r="I273" i="4"/>
  <c r="I272" i="4" s="1"/>
  <c r="J273" i="4"/>
  <c r="J272" i="4" s="1"/>
  <c r="H273" i="4"/>
  <c r="H272" i="4" s="1"/>
  <c r="I259" i="4"/>
  <c r="I258" i="4" s="1"/>
  <c r="J259" i="4"/>
  <c r="J258" i="4" s="1"/>
  <c r="H259" i="4"/>
  <c r="H258" i="4" s="1"/>
  <c r="I244" i="4" l="1"/>
  <c r="I243" i="4" s="1"/>
  <c r="J244" i="4"/>
  <c r="J243" i="4" s="1"/>
  <c r="H244" i="4"/>
  <c r="H243" i="4" s="1"/>
  <c r="I239" i="4"/>
  <c r="I238" i="4" s="1"/>
  <c r="J239" i="4"/>
  <c r="J238" i="4" s="1"/>
  <c r="H239" i="4"/>
  <c r="H238" i="4" s="1"/>
  <c r="I234" i="4"/>
  <c r="I233" i="4" s="1"/>
  <c r="J234" i="4"/>
  <c r="J233" i="4" s="1"/>
  <c r="H234" i="4"/>
  <c r="H233" i="4" s="1"/>
  <c r="I229" i="4"/>
  <c r="I228" i="4" s="1"/>
  <c r="J229" i="4"/>
  <c r="J228" i="4" s="1"/>
  <c r="H229" i="4"/>
  <c r="H228" i="4" s="1"/>
  <c r="I220" i="4"/>
  <c r="I219" i="4" s="1"/>
  <c r="J220" i="4"/>
  <c r="J219" i="4" s="1"/>
  <c r="H220" i="4"/>
  <c r="H219" i="4" s="1"/>
  <c r="I203" i="4"/>
  <c r="J204" i="4"/>
  <c r="J203" i="4" s="1"/>
  <c r="H204" i="4"/>
  <c r="H203" i="4" s="1"/>
  <c r="I254" i="4"/>
  <c r="I253" i="4" s="1"/>
  <c r="J254" i="4"/>
  <c r="J253" i="4" s="1"/>
  <c r="H254" i="4"/>
  <c r="H253" i="4" s="1"/>
  <c r="I249" i="4"/>
  <c r="I248" i="4" s="1"/>
  <c r="J249" i="4"/>
  <c r="J248" i="4" s="1"/>
  <c r="H249" i="4"/>
  <c r="H248" i="4" s="1"/>
  <c r="K276" i="4"/>
  <c r="K278" i="4"/>
  <c r="H278" i="4"/>
  <c r="H277" i="4" s="1"/>
  <c r="I292" i="4"/>
  <c r="I291" i="4" s="1"/>
  <c r="J292" i="4"/>
  <c r="J291" i="4" s="1"/>
  <c r="H292" i="4"/>
  <c r="H291" i="4" s="1"/>
  <c r="K277" i="4" l="1"/>
  <c r="I287" i="4"/>
  <c r="I286" i="4" s="1"/>
  <c r="J287" i="4"/>
  <c r="J286" i="4" s="1"/>
  <c r="H287" i="4"/>
  <c r="H286" i="4" s="1"/>
  <c r="H282" i="4"/>
  <c r="H199" i="4"/>
  <c r="H198" i="4" s="1"/>
  <c r="I190" i="4"/>
  <c r="I189" i="4" s="1"/>
  <c r="J190" i="4"/>
  <c r="J189" i="4" s="1"/>
  <c r="H190" i="4"/>
  <c r="H189" i="4" s="1"/>
  <c r="I185" i="4"/>
  <c r="I184" i="4" s="1"/>
  <c r="J185" i="4"/>
  <c r="J184" i="4" s="1"/>
  <c r="H185" i="4"/>
  <c r="H184" i="4" s="1"/>
  <c r="I175" i="4"/>
  <c r="I174" i="4" s="1"/>
  <c r="J175" i="4"/>
  <c r="J174" i="4" s="1"/>
  <c r="H175" i="4"/>
  <c r="H174" i="4" s="1"/>
  <c r="I169" i="4"/>
  <c r="I168" i="4" s="1"/>
  <c r="J169" i="4"/>
  <c r="J168" i="4" s="1"/>
  <c r="H169" i="4"/>
  <c r="H168" i="4" s="1"/>
  <c r="J164" i="4"/>
  <c r="J163" i="4" s="1"/>
  <c r="I164" i="4"/>
  <c r="I163" i="4" s="1"/>
  <c r="H164" i="4"/>
  <c r="H163" i="4" s="1"/>
  <c r="I152" i="4"/>
  <c r="I151" i="4" s="1"/>
  <c r="J152" i="4"/>
  <c r="J151" i="4" s="1"/>
  <c r="H152" i="4"/>
  <c r="H151" i="4" s="1"/>
  <c r="I147" i="4"/>
  <c r="J147" i="4"/>
  <c r="H147" i="4"/>
  <c r="I143" i="4"/>
  <c r="J143" i="4"/>
  <c r="H143" i="4"/>
  <c r="I134" i="4"/>
  <c r="I133" i="4" s="1"/>
  <c r="J134" i="4"/>
  <c r="J133" i="4" s="1"/>
  <c r="H134" i="4"/>
  <c r="H133" i="4" s="1"/>
  <c r="I129" i="4"/>
  <c r="I128" i="4" s="1"/>
  <c r="J129" i="4"/>
  <c r="J128" i="4" s="1"/>
  <c r="H129" i="4"/>
  <c r="H128" i="4" s="1"/>
  <c r="J142" i="4" l="1"/>
  <c r="J127" i="4" s="1"/>
  <c r="H142" i="4"/>
  <c r="H127" i="4" s="1"/>
  <c r="I142" i="4"/>
  <c r="I127" i="4" s="1"/>
  <c r="K189" i="4"/>
  <c r="I123" i="4"/>
  <c r="I122" i="4" s="1"/>
  <c r="J123" i="4"/>
  <c r="J122" i="4" s="1"/>
  <c r="H123" i="4"/>
  <c r="H122" i="4" s="1"/>
  <c r="I118" i="4"/>
  <c r="I117" i="4" s="1"/>
  <c r="J118" i="4"/>
  <c r="J117" i="4" s="1"/>
  <c r="H118" i="4"/>
  <c r="H117" i="4" s="1"/>
  <c r="I108" i="4"/>
  <c r="I107" i="4" s="1"/>
  <c r="J108" i="4"/>
  <c r="J107" i="4" s="1"/>
  <c r="H108" i="4"/>
  <c r="H107" i="4" s="1"/>
  <c r="I84" i="4"/>
  <c r="I83" i="4" s="1"/>
  <c r="J84" i="4"/>
  <c r="J83" i="4" s="1"/>
  <c r="H84" i="4"/>
  <c r="H83" i="4" s="1"/>
  <c r="I76" i="4"/>
  <c r="I75" i="4" s="1"/>
  <c r="J76" i="4"/>
  <c r="J75" i="4" s="1"/>
  <c r="H76" i="4"/>
  <c r="H75" i="4" s="1"/>
  <c r="I71" i="4"/>
  <c r="I70" i="4" s="1"/>
  <c r="J71" i="4"/>
  <c r="J70" i="4" s="1"/>
  <c r="H71" i="4"/>
  <c r="H70" i="4" s="1"/>
  <c r="I43" i="4"/>
  <c r="I42" i="4" s="1"/>
  <c r="J43" i="4"/>
  <c r="J42" i="4" s="1"/>
  <c r="H43" i="4"/>
  <c r="H42" i="4" s="1"/>
  <c r="I12" i="4"/>
  <c r="I11" i="4" s="1"/>
  <c r="J12" i="4"/>
  <c r="J11" i="4" s="1"/>
  <c r="H12" i="4"/>
  <c r="H11" i="4" s="1"/>
  <c r="F436" i="3"/>
  <c r="G436" i="3"/>
  <c r="E436" i="3"/>
  <c r="F429" i="3"/>
  <c r="G429" i="3"/>
  <c r="E429" i="3"/>
  <c r="F136" i="3"/>
  <c r="G136" i="3"/>
  <c r="E136" i="3"/>
  <c r="G11" i="3"/>
  <c r="F11" i="3"/>
  <c r="F224" i="3"/>
  <c r="F223" i="3" s="1"/>
  <c r="G224" i="3"/>
  <c r="E224" i="3"/>
  <c r="E223" i="3" s="1"/>
  <c r="F161" i="3"/>
  <c r="G162" i="3"/>
  <c r="G161" i="3" s="1"/>
  <c r="E162" i="3"/>
  <c r="E161" i="3" s="1"/>
  <c r="H504" i="3"/>
  <c r="H505" i="3"/>
  <c r="H506"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62" i="3"/>
  <c r="H63" i="3"/>
  <c r="H64" i="3"/>
  <c r="H65" i="3"/>
  <c r="H66" i="3"/>
  <c r="H67" i="3"/>
  <c r="H68" i="3"/>
  <c r="H69" i="3"/>
  <c r="H70" i="3"/>
  <c r="H71" i="3"/>
  <c r="H72" i="3"/>
  <c r="H73" i="3"/>
  <c r="H74" i="3"/>
  <c r="H75" i="3"/>
  <c r="H76"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63" i="3"/>
  <c r="H164" i="3"/>
  <c r="H165" i="3"/>
  <c r="H166" i="3"/>
  <c r="H167" i="3"/>
  <c r="H168" i="3"/>
  <c r="H169" i="3"/>
  <c r="H170" i="3"/>
  <c r="H171" i="3"/>
  <c r="H183" i="3"/>
  <c r="H184" i="3"/>
  <c r="H185" i="3"/>
  <c r="H186" i="3"/>
  <c r="H187" i="3"/>
  <c r="H188" i="3"/>
  <c r="H189" i="3"/>
  <c r="H190" i="3"/>
  <c r="H191" i="3"/>
  <c r="H192" i="3"/>
  <c r="H193" i="3"/>
  <c r="H194" i="3"/>
  <c r="H195" i="3"/>
  <c r="H196" i="3"/>
  <c r="H199" i="3"/>
  <c r="H200" i="3"/>
  <c r="H201" i="3"/>
  <c r="H202" i="3"/>
  <c r="H203" i="3"/>
  <c r="H204" i="3"/>
  <c r="H205" i="3"/>
  <c r="H206" i="3"/>
  <c r="H207" i="3"/>
  <c r="H208" i="3"/>
  <c r="H209" i="3"/>
  <c r="H210" i="3"/>
  <c r="H211" i="3"/>
  <c r="H212" i="3"/>
  <c r="H213" i="3"/>
  <c r="H214" i="3"/>
  <c r="H215" i="3"/>
  <c r="H216" i="3"/>
  <c r="H217" i="3"/>
  <c r="H218" i="3"/>
  <c r="H219" i="3"/>
  <c r="H220" i="3"/>
  <c r="H221" i="3"/>
  <c r="H222"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5" i="3"/>
  <c r="H256" i="3"/>
  <c r="H257" i="3"/>
  <c r="H258" i="3"/>
  <c r="H259" i="3"/>
  <c r="H260" i="3"/>
  <c r="H261" i="3"/>
  <c r="H262" i="3"/>
  <c r="H264" i="3"/>
  <c r="H265" i="3"/>
  <c r="H266" i="3"/>
  <c r="H267" i="3"/>
  <c r="H268" i="3"/>
  <c r="H269" i="3"/>
  <c r="H270" i="3"/>
  <c r="H271" i="3"/>
  <c r="H272" i="3"/>
  <c r="H273" i="3"/>
  <c r="H274" i="3"/>
  <c r="H275" i="3"/>
  <c r="H276" i="3"/>
  <c r="H277" i="3"/>
  <c r="H278" i="3"/>
  <c r="H279"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7" i="3"/>
  <c r="H318" i="3"/>
  <c r="H319" i="3"/>
  <c r="H320" i="3"/>
  <c r="H321" i="3"/>
  <c r="H322" i="3"/>
  <c r="H323" i="3"/>
  <c r="H324" i="3"/>
  <c r="H325" i="3"/>
  <c r="H326" i="3"/>
  <c r="H327" i="3"/>
  <c r="H328" i="3"/>
  <c r="H329" i="3"/>
  <c r="H330" i="3"/>
  <c r="H331" i="3"/>
  <c r="H332" i="3"/>
  <c r="H333" i="3"/>
  <c r="H334" i="3"/>
  <c r="H335" i="3"/>
  <c r="H336" i="3"/>
  <c r="H337" i="3"/>
  <c r="H338" i="3"/>
  <c r="H339" i="3"/>
  <c r="H340" i="3"/>
  <c r="H341" i="3"/>
  <c r="H342" i="3"/>
  <c r="H343" i="3"/>
  <c r="H344" i="3"/>
  <c r="H345" i="3"/>
  <c r="H346" i="3"/>
  <c r="H347" i="3"/>
  <c r="H348" i="3"/>
  <c r="H349" i="3"/>
  <c r="H350" i="3"/>
  <c r="H351" i="3"/>
  <c r="H352" i="3"/>
  <c r="H353" i="3"/>
  <c r="H354" i="3"/>
  <c r="H355" i="3"/>
  <c r="H356" i="3"/>
  <c r="H357" i="3"/>
  <c r="H358" i="3"/>
  <c r="H359" i="3"/>
  <c r="H360" i="3"/>
  <c r="H361" i="3"/>
  <c r="H362" i="3"/>
  <c r="H363" i="3"/>
  <c r="H364" i="3"/>
  <c r="H365" i="3"/>
  <c r="H366" i="3"/>
  <c r="H367" i="3"/>
  <c r="H368" i="3"/>
  <c r="H369" i="3"/>
  <c r="H370" i="3"/>
  <c r="H371" i="3"/>
  <c r="H372" i="3"/>
  <c r="H373" i="3"/>
  <c r="H374" i="3"/>
  <c r="H375" i="3"/>
  <c r="H376" i="3"/>
  <c r="H377" i="3"/>
  <c r="H378" i="3"/>
  <c r="H379" i="3"/>
  <c r="H380" i="3"/>
  <c r="H381" i="3"/>
  <c r="H382" i="3"/>
  <c r="H383" i="3"/>
  <c r="H384" i="3"/>
  <c r="H385" i="3"/>
  <c r="H386" i="3"/>
  <c r="H387" i="3"/>
  <c r="H388" i="3"/>
  <c r="H389" i="3"/>
  <c r="H390" i="3"/>
  <c r="H391" i="3"/>
  <c r="H392" i="3"/>
  <c r="H393" i="3"/>
  <c r="H394" i="3"/>
  <c r="H395" i="3"/>
  <c r="H396" i="3"/>
  <c r="H397" i="3"/>
  <c r="H398" i="3"/>
  <c r="H399" i="3"/>
  <c r="H400" i="3"/>
  <c r="H401" i="3"/>
  <c r="H402" i="3"/>
  <c r="H403" i="3"/>
  <c r="H404" i="3"/>
  <c r="H405" i="3"/>
  <c r="H406" i="3"/>
  <c r="H407" i="3"/>
  <c r="H408" i="3"/>
  <c r="H409" i="3"/>
  <c r="H410" i="3"/>
  <c r="H411" i="3"/>
  <c r="H412" i="3"/>
  <c r="H413" i="3"/>
  <c r="H414" i="3"/>
  <c r="H415" i="3"/>
  <c r="H416" i="3"/>
  <c r="H417" i="3"/>
  <c r="H418" i="3"/>
  <c r="H419" i="3"/>
  <c r="H420" i="3"/>
  <c r="H425" i="3"/>
  <c r="H426" i="3"/>
  <c r="H427" i="3"/>
  <c r="H428" i="3"/>
  <c r="H430" i="3"/>
  <c r="H431" i="3"/>
  <c r="H432" i="3"/>
  <c r="H433" i="3"/>
  <c r="H434" i="3"/>
  <c r="H435" i="3"/>
  <c r="H437" i="3"/>
  <c r="H438" i="3"/>
  <c r="H439" i="3"/>
  <c r="H440" i="3"/>
  <c r="H441" i="3"/>
  <c r="H442" i="3"/>
  <c r="H443" i="3"/>
  <c r="H444" i="3"/>
  <c r="H445" i="3"/>
  <c r="H446" i="3"/>
  <c r="H447" i="3"/>
  <c r="H448" i="3"/>
  <c r="H449" i="3"/>
  <c r="H450" i="3"/>
  <c r="H451" i="3"/>
  <c r="H452" i="3"/>
  <c r="H453" i="3"/>
  <c r="H454" i="3"/>
  <c r="H455" i="3"/>
  <c r="H456" i="3"/>
  <c r="H457" i="3"/>
  <c r="H458" i="3"/>
  <c r="H459" i="3"/>
  <c r="H460" i="3"/>
  <c r="H461" i="3"/>
  <c r="H462" i="3"/>
  <c r="H463" i="3"/>
  <c r="H464" i="3"/>
  <c r="H465" i="3"/>
  <c r="H466" i="3"/>
  <c r="H467" i="3"/>
  <c r="H468" i="3"/>
  <c r="H469" i="3"/>
  <c r="H470" i="3"/>
  <c r="H471" i="3"/>
  <c r="H472" i="3"/>
  <c r="H473" i="3"/>
  <c r="H474" i="3"/>
  <c r="H475" i="3"/>
  <c r="H476" i="3"/>
  <c r="H477" i="3"/>
  <c r="H478" i="3"/>
  <c r="H479" i="3"/>
  <c r="H480" i="3"/>
  <c r="H481" i="3"/>
  <c r="H482" i="3"/>
  <c r="H483" i="3"/>
  <c r="H484" i="3"/>
  <c r="H485" i="3"/>
  <c r="H486" i="3"/>
  <c r="H487" i="3"/>
  <c r="H488" i="3"/>
  <c r="H489" i="3"/>
  <c r="H490" i="3"/>
  <c r="H491" i="3"/>
  <c r="H492" i="3"/>
  <c r="H493" i="3"/>
  <c r="H494" i="3"/>
  <c r="H495" i="3"/>
  <c r="H496" i="3"/>
  <c r="H497" i="3"/>
  <c r="H498" i="3"/>
  <c r="H499" i="3"/>
  <c r="H500" i="3"/>
  <c r="H501" i="3"/>
  <c r="H502" i="3"/>
  <c r="H503" i="3"/>
  <c r="I403" i="2"/>
  <c r="I392" i="2"/>
  <c r="I387" i="2"/>
  <c r="I382" i="2"/>
  <c r="I357" i="2"/>
  <c r="I311" i="2"/>
  <c r="I279" i="2"/>
  <c r="I490" i="2"/>
  <c r="I391"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4" i="2"/>
  <c r="I245" i="2"/>
  <c r="I246" i="2"/>
  <c r="I247" i="2"/>
  <c r="I248" i="2"/>
  <c r="I249" i="2"/>
  <c r="I250" i="2"/>
  <c r="I251" i="2"/>
  <c r="I253" i="2"/>
  <c r="I254" i="2"/>
  <c r="I255" i="2"/>
  <c r="I256" i="2"/>
  <c r="I257" i="2"/>
  <c r="I258" i="2"/>
  <c r="I259" i="2"/>
  <c r="I260" i="2"/>
  <c r="I261" i="2"/>
  <c r="I262" i="2"/>
  <c r="I263" i="2"/>
  <c r="I264" i="2"/>
  <c r="I265" i="2"/>
  <c r="I266" i="2"/>
  <c r="I267" i="2"/>
  <c r="I268" i="2"/>
  <c r="I269" i="2"/>
  <c r="I270" i="2"/>
  <c r="I273" i="2"/>
  <c r="I274" i="2"/>
  <c r="I275" i="2"/>
  <c r="I276" i="2"/>
  <c r="I277" i="2"/>
  <c r="I278" i="2"/>
  <c r="I280" i="2"/>
  <c r="I281" i="2"/>
  <c r="I282" i="2"/>
  <c r="I283" i="2"/>
  <c r="I284" i="2"/>
  <c r="I285" i="2"/>
  <c r="I286" i="2"/>
  <c r="I287" i="2"/>
  <c r="I288" i="2"/>
  <c r="I289" i="2"/>
  <c r="I290" i="2"/>
  <c r="I291" i="2"/>
  <c r="I292" i="2"/>
  <c r="I293" i="2"/>
  <c r="I294" i="2"/>
  <c r="I295" i="2"/>
  <c r="I298" i="2"/>
  <c r="I299" i="2"/>
  <c r="I300" i="2"/>
  <c r="I301" i="2"/>
  <c r="I302" i="2"/>
  <c r="I303" i="2"/>
  <c r="I304" i="2"/>
  <c r="I305" i="2"/>
  <c r="I306" i="2"/>
  <c r="I307" i="2"/>
  <c r="I308" i="2"/>
  <c r="I309" i="2"/>
  <c r="I310" i="2"/>
  <c r="I312" i="2"/>
  <c r="I313" i="2"/>
  <c r="I314" i="2"/>
  <c r="I315" i="2"/>
  <c r="I316" i="2"/>
  <c r="I317" i="2"/>
  <c r="I319" i="2"/>
  <c r="I320" i="2"/>
  <c r="I321" i="2"/>
  <c r="I322" i="2"/>
  <c r="I323" i="2"/>
  <c r="I324" i="2"/>
  <c r="I325" i="2"/>
  <c r="I326" i="2"/>
  <c r="I327" i="2"/>
  <c r="I328" i="2"/>
  <c r="I329" i="2"/>
  <c r="I330" i="2"/>
  <c r="I331" i="2"/>
  <c r="I334" i="2"/>
  <c r="I335" i="2"/>
  <c r="I337" i="2"/>
  <c r="I338" i="2"/>
  <c r="I339" i="2"/>
  <c r="I340" i="2"/>
  <c r="I341" i="2"/>
  <c r="I342" i="2"/>
  <c r="I343" i="2"/>
  <c r="I344" i="2"/>
  <c r="I345" i="2"/>
  <c r="I346" i="2"/>
  <c r="I347" i="2"/>
  <c r="I348" i="2"/>
  <c r="I351" i="2"/>
  <c r="I352" i="2"/>
  <c r="I353" i="2"/>
  <c r="I354" i="2"/>
  <c r="I355" i="2"/>
  <c r="I356" i="2"/>
  <c r="I358" i="2"/>
  <c r="I359" i="2"/>
  <c r="I360" i="2"/>
  <c r="I361" i="2"/>
  <c r="I362" i="2"/>
  <c r="I363" i="2"/>
  <c r="I364" i="2"/>
  <c r="I365" i="2"/>
  <c r="I366" i="2"/>
  <c r="I367" i="2"/>
  <c r="I368" i="2"/>
  <c r="I369" i="2"/>
  <c r="I370" i="2"/>
  <c r="I371" i="2"/>
  <c r="I372" i="2"/>
  <c r="I373" i="2"/>
  <c r="I378" i="2"/>
  <c r="I379" i="2"/>
  <c r="I380" i="2"/>
  <c r="I383" i="2"/>
  <c r="I384" i="2"/>
  <c r="I385" i="2"/>
  <c r="I388" i="2"/>
  <c r="I389" i="2"/>
  <c r="I390" i="2"/>
  <c r="I393" i="2"/>
  <c r="I394" i="2"/>
  <c r="I395" i="2"/>
  <c r="I396" i="2"/>
  <c r="I397" i="2"/>
  <c r="I399" i="2"/>
  <c r="I400" i="2"/>
  <c r="I401" i="2"/>
  <c r="I402" i="2"/>
  <c r="I404" i="2"/>
  <c r="I405" i="2"/>
  <c r="I406" i="2"/>
  <c r="I407" i="2"/>
  <c r="I408" i="2"/>
  <c r="I409" i="2"/>
  <c r="I411" i="2"/>
  <c r="I412" i="2"/>
  <c r="I413" i="2"/>
  <c r="I414" i="2"/>
  <c r="I415" i="2"/>
  <c r="I416" i="2"/>
  <c r="I417" i="2"/>
  <c r="I418" i="2"/>
  <c r="I419" i="2"/>
  <c r="I420" i="2"/>
  <c r="I421" i="2"/>
  <c r="I422" i="2"/>
  <c r="I423" i="2"/>
  <c r="I425" i="2"/>
  <c r="I426" i="2"/>
  <c r="I427" i="2"/>
  <c r="I430" i="2"/>
  <c r="I431" i="2"/>
  <c r="I432" i="2"/>
  <c r="I433" i="2"/>
  <c r="I434" i="2"/>
  <c r="I435" i="2"/>
  <c r="I442" i="2"/>
  <c r="I443" i="2"/>
  <c r="I444" i="2"/>
  <c r="I447" i="2"/>
  <c r="I448" i="2"/>
  <c r="I449" i="2"/>
  <c r="I450" i="2"/>
  <c r="I451" i="2"/>
  <c r="I452" i="2"/>
  <c r="I453" i="2"/>
  <c r="I454" i="2"/>
  <c r="I455" i="2"/>
  <c r="I456" i="2"/>
  <c r="I457" i="2"/>
  <c r="I458"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91" i="2"/>
  <c r="I492" i="2"/>
  <c r="I493"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5" i="2"/>
  <c r="I536" i="2"/>
  <c r="I537" i="2"/>
  <c r="E424" i="3" l="1"/>
  <c r="G424" i="3"/>
  <c r="F424" i="3"/>
  <c r="H11" i="3"/>
  <c r="H436" i="3"/>
  <c r="H429" i="3"/>
  <c r="E507" i="3"/>
  <c r="F507" i="3"/>
  <c r="H136" i="3"/>
  <c r="I533" i="2"/>
  <c r="I459" i="2"/>
  <c r="I446" i="2"/>
  <c r="I374" i="2"/>
  <c r="I336" i="2"/>
  <c r="H424" i="3"/>
  <c r="I494" i="2"/>
  <c r="I424" i="2"/>
  <c r="I410" i="2"/>
  <c r="I428" i="2"/>
  <c r="J10" i="4"/>
  <c r="J613" i="4" s="1"/>
  <c r="I10" i="4"/>
  <c r="I613" i="4" s="1"/>
  <c r="H10" i="4"/>
  <c r="H613" i="4" s="1"/>
  <c r="H224" i="3"/>
  <c r="H263" i="3"/>
  <c r="G223" i="3"/>
  <c r="H223" i="3" s="1"/>
  <c r="H161" i="3"/>
  <c r="H162" i="3"/>
  <c r="I534" i="2"/>
  <c r="I438" i="2"/>
  <c r="I429" i="2"/>
  <c r="I381" i="2"/>
  <c r="I318" i="2"/>
  <c r="I297" i="2"/>
  <c r="I437" i="2"/>
  <c r="I350" i="2"/>
  <c r="I272" i="2"/>
  <c r="I252" i="2"/>
  <c r="I206" i="2"/>
  <c r="I386" i="2" l="1"/>
  <c r="I349" i="2"/>
  <c r="I445" i="2"/>
  <c r="G507" i="3"/>
  <c r="H507" i="3" s="1"/>
  <c r="I436" i="2"/>
  <c r="I398" i="2"/>
  <c r="I296" i="2"/>
  <c r="I271" i="2"/>
  <c r="I205" i="2" l="1"/>
  <c r="I538" i="2"/>
  <c r="K11" i="4"/>
  <c r="K12" i="4"/>
  <c r="K13" i="4"/>
  <c r="K14" i="4"/>
  <c r="K15" i="4"/>
  <c r="K16" i="4"/>
  <c r="K17" i="4"/>
  <c r="K18" i="4"/>
  <c r="K19" i="4"/>
  <c r="K20" i="4"/>
  <c r="K21" i="4"/>
  <c r="K22" i="4"/>
  <c r="K23" i="4"/>
  <c r="K24" i="4"/>
  <c r="K25" i="4"/>
  <c r="K26" i="4"/>
  <c r="K27" i="4"/>
  <c r="K28" i="4"/>
  <c r="K29" i="4"/>
  <c r="K30" i="4"/>
  <c r="K31" i="4"/>
  <c r="K32" i="4"/>
  <c r="K33"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3" i="4"/>
  <c r="K122" i="4" s="1"/>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72" i="4"/>
  <c r="K273" i="4"/>
  <c r="K274" i="4"/>
  <c r="K275"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6" i="4"/>
  <c r="K427" i="4"/>
  <c r="K434" i="4"/>
  <c r="K435" i="4"/>
  <c r="K436" i="4"/>
  <c r="K437" i="4"/>
  <c r="K438" i="4"/>
  <c r="K439" i="4"/>
  <c r="K441" i="4"/>
  <c r="K442" i="4"/>
  <c r="K443" i="4"/>
  <c r="K444" i="4"/>
  <c r="K445" i="4"/>
  <c r="K446" i="4"/>
  <c r="K447" i="4"/>
  <c r="K448" i="4"/>
  <c r="K449" i="4"/>
  <c r="K450" i="4"/>
  <c r="K451" i="4"/>
  <c r="K452" i="4"/>
  <c r="K453" i="4"/>
  <c r="K454" i="4"/>
  <c r="K455" i="4"/>
  <c r="K456" i="4"/>
  <c r="K457" i="4"/>
  <c r="K458" i="4"/>
  <c r="K459" i="4"/>
  <c r="K460" i="4"/>
  <c r="K461" i="4"/>
  <c r="K462"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552" i="4"/>
  <c r="K551" i="4" s="1"/>
  <c r="K553" i="4"/>
  <c r="K554" i="4"/>
  <c r="K555" i="4"/>
  <c r="K556" i="4"/>
  <c r="K557" i="4"/>
  <c r="K573" i="4"/>
  <c r="K574" i="4"/>
  <c r="K575" i="4"/>
  <c r="K576" i="4"/>
  <c r="K577" i="4"/>
  <c r="K578" i="4"/>
  <c r="K579" i="4"/>
  <c r="K580" i="4"/>
  <c r="K581" i="4"/>
  <c r="K582" i="4"/>
  <c r="K583" i="4"/>
  <c r="K584" i="4"/>
  <c r="K585" i="4"/>
  <c r="K586" i="4"/>
  <c r="K587" i="4"/>
  <c r="K588" i="4"/>
  <c r="K589" i="4"/>
  <c r="K590" i="4"/>
  <c r="K591" i="4"/>
  <c r="K592" i="4"/>
  <c r="K593" i="4"/>
  <c r="K594" i="4"/>
  <c r="K598" i="4"/>
  <c r="K599" i="4"/>
  <c r="K600" i="4"/>
  <c r="K601" i="4"/>
  <c r="K602" i="4"/>
  <c r="K603" i="4"/>
  <c r="K604" i="4"/>
  <c r="K605" i="4"/>
  <c r="K606" i="4"/>
  <c r="K607" i="4"/>
  <c r="K608" i="4"/>
  <c r="K609" i="4"/>
  <c r="K610" i="4"/>
  <c r="K611" i="4"/>
  <c r="K612" i="4"/>
  <c r="K613" i="4"/>
  <c r="K10" i="4"/>
  <c r="E10" i="1"/>
  <c r="E11" i="1"/>
  <c r="E13" i="1"/>
  <c r="E14" i="1"/>
  <c r="E15" i="1"/>
  <c r="E16" i="1"/>
  <c r="E17" i="1"/>
  <c r="E18" i="1"/>
  <c r="E19" i="1"/>
  <c r="E20" i="1"/>
  <c r="E21" i="1"/>
  <c r="E22" i="1"/>
  <c r="E23" i="1"/>
  <c r="E24" i="1"/>
  <c r="E25" i="1"/>
  <c r="E26" i="1"/>
  <c r="E27" i="1"/>
  <c r="E28" i="1"/>
  <c r="E29" i="1"/>
  <c r="E32" i="1"/>
  <c r="E33" i="1"/>
  <c r="E34" i="1"/>
  <c r="E35" i="1"/>
  <c r="E36" i="1"/>
  <c r="E37" i="1"/>
  <c r="E38" i="1"/>
  <c r="E41" i="1"/>
  <c r="E42" i="1"/>
  <c r="E43" i="1"/>
  <c r="E44" i="1"/>
  <c r="E45" i="1"/>
  <c r="E46" i="1"/>
  <c r="E47" i="1"/>
  <c r="E48" i="1"/>
  <c r="E49" i="1"/>
  <c r="E50" i="1"/>
  <c r="E51" i="1"/>
  <c r="E52" i="1"/>
  <c r="E54" i="1"/>
  <c r="E55" i="1"/>
  <c r="E56" i="1"/>
  <c r="E57" i="1"/>
  <c r="E58" i="1"/>
  <c r="E59" i="1"/>
  <c r="E60" i="1"/>
  <c r="E61" i="1"/>
  <c r="E62" i="1"/>
  <c r="E63" i="1"/>
  <c r="E64" i="1"/>
  <c r="E65" i="1"/>
  <c r="E67" i="1"/>
  <c r="E68" i="1"/>
  <c r="E69" i="1"/>
  <c r="E70" i="1"/>
  <c r="E72" i="1"/>
  <c r="E73" i="1"/>
  <c r="E74" i="1"/>
  <c r="E75" i="1"/>
  <c r="E76" i="1"/>
  <c r="E77" i="1"/>
  <c r="E78" i="1"/>
  <c r="E79" i="1"/>
  <c r="E82" i="1"/>
  <c r="E83" i="1"/>
  <c r="E84" i="1"/>
  <c r="E85" i="1"/>
  <c r="E86" i="1"/>
  <c r="E87" i="1"/>
  <c r="E88" i="1"/>
  <c r="E89" i="1"/>
  <c r="E90" i="1"/>
  <c r="E91" i="1"/>
  <c r="E92" i="1"/>
  <c r="E93" i="1"/>
  <c r="E94" i="1"/>
  <c r="E95" i="1"/>
  <c r="E96" i="1"/>
  <c r="E97" i="1"/>
  <c r="E98" i="1"/>
  <c r="E99" i="1"/>
  <c r="E102" i="1"/>
  <c r="E103" i="1"/>
  <c r="E104" i="1"/>
  <c r="E105" i="1"/>
  <c r="E106" i="1"/>
  <c r="E107" i="1"/>
  <c r="E108" i="1"/>
  <c r="E109" i="1"/>
  <c r="E110" i="1"/>
  <c r="E111" i="1"/>
  <c r="E112" i="1"/>
  <c r="E113" i="1"/>
  <c r="E116" i="1"/>
  <c r="E118" i="1"/>
  <c r="E119" i="1"/>
  <c r="E127" i="1"/>
  <c r="E129" i="1"/>
  <c r="E132" i="1"/>
  <c r="E134" i="1"/>
  <c r="E138" i="1"/>
  <c r="E140" i="1"/>
  <c r="E142" i="1"/>
  <c r="E144" i="1"/>
  <c r="E146" i="1"/>
  <c r="E150" i="1"/>
  <c r="E151" i="1"/>
  <c r="E152" i="1"/>
  <c r="E154" i="1"/>
  <c r="E156" i="1"/>
  <c r="E157" i="1"/>
  <c r="E158" i="1"/>
  <c r="E160" i="1"/>
  <c r="E163" i="1"/>
  <c r="E165" i="1"/>
  <c r="E167" i="1"/>
  <c r="E169" i="1"/>
  <c r="E172" i="1"/>
  <c r="E174" i="1"/>
  <c r="E176" i="1"/>
  <c r="E12" i="1"/>
  <c r="E81" i="1" l="1"/>
  <c r="E80" i="1" s="1"/>
  <c r="C23" i="5"/>
  <c r="C22" i="5"/>
  <c r="C25" i="5" s="1"/>
  <c r="E25" i="5" s="1"/>
  <c r="D180" i="1"/>
  <c r="C180" i="1"/>
  <c r="C179" i="1" s="1"/>
  <c r="D175" i="1"/>
  <c r="C175" i="1"/>
  <c r="D173" i="1"/>
  <c r="C173" i="1"/>
  <c r="D171" i="1"/>
  <c r="C171" i="1"/>
  <c r="D168" i="1"/>
  <c r="C168" i="1"/>
  <c r="D166" i="1"/>
  <c r="C166" i="1"/>
  <c r="D164" i="1"/>
  <c r="C164" i="1"/>
  <c r="D162" i="1"/>
  <c r="C162" i="1"/>
  <c r="D159" i="1"/>
  <c r="C159" i="1"/>
  <c r="D155" i="1"/>
  <c r="C155" i="1"/>
  <c r="D153" i="1"/>
  <c r="E153" i="1" s="1"/>
  <c r="C153" i="1"/>
  <c r="D149" i="1"/>
  <c r="C149" i="1"/>
  <c r="C148" i="1"/>
  <c r="E148" i="1" s="1"/>
  <c r="D147" i="1"/>
  <c r="D145" i="1"/>
  <c r="C145" i="1"/>
  <c r="D143" i="1"/>
  <c r="C143" i="1"/>
  <c r="C141" i="1"/>
  <c r="E141" i="1" s="1"/>
  <c r="D139" i="1"/>
  <c r="C139" i="1"/>
  <c r="D137" i="1"/>
  <c r="C137" i="1"/>
  <c r="C136" i="1"/>
  <c r="D135" i="1"/>
  <c r="D133" i="1"/>
  <c r="C133" i="1"/>
  <c r="D131" i="1"/>
  <c r="C131" i="1"/>
  <c r="D128" i="1"/>
  <c r="C128" i="1"/>
  <c r="C125" i="1" s="1"/>
  <c r="C147" i="1" l="1"/>
  <c r="E137" i="1"/>
  <c r="E145" i="1"/>
  <c r="E168" i="1"/>
  <c r="E133" i="1"/>
  <c r="E166" i="1"/>
  <c r="E131" i="1"/>
  <c r="E139" i="1"/>
  <c r="E147" i="1"/>
  <c r="E180" i="1"/>
  <c r="D170" i="1"/>
  <c r="E170" i="1" s="1"/>
  <c r="C170" i="1"/>
  <c r="E149" i="1"/>
  <c r="C135" i="1"/>
  <c r="C130" i="1" s="1"/>
  <c r="C124" i="1" s="1"/>
  <c r="E136" i="1"/>
  <c r="E143" i="1"/>
  <c r="E175" i="1"/>
  <c r="E173" i="1"/>
  <c r="C161" i="1"/>
  <c r="E164" i="1"/>
  <c r="E155" i="1"/>
  <c r="E128" i="1"/>
  <c r="D161" i="1"/>
  <c r="E161" i="1" s="1"/>
  <c r="E159" i="1"/>
  <c r="D179" i="1"/>
  <c r="E179" i="1" s="1"/>
  <c r="E171" i="1"/>
  <c r="E162" i="1"/>
  <c r="D130" i="1"/>
  <c r="D125" i="1"/>
  <c r="E125" i="1" s="1"/>
  <c r="E126" i="1"/>
  <c r="E135" i="1" l="1"/>
  <c r="C123" i="1"/>
  <c r="C190" i="1" s="1"/>
  <c r="E130" i="1"/>
  <c r="D124" i="1"/>
  <c r="D123" i="1" s="1"/>
  <c r="E124" i="1" l="1"/>
  <c r="E123" i="1" s="1"/>
  <c r="D190" i="1"/>
  <c r="E190" i="1" s="1"/>
</calcChain>
</file>

<file path=xl/sharedStrings.xml><?xml version="1.0" encoding="utf-8"?>
<sst xmlns="http://schemas.openxmlformats.org/spreadsheetml/2006/main" count="9277" uniqueCount="1297">
  <si>
    <t>Приложение № 1</t>
  </si>
  <si>
    <t>Код бюджетной классификации</t>
  </si>
  <si>
    <t>Наименование  доходов</t>
  </si>
  <si>
    <t xml:space="preserve">1 00 00000 00 0000 000 </t>
  </si>
  <si>
    <t>НАЛОГОВЫЕ И НЕНАЛОГОВЫЕ ДОХОДЫ</t>
  </si>
  <si>
    <t xml:space="preserve">1 01 00000 00 0000 000   </t>
  </si>
  <si>
    <t>НАЛОГИ НА ПРИБЫЛЬ, ДОХОДЫ</t>
  </si>
  <si>
    <t xml:space="preserve">1 01 02000 01 0000 110   </t>
  </si>
  <si>
    <t>Налог на доходы физических лиц</t>
  </si>
  <si>
    <t>1 01 02010 01 0000 110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</si>
  <si>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t>
  </si>
  <si>
    <t>1 01 02020 01 0000 110</t>
  </si>
  <si>
    <t xml:space="preserve">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t>
  </si>
  <si>
    <t xml:space="preserve">1 01 02030 01 0000 110   </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</si>
  <si>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</si>
  <si>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1 01 02040 01 0000 110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</si>
  <si>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</si>
  <si>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1 01 02080 01 0000 110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</si>
  <si>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</si>
  <si>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1 01 02130 01 0000 110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</si>
  <si>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</si>
  <si>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1 01 02140 01 0000 110</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</si>
  <si>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</si>
  <si>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</si>
  <si>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</si>
  <si>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</si>
  <si>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</si>
  <si>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</si>
  <si>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</si>
  <si>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</si>
  <si>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</si>
  <si>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</si>
  <si>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</si>
  <si>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</si>
  <si>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</si>
  <si>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</si>
  <si>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</si>
  <si>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</si>
  <si>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</si>
  <si>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</si>
  <si>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</si>
  <si>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</si>
  <si>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</si>
  <si>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1 05 00000 00 0000 000   </t>
  </si>
  <si>
    <t>НАЛОГИ НА СОВОКУПНЫЙ ДОХОД</t>
  </si>
  <si>
    <t xml:space="preserve">1 05 03000 01 0000 110   </t>
  </si>
  <si>
    <t xml:space="preserve">Единый сельскохозяйственный налог </t>
  </si>
  <si>
    <t xml:space="preserve">1 05 03010 01 0000 110   </t>
  </si>
  <si>
    <t>1 05 04000 02  0000 110</t>
  </si>
  <si>
    <t>Налог, взимаемый в связи  с применением патентной  системы налогообложения</t>
  </si>
  <si>
    <t>1 05 04020 02 0000 110</t>
  </si>
  <si>
    <t xml:space="preserve">Налог, взимаемый в связи с применением патентной системы налогообложения, зачисляемый в бюджеты муниципальных районов </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</si>
  <si>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</si>
  <si>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</si>
  <si>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</si>
  <si>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</si>
  <si>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</si>
  <si>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</si>
  <si>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1 11 00000 00 0000 000   </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</si>
  <si>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</si>
  <si>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</si>
  <si>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</si>
  <si>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1 11 05010 00 0000 120   </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</si>
  <si>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</si>
  <si>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</si>
  <si>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</si>
  <si>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</si>
  <si>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</si>
  <si>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</si>
  <si>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</si>
  <si>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1 11 05030 00 0000 120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</si>
  <si>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</si>
  <si>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</si>
  <si>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</si>
  <si>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</si>
  <si>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</si>
  <si>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1 11 05075 05 0000 120</t>
  </si>
  <si>
    <t>Доходы от сдачи в аренду имущества, составляющего казну муниципальных районов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</si>
  <si>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</si>
  <si>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</si>
  <si>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1 11 05313 05 0000 120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</si>
  <si>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</si>
  <si>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1 11 07000 00 0000 120</t>
  </si>
  <si>
    <t>Платежи от государственных и муниципальных унитарных предприятий</t>
  </si>
  <si>
    <t xml:space="preserve">1 11 07010 00 0000 120 </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</si>
  <si>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</si>
  <si>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1 11 07015 05 0000 120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</si>
  <si>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</si>
  <si>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</si>
  <si>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</si>
  <si>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1 11 09080 05 0000 120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</si>
  <si>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</si>
  <si>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</si>
  <si>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</si>
  <si>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</si>
  <si>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</si>
  <si>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</si>
  <si>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Плата за выбросы загрязняющих веществ в атмосферный воздух стационарными объектами</t>
  </si>
  <si>
    <t>1 12 01030 01 0000 120</t>
  </si>
  <si>
    <t>Плата за сбросы загрязняющих веществ в водные объекты</t>
  </si>
  <si>
    <t>1 12 01040 01 0000 120</t>
  </si>
  <si>
    <t>Плата за размещение отходов производства и потребления</t>
  </si>
  <si>
    <t>1 12 01041 01 0000 120</t>
  </si>
  <si>
    <t>Плата за размещение отходов производства</t>
  </si>
  <si>
    <t>1 12 01042 01 0000 120</t>
  </si>
  <si>
    <t>Плата за размещение твердых коммунальных отходов</t>
  </si>
  <si>
    <t>1 13 00000 00 0000 000</t>
  </si>
  <si>
    <t>ДОХОДЫ ОТ ОКАЗАНИЯ ПЛАТНЫХ УСЛУГ И КОМПЕНСАЦИИ ЗАТРАТ ГОСУДАРСТВА</t>
  </si>
  <si>
    <t>1 13 02000 00  0000 130</t>
  </si>
  <si>
    <t>Доходы от компенсации затрат государства</t>
  </si>
  <si>
    <t>1 13 02060 00 0000 130</t>
  </si>
  <si>
    <t xml:space="preserve">﻿Доходы, поступающие в порядке возмещения расходов, понесенных в связи с эксплуатацией имущества
</t>
  </si>
  <si>
    <t>1 13 02065 05 0000 130</t>
  </si>
  <si>
    <t>Доходы, поступающие в порядке возмещения расходов, понесенных в связи с эксплуатацией имущества муниципальных районов</t>
  </si>
  <si>
    <t>1 14 00000 00 0000 000</t>
  </si>
  <si>
    <t>ДОХОДЫ ОТ ПРОДАЖИ МАТЕРИАЛЬНЫХ И НЕМАТЕРИАЛЬНЫХ АКТИВОВ</t>
  </si>
  <si>
    <t>1 14 06000 00 0000 430</t>
  </si>
  <si>
    <t>Доходы от продажи земельных участков, находящихся в государственной и муниципальной собственности</t>
  </si>
  <si>
    <t>1 14 06010 00 0000 430</t>
  </si>
  <si>
    <t>Доходы от продажи земельных участков, государственная собственность на которые не разграничена</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</si>
  <si>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</si>
  <si>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</si>
  <si>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</si>
  <si>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</si>
  <si>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1 14 06025 05 0000 430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</si>
  <si>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</si>
  <si>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</si>
  <si>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</si>
  <si>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</si>
  <si>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</si>
  <si>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 xml:space="preserve">1 16 00000 00 0000 000   </t>
  </si>
  <si>
    <t xml:space="preserve"> ШТРАФЫ,САНКЦИИ,ВОЗМЕЩЕНИЕ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</si>
  <si>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</si>
  <si>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</si>
  <si>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</si>
  <si>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t>
  </si>
  <si>
    <t>1 16 01053 01 0000 140</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</si>
  <si>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t>
  </si>
  <si>
    <t>1 16 01060 01 0000140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</si>
  <si>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</si>
  <si>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</si>
  <si>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</si>
  <si>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1 16 01070 01 0000140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</si>
  <si>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</si>
  <si>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</si>
  <si>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1 1601080 01 0000 140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</si>
  <si>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</si>
  <si>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</si>
  <si>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</si>
  <si>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000 1160111001 0000 100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</si>
  <si>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</si>
  <si>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000 1160111301 0000 140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</si>
  <si>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</si>
  <si>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 xml:space="preserve">﻿1 16 01130 01 0000 140
</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</si>
  <si>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</si>
  <si>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 xml:space="preserve">﻿1 16 01133 01 0000 140
</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</si>
  <si>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</si>
  <si>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</si>
  <si>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</si>
  <si>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</si>
  <si>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</si>
  <si>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1 16 01150 01 0000 140</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</si>
  <si>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</si>
  <si>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</si>
  <si>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</si>
  <si>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</si>
  <si>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</si>
  <si>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</si>
  <si>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</si>
  <si>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1 16 01180 01 0000 140</t>
  </si>
  <si>
    <t xml:space="preserve"> 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</si>
  <si>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1 16 01183 01 0000 140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</si>
  <si>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</si>
  <si>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</si>
  <si>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</si>
  <si>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</si>
  <si>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</si>
  <si>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</si>
  <si>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</si>
  <si>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</si>
  <si>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</si>
  <si>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</si>
  <si>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</si>
  <si>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</si>
  <si>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</si>
  <si>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 xml:space="preserve">﻿1 16 02000 02 0000 140
</t>
  </si>
  <si>
    <t>Административные штрафы, установленные законами субъектов Российской Федерации об административных правонарушениях</t>
  </si>
  <si>
    <t xml:space="preserve">﻿1 16 02010 02 0000 140
</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</si>
  <si>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</si>
  <si>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1 16 07000 00 0000 140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</si>
  <si>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</si>
  <si>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</si>
  <si>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</si>
  <si>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1 16 07090 05 0000 140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</si>
  <si>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</si>
  <si>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1 16 10000 00 0000 140</t>
  </si>
  <si>
    <t>Платежи в целях возмещения причиненного ущерба (убытков)</t>
  </si>
  <si>
    <t xml:space="preserve">﻿1 16 10123 01 0000 140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</si>
  <si>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</si>
  <si>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1 16 11000 01 0000 140</t>
  </si>
  <si>
    <t>Платежи, уплачиваемые в целях возмещения вреда</t>
  </si>
  <si>
    <t>1 16 11050 01 0000 140</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</si>
  <si>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</si>
  <si>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</si>
  <si>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</si>
  <si>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</si>
  <si>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</si>
  <si>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</si>
  <si>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</si>
  <si>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</si>
  <si>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</si>
  <si>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2 02 15001 05 0000 150</t>
  </si>
  <si>
    <t xml:space="preserve">Дотации бюджетам муниципальных районов на выравнивание бюджетной обеспеченности из бюджета субъекта Российской Федерации  </t>
  </si>
  <si>
    <t>2 02 15002 00 0000 150</t>
  </si>
  <si>
    <t>Дотации бюджетам на поддержку мер по обеспечению сбалансированности бюджетов</t>
  </si>
  <si>
    <t>2 02 15002 05 0000 150</t>
  </si>
  <si>
    <t xml:space="preserve">Дотации бюджетам муниципальных районов на поддержку мер по обеспечению сбалансированности бюджетов </t>
  </si>
  <si>
    <t>2 02 20000 00 0000 150</t>
  </si>
  <si>
    <t>Субсидии бюджетам бюджетной системы Российской Федерации (межбюджетные субсидии)</t>
  </si>
  <si>
    <t>2 02 20077 00 0000 150</t>
  </si>
  <si>
    <t>Субсидии бюджетам на софинансирование капитальных вложений в объекты муниципальной собственности</t>
  </si>
  <si>
    <t>2 02 20077 05 0000 150</t>
  </si>
  <si>
    <t>Субсидии бюджетам муниципальных районов на софинансирование капитальных вложений в объекты муниципальной собственности</t>
  </si>
  <si>
    <t>2 02 20216 00 0000 150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</si>
  <si>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</si>
  <si>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</si>
  <si>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</si>
  <si>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2 02 25239 00 0000 150</t>
  </si>
  <si>
    <t>Субсидии бюджетам на модернизацию инфраструктуры общего образования в отдельных субъектах Российской Федерации</t>
  </si>
  <si>
    <t>2 02 25239 05 0000 150</t>
  </si>
  <si>
    <t>Субсидии бюджетам муниципальных районов на модернизацию инфраструктуры общего образования в отдельных субъектах Российской Федерации</t>
  </si>
  <si>
    <t>2 02 25243 00 0000 150</t>
  </si>
  <si>
    <t>Субсидии бюджетам на строительство и реконструкцию (модернизацию) объектов питьевого водоснабжения</t>
  </si>
  <si>
    <t>Субсидии бюджетам муниципальных районов на строительство и реконструкцию (модернизацию) объектов питьевого водоснабжения</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</si>
  <si>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</si>
  <si>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</si>
  <si>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</si>
  <si>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</si>
  <si>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2 02 25467 00 0000 150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</si>
  <si>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</si>
  <si>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</si>
  <si>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</si>
  <si>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2 02 25497 00 0000 150</t>
  </si>
  <si>
    <t>Субсидии бюджетам на реализацию мероприятий по обеспечению жильем молодых семей</t>
  </si>
  <si>
    <t>2 02 25497 05 0000 150</t>
  </si>
  <si>
    <t>Субсидии бюджетам муниципальных районов на реализацию мероприятий по обеспечению жильем молодых семей</t>
  </si>
  <si>
    <t>2 02 25511 00 0000 150</t>
  </si>
  <si>
    <t>Субсидии бюджетам на проведение комплексных кадастровых работ</t>
  </si>
  <si>
    <t>2 02 25511 05 0000 150</t>
  </si>
  <si>
    <t>Субсидии бюджетам муниципальных районов на проведение комплексных кадастровых работ</t>
  </si>
  <si>
    <t>2 02 25519 00 0000 150</t>
  </si>
  <si>
    <t>Субсидии бюджетам  на поддержку отрасли культуры</t>
  </si>
  <si>
    <t>2 02 25519 05 0000 150</t>
  </si>
  <si>
    <t>Субсидии бюджетам муниципальных районов  на поддержку отрасли культуры</t>
  </si>
  <si>
    <t>2 02 25520 00 0000 150</t>
  </si>
  <si>
    <t>Субсидии бюджетам на реализацию мероприятий по созданию в субъектах Российской Федерации новых мест в общеобразовательных организациях</t>
  </si>
  <si>
    <t>2 02 25520 05 0000 150</t>
  </si>
  <si>
    <t>Субсидии бюджетам муниципальных районов на реализацию мероприятий по созданию в субъектах Российской Федерации новых мест в общеобразовательных организациях</t>
  </si>
  <si>
    <t>202 25750 00 0000 150</t>
  </si>
  <si>
    <t>Субсидии бюджетам на реализацию мероприятий по модернизации школьных систем образования</t>
  </si>
  <si>
    <t>202 25750 05 0000 150</t>
  </si>
  <si>
    <t>Субсидии бюджетам муниципальных районов на реализацию мероприятий по модернизации школьных систем образования</t>
  </si>
  <si>
    <t>2 02 27139 00 0000 150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</si>
  <si>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</si>
  <si>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</si>
  <si>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Субсидии муниципальных районов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</si>
  <si>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2 02 27576 00 0000 150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</si>
  <si>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</si>
  <si>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2 02 27576 05 0000 150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</si>
  <si>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</si>
  <si>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2 02 29999 00 0000 150</t>
  </si>
  <si>
    <t>Прочие субсидии</t>
  </si>
  <si>
    <t>2 02 29999 05 0000 150</t>
  </si>
  <si>
    <t>Прочие субсидии бюджетам муниципальных районов</t>
  </si>
  <si>
    <t>2 02 30000 00 0000 150</t>
  </si>
  <si>
    <t xml:space="preserve">Субвенции бюджетам субъектов Российской Федерации </t>
  </si>
  <si>
    <t>2 02 30024 00 0000 150</t>
  </si>
  <si>
    <t>Субвенции местным бюджетам на выполнение передаваемых полномочий субъектов Российской Федерации</t>
  </si>
  <si>
    <t>2 02 30024 05 0000 150</t>
  </si>
  <si>
    <t>Субвенции бюджетам муниципальных районов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</si>
  <si>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</si>
  <si>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</si>
  <si>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2 02 30029 05 0000 150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</si>
  <si>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</si>
  <si>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</si>
  <si>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2 02 35082 05 0000 150</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</si>
  <si>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</si>
  <si>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</si>
  <si>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</si>
  <si>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</si>
  <si>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2 02 40000 00 0000 150</t>
  </si>
  <si>
    <t>Иные межбюджетные трансферты</t>
  </si>
  <si>
    <t>2 02 40014 00 0000 150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</si>
  <si>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</si>
  <si>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</si>
  <si>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</si>
  <si>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</si>
  <si>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</si>
  <si>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</si>
  <si>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</si>
  <si>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</si>
  <si>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</si>
  <si>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2 02 45303 05 0000 150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</si>
  <si>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</si>
  <si>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2 07 05000 00 0000 150</t>
  </si>
  <si>
    <t>Прочие безвозмездные поступления</t>
  </si>
  <si>
    <t>2 07 05030 00 0000 150</t>
  </si>
  <si>
    <t>Прочие безвозмездные поступления в бюджеты</t>
  </si>
  <si>
    <t>2 07 05030 05 0001 150</t>
  </si>
  <si>
    <t>Прочие безвозмездные поступления в бюджеты муниципальных районов</t>
  </si>
  <si>
    <t>ВСЕГО</t>
  </si>
  <si>
    <t>Приложение №2</t>
  </si>
  <si>
    <t/>
  </si>
  <si>
    <t>Наименование</t>
  </si>
  <si>
    <t>ГРБС</t>
  </si>
  <si>
    <t>ЦСР</t>
  </si>
  <si>
    <t>ВР</t>
  </si>
  <si>
    <t>1</t>
  </si>
  <si>
    <t>2</t>
  </si>
  <si>
    <t>3</t>
  </si>
  <si>
    <t>4</t>
  </si>
  <si>
    <t>5</t>
  </si>
  <si>
    <t>6</t>
  </si>
  <si>
    <t>7</t>
  </si>
  <si>
    <t>8</t>
  </si>
  <si>
    <t>9</t>
  </si>
  <si>
    <t>Финансовое управление администрации Брянского района</t>
  </si>
  <si>
    <t>102</t>
  </si>
  <si>
    <t>01</t>
  </si>
  <si>
    <t>06</t>
  </si>
  <si>
    <t>Руководство и управление в сфере установленных функций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</si>
  <si>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</si>
  <si>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</si>
  <si>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</si>
  <si>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</si>
  <si>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</si>
  <si>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</si>
  <si>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</si>
  <si>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</si>
  <si>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</si>
  <si>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</si>
  <si>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</si>
  <si>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</si>
  <si>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Развитие информационного общества и формирование электронного правительства</t>
  </si>
  <si>
    <t>13</t>
  </si>
  <si>
    <t>Резервные средства</t>
  </si>
  <si>
    <t>870</t>
  </si>
  <si>
    <t>Обслуживание государственного (муниципального) долга</t>
  </si>
  <si>
    <t>Обслуживание муниципального долга</t>
  </si>
  <si>
    <t>700</t>
  </si>
  <si>
    <t>730</t>
  </si>
  <si>
    <t>14</t>
  </si>
  <si>
    <t>Реализация государственных полномочий Брянской области по расчету и предоставлению дотаций на выравнивание бюджетной обеспеченности поселений</t>
  </si>
  <si>
    <t>Межбюджетные трансферты</t>
  </si>
  <si>
    <t>500</t>
  </si>
  <si>
    <t>Дотации</t>
  </si>
  <si>
    <t>510</t>
  </si>
  <si>
    <t>Выравнивание бюджетной обеспеченности поселений</t>
  </si>
  <si>
    <t>03</t>
  </si>
  <si>
    <t>Решение актуальных вопросов местного значения</t>
  </si>
  <si>
    <t>540</t>
  </si>
  <si>
    <t>Управление культуры, молодежной политики и спорта Брянского муниципального района</t>
  </si>
  <si>
    <t>104</t>
  </si>
  <si>
    <t>04</t>
  </si>
  <si>
    <t>12</t>
  </si>
  <si>
    <t>Мероприятия в сфере туризма</t>
  </si>
  <si>
    <t>07</t>
  </si>
  <si>
    <t>Организации дополнительного образования</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</si>
  <si>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</si>
  <si>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</si>
  <si>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</si>
  <si>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</si>
  <si>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Мероприятия по работе с семьей, детьми и молодежью</t>
  </si>
  <si>
    <t>09</t>
  </si>
  <si>
    <t>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</si>
  <si>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</si>
  <si>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</si>
  <si>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</si>
  <si>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</si>
  <si>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08</t>
  </si>
  <si>
    <t>Государственная поддержка отрасли культуры</t>
  </si>
  <si>
    <t>Библиотеки</t>
  </si>
  <si>
    <t>Музеи и постоянные выставки</t>
  </si>
  <si>
    <t>Дворцы и дома культуры, клубы, выставочные залы</t>
  </si>
  <si>
    <t>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t>
  </si>
  <si>
    <t>Мероприятия по развитию культуры</t>
  </si>
  <si>
    <t>Учреждения, обеспечивающие деятельность органов местного самоуправления и муниципальных учреждений</t>
  </si>
  <si>
    <t>Расходы на выплаты персоналу казенных учреждений</t>
  </si>
  <si>
    <t>110</t>
  </si>
  <si>
    <t>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</si>
  <si>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11</t>
  </si>
  <si>
    <t>Развитие материально-технической базы муниципальных образовательных организаций в сфере физической культуры и спорта</t>
  </si>
  <si>
    <t>Спортивно-оздоровительные комплексы и центры</t>
  </si>
  <si>
    <t>Субсидии автономным учреждениям</t>
  </si>
  <si>
    <t>620</t>
  </si>
  <si>
    <t>Мероприятия по развитию физической культуры и спорта</t>
  </si>
  <si>
    <t>Комитет по управлению муниципальным имуществом Брянского района</t>
  </si>
  <si>
    <t>111</t>
  </si>
  <si>
    <t>Опубликование нормативных правовых актов муниципальных образований и иной официальной информации</t>
  </si>
  <si>
    <t>Оценка имущества, признание прав и регулирование отношений муниципальной собственности</t>
  </si>
  <si>
    <t>Эксплуатация и содержание имущества казны муниципального образования</t>
  </si>
  <si>
    <t>Мероприятия по землеустройству и землепользованию</t>
  </si>
  <si>
    <t>05</t>
  </si>
  <si>
    <t>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</si>
  <si>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Контрольно-счетная палата Брянского района</t>
  </si>
  <si>
    <t>258</t>
  </si>
  <si>
    <t>Обеспечение деятельности руководителя контрольно-счетного органа муниципального образования и его заместителей</t>
  </si>
  <si>
    <t>Брянский районный Совет народных депутатов</t>
  </si>
  <si>
    <t>368</t>
  </si>
  <si>
    <t>02</t>
  </si>
  <si>
    <t>Обеспечение деятельности главы муниципального образования</t>
  </si>
  <si>
    <t>Обеспечение деятельности депутатов представительного органа муниципального образования</t>
  </si>
  <si>
    <t>Администрация Брянского района</t>
  </si>
  <si>
    <t>901</t>
  </si>
  <si>
    <t>Обеспечение деятельности главы местной администрации (исполнительно-распорядительного органа муниципального образования)</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</si>
  <si>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</si>
  <si>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</si>
  <si>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</si>
  <si>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Организация и осуществление деятельности по опеке и попечительству</t>
  </si>
  <si>
    <t>Осуществление отдельных полномочий в области охраны труда и уведомительной регистрации территориальных соглашений и коллективных договоров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</si>
  <si>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</si>
  <si>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Резервный фонд местной администрации</t>
  </si>
  <si>
    <t>Эксплуатация и содержание имущества, находящегося в муниципальной собственности, арендованного недвижимого имущества</t>
  </si>
  <si>
    <t>Многофункциональные центры предоставления государственных и муниципальных услуг</t>
  </si>
  <si>
    <t>Комплексные меры по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образования</t>
  </si>
  <si>
    <t>Оповещение населения об опасностях, возникающих при ведении военных действий и возникновении чрезвычайных ситуаций</t>
  </si>
  <si>
    <t>Создание и содержание запасов (резерва) материальных ресурсов муниципального образования в целях гражданской обороны и ликвидации чрезвычайных ситуаций</t>
  </si>
  <si>
    <t>10</t>
  </si>
  <si>
    <t>Единые дежурно-диспетчерские службы</t>
  </si>
  <si>
    <t>Организация и осуществление мероприятий по территориальной обороне и гражданской обороне, защите населения и территории муниципального образования от чрезвычайных ситуаций природного и техногенного характера</t>
  </si>
  <si>
    <t>Мероприятия в сфере пожарной безопасности</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</si>
  <si>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</si>
  <si>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</si>
  <si>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</si>
  <si>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Обеспечение комплексного развития сельских территорий</t>
  </si>
  <si>
    <t>Капитальные вложения в объекты государственной (муниципальной) собственности</t>
  </si>
  <si>
    <t>400</t>
  </si>
  <si>
    <t>Бюджетные инвестиции</t>
  </si>
  <si>
    <t>410</t>
  </si>
  <si>
    <t>Бюджетные инвестиции в объекты капитального строительства муниципальной собственности</t>
  </si>
  <si>
    <t>Водохозяйственные и водоохранные мероприятия</t>
  </si>
  <si>
    <t>Компенсация транспортным организациям части потерь в доходах и (или) возмещении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</si>
  <si>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Развитие и совершенствование сети автомобильных дорог местного значения</t>
  </si>
  <si>
    <t>Повышение безопасности дорожного движения</t>
  </si>
  <si>
    <t>Обеспечение сохранности автомобильных дорог местного значения и условий безопасного движения по ним</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</si>
  <si>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поселений, а также осуществление иных полномочий в области использования автомобильных дорог и осуществления дорожной деятельности</t>
  </si>
  <si>
    <t>Обеспечение сохранности автомобильных дорог местного значения и условий безопасности движения по ним</t>
  </si>
  <si>
    <t>Проведение комплексных кадастровых работ</t>
  </si>
  <si>
    <t>Мероприятия по улучшению условий труда</t>
  </si>
  <si>
    <t>Исполнение исковых требований на основании вступивших в законную силу судебных актов</t>
  </si>
  <si>
    <t>Исполнение судебных актов</t>
  </si>
  <si>
    <t>830</t>
  </si>
  <si>
    <t>Мероприятия в сфере архитектуры и градостроительства</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</si>
  <si>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части обеспечения проживающих в поселении и нуждающихся в жилых помещениях малоимущих граждан жилыми помещениями, организация содержания муниципального жилищного фонда</t>
  </si>
  <si>
    <t>Мероприятия в сфере жилищного хозяйства</t>
  </si>
  <si>
    <t>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электро-,тепло-, газо- и водоснабжения населения, водоотведения, снабжения населения топливом</t>
  </si>
  <si>
    <t>Строительство и реконструкция (модернизация) объектов питьевого водоснабжения</t>
  </si>
  <si>
    <t>Прочие мероприятия в области жилищно-коммунального хозяйства</t>
  </si>
  <si>
    <t>Мероприятия в сфере охраны окружающей среды</t>
  </si>
  <si>
    <t>Модернизация инфраструктуры общего образования в отдельных субъектах Российской Федерации</t>
  </si>
  <si>
    <t>Выплата муниципальных пенсий (доплат к государственным пенсиям)</t>
  </si>
  <si>
    <t>Публичные нормативные социальные выплаты гражданам</t>
  </si>
  <si>
    <t>310</t>
  </si>
  <si>
    <t>Социальные выплаты лицам, удостоенным звания почетного гражданина муниципального образования</t>
  </si>
  <si>
    <t>Публичные нормативные выплаты гражданам несоциального характера</t>
  </si>
  <si>
    <t>330</t>
  </si>
  <si>
    <t>Обеспечение сохранности жилых помещений закрепленных за детьми-сиротами и детьми оставшимися без попечения родителей</t>
  </si>
  <si>
    <t>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</si>
  <si>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Реализация мероприятий по обеспечению жильем молодых семей</t>
  </si>
  <si>
    <t>Профилактика безнадзорности и правонарушений несовершеннолетних</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</si>
  <si>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</si>
  <si>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Управление образования администрации Брянского района</t>
  </si>
  <si>
    <t>903</t>
  </si>
  <si>
    <t>Организация временного трудоустройства несовершеннолетних граждан в возрасте от 14 до 18 лет</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</si>
  <si>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t>
  </si>
  <si>
    <t>Дошкольные образовательные организации</t>
  </si>
  <si>
    <t>Организация питания в образовательных организациях</t>
  </si>
  <si>
    <t>Приведение в соответствии с брендбуком "Точка роста" помещений муниципальных общеобразовательных организаций</t>
  </si>
  <si>
    <t>Создание цифровой образовательной среды в общеобразовательных организациях и профессиональных образовательных организациях Брянской области</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</si>
  <si>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</si>
  <si>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Реализация мероприятий по модернизации школьных систем образования ( с однолетним циклом выполнения работ)</t>
  </si>
  <si>
    <t>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</si>
  <si>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Общеобразовательные организации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</si>
  <si>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</si>
  <si>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реализующих образовательные программы основного общего образования, образовательные программы среднего общего образования</t>
  </si>
  <si>
    <t>Обеспечение функционирования модели персонифицированного финансирования дополнительного образования детей</t>
  </si>
  <si>
    <t>Отдельные мероприятия по развитию образования</t>
  </si>
  <si>
    <t>Организация и проведение олимпиад, выставок, конкурсов, конференций и других общественных мероприятий</t>
  </si>
  <si>
    <t>Стипендии</t>
  </si>
  <si>
    <t>340</t>
  </si>
  <si>
    <t>Мероприятия по проведению оздоровительной кампании детей</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</si>
  <si>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</si>
  <si>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ИТОГО:</t>
  </si>
  <si>
    <t>Приложение №3</t>
  </si>
  <si>
    <t>Приложение №4</t>
  </si>
  <si>
    <t>МП</t>
  </si>
  <si>
    <t>ППМП</t>
  </si>
  <si>
    <t>ОМ</t>
  </si>
  <si>
    <t>НР</t>
  </si>
  <si>
    <t>Обеспечение реализации полномочий исполнительно-распорядительного органа местного самоуправления Брянского муниципального района Брянской области</t>
  </si>
  <si>
    <t>Обеспечение деятельности администрации Брянского района по реализации установленных муниципальных полномочий</t>
  </si>
  <si>
    <t>0</t>
  </si>
  <si>
    <t>80020</t>
  </si>
  <si>
    <t>80040</t>
  </si>
  <si>
    <t>80100</t>
  </si>
  <si>
    <t>80700</t>
  </si>
  <si>
    <t>80930</t>
  </si>
  <si>
    <t>83290</t>
  </si>
  <si>
    <t>S3440</t>
  </si>
  <si>
    <t>Обеспечение деятельности администрации Брянского района по реализации отдельных государственных полномочий</t>
  </si>
  <si>
    <t>12021</t>
  </si>
  <si>
    <t>12022</t>
  </si>
  <si>
    <t>12023</t>
  </si>
  <si>
    <t>16721</t>
  </si>
  <si>
    <t>17900</t>
  </si>
  <si>
    <t>51200</t>
  </si>
  <si>
    <t>Снижение административных барьеров, повышение качества и доступности предоставления государственных и муниципальных услуг в Брянском муниципальном районе</t>
  </si>
  <si>
    <t>80710</t>
  </si>
  <si>
    <t>Повышение эффективности реализации полномочий в сфере национальной безопасности, правоохранительной деятельности и экономики</t>
  </si>
  <si>
    <t>12510</t>
  </si>
  <si>
    <t>81630</t>
  </si>
  <si>
    <t>Повышение эффективности реализации отдельных государственных и муниципальных полномочий в сфере социальной политики</t>
  </si>
  <si>
    <t>16710</t>
  </si>
  <si>
    <t>16722</t>
  </si>
  <si>
    <t>16723</t>
  </si>
  <si>
    <t>82450</t>
  </si>
  <si>
    <t>82580</t>
  </si>
  <si>
    <t>Д0820</t>
  </si>
  <si>
    <t>L4970</t>
  </si>
  <si>
    <t>Межбюджетные отношения с поселениями Брянского района</t>
  </si>
  <si>
    <t>83710</t>
  </si>
  <si>
    <t>83760</t>
  </si>
  <si>
    <t>Обеспечение деятельности транспортно-хозяйственной службы Брянского района</t>
  </si>
  <si>
    <t>80720</t>
  </si>
  <si>
    <t>83280</t>
  </si>
  <si>
    <t>Управление муниципальными финансами Брянского муниципального района Брянской области</t>
  </si>
  <si>
    <t>Обслуживание муниципального внутреннего долга Брянского муниципального района Брянской области</t>
  </si>
  <si>
    <t>83000</t>
  </si>
  <si>
    <t>Материально-техническое и финансовое обеспечение деятельности финансового управления администрации Брянского муниципального района Брянской области</t>
  </si>
  <si>
    <t>Сопровождение и модернизация технических и программных комплексов организации бюджетного процесса в Брянском муниципальном районе</t>
  </si>
  <si>
    <t>83230</t>
  </si>
  <si>
    <t>15840</t>
  </si>
  <si>
    <t>83010</t>
  </si>
  <si>
    <t>83060</t>
  </si>
  <si>
    <t>Формирование современной модели образования в Брянском муниципальном районе Брянской области</t>
  </si>
  <si>
    <t>Организация предоставления общедоступного начального, основного, общего образования общеобразовательных организаций в части реализации ими государственного стандарта общего образования</t>
  </si>
  <si>
    <t>14721</t>
  </si>
  <si>
    <t>Организация предоставления общедоступного дошкольного образования</t>
  </si>
  <si>
    <t>14722</t>
  </si>
  <si>
    <t>Организация предоставления дополнительного образования</t>
  </si>
  <si>
    <t>82610</t>
  </si>
  <si>
    <t>Субсидии муниципальным образовательным организациям на возмещение нормативных затрат, связанных с оказанием муниципальных услуг</t>
  </si>
  <si>
    <t>80300</t>
  </si>
  <si>
    <t>80310</t>
  </si>
  <si>
    <t>Субсидии муниципальным образовательным организациям на реализацию мероприятий по развитию образования в рамках государственной программы "Развитие образования и науки Брянской области"</t>
  </si>
  <si>
    <t>S4820</t>
  </si>
  <si>
    <t>Мероприятия по работе с детьми и молодежью, выплаты стипендий, проведение конкурсов, районных мероприятий, районной спартакиады дошкольников, участие в областной спартакиаде</t>
  </si>
  <si>
    <t>82340</t>
  </si>
  <si>
    <t>82360</t>
  </si>
  <si>
    <t>82370</t>
  </si>
  <si>
    <t>82520</t>
  </si>
  <si>
    <t>Организация питания</t>
  </si>
  <si>
    <t>82350</t>
  </si>
  <si>
    <t>L3040</t>
  </si>
  <si>
    <t>Мероприятия по проведению оздоровительной компании детей</t>
  </si>
  <si>
    <t>S4790</t>
  </si>
  <si>
    <t>Социальные гарантии педагогическим работникам</t>
  </si>
  <si>
    <t>14723</t>
  </si>
  <si>
    <t>14780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</si>
  <si>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</si>
  <si>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L3030</t>
  </si>
  <si>
    <t>Строительство учреждений образования Брянского района</t>
  </si>
  <si>
    <t>15</t>
  </si>
  <si>
    <t>81680</t>
  </si>
  <si>
    <t>Региональный проект "Создание условий для обучения, отдыха и оздоровления детей и молодежи"</t>
  </si>
  <si>
    <t>16</t>
  </si>
  <si>
    <t>L7501</t>
  </si>
  <si>
    <t>Учреждения, обеспечивающие оказание услуг в сфере образования (централизованная бухгалтерия)</t>
  </si>
  <si>
    <t>18</t>
  </si>
  <si>
    <t>Учреждения, обеспечивающие оказание услуг в сфере образования (планово-экономическая служба)</t>
  </si>
  <si>
    <t>21</t>
  </si>
  <si>
    <t>Региональный проект "Современная школа (Брянская область)"</t>
  </si>
  <si>
    <t>E1</t>
  </si>
  <si>
    <t>Д2390</t>
  </si>
  <si>
    <t>S4910</t>
  </si>
  <si>
    <t>Региональный проект "Цифровая образовательная среда (Брянская область)"</t>
  </si>
  <si>
    <t>E4</t>
  </si>
  <si>
    <t>Региональный проект "Патриотическое воспитание граждан Российской Федерации (Брянская область)"</t>
  </si>
  <si>
    <t>EВ</t>
  </si>
  <si>
    <t>51790</t>
  </si>
  <si>
    <t>Развитие культуры и молодежной политики в Брянском муниципальном районе Брянской области</t>
  </si>
  <si>
    <t>82390</t>
  </si>
  <si>
    <t>Учреждения дополнительного образования в сфере культуры и искусства</t>
  </si>
  <si>
    <t>80320</t>
  </si>
  <si>
    <t>Предоставление мер социальной поддержки работникам образовательных организаций, работающим в сельских населенных пунктах и поселках городского типа на территории Брянской области</t>
  </si>
  <si>
    <t>80450</t>
  </si>
  <si>
    <t>L5190</t>
  </si>
  <si>
    <t>Музей</t>
  </si>
  <si>
    <t>80460</t>
  </si>
  <si>
    <t>Культурно-досуговые учреждения</t>
  </si>
  <si>
    <t>80480</t>
  </si>
  <si>
    <t>84260</t>
  </si>
  <si>
    <t>Отдельные мероприятия по развитию культуры, культурного наследия, туризма, обеспечению устойчивого развития социально-культурных составляющих качества жизни населения</t>
  </si>
  <si>
    <t>82400</t>
  </si>
  <si>
    <t>Учреждения, обеспечивающие оказание услуг в сфере культуры (методический кабинет)</t>
  </si>
  <si>
    <t>Учреждения, обеспечивающие оказание услуг в сфере культуры (централизованная бухгалтерия)</t>
  </si>
  <si>
    <t>Предоставление мер социальной поддержки по оплате жилья и коммунальных услуг отдельным категориям граждан, работающим в учреждениях культуры, находящихся в сельской местности или поселках городского типа на территории Брянской области</t>
  </si>
  <si>
    <t>14210</t>
  </si>
  <si>
    <t>Архивная служба</t>
  </si>
  <si>
    <t>Региональный проект "Творческие люди (Брянская область)"</t>
  </si>
  <si>
    <t>A2</t>
  </si>
  <si>
    <t>55190</t>
  </si>
  <si>
    <t>Чистая вода</t>
  </si>
  <si>
    <t>Строительство систем водоснабжения, водоотведения, очистки сточных вод для населенных пунктов Брянского района Брянской области</t>
  </si>
  <si>
    <t>Региональный проект "Чистая вода (Брянская область)"</t>
  </si>
  <si>
    <t>F5</t>
  </si>
  <si>
    <t>Д2430</t>
  </si>
  <si>
    <t>Профилактика безнадзорности и правонарушений несовершеннолетних в Брянском муниципальном районе Брянской области</t>
  </si>
  <si>
    <t>Реализация отдельных мероприятий по профилактике безнадзорности и правонарушений несовершеннолетних</t>
  </si>
  <si>
    <t>81120</t>
  </si>
  <si>
    <t>Автомобильные дороги Брянского муниципального района Брянской области</t>
  </si>
  <si>
    <t>Финансирование объектов капитальных вложений муниципальной собственности</t>
  </si>
  <si>
    <t>81600</t>
  </si>
  <si>
    <t>81660</t>
  </si>
  <si>
    <t>Ремонт и содержание автомобильных дорог общего пользования местного значения по Брянскому району для обеспечения сохранности и условий безопасности на них</t>
  </si>
  <si>
    <t>81610</t>
  </si>
  <si>
    <t>83740</t>
  </si>
  <si>
    <t>S6170</t>
  </si>
  <si>
    <t>Улучшение условий и охраны труда в Брянском муниципальном районе Брянской области</t>
  </si>
  <si>
    <t>Непрерывная подготовка работников по охране труда на основе современных технологий обучения</t>
  </si>
  <si>
    <t>82440</t>
  </si>
  <si>
    <t>Управление муниципальной собственностью Брянского муниципального района Брянской области</t>
  </si>
  <si>
    <t>80900</t>
  </si>
  <si>
    <t>80920</t>
  </si>
  <si>
    <t>80910</t>
  </si>
  <si>
    <t>Материально-техническое и финансовое обеспечение деятельности комитета</t>
  </si>
  <si>
    <t>Содержание специализированного жилищного фонда</t>
  </si>
  <si>
    <t>81830</t>
  </si>
  <si>
    <t>Оценка имущества и регулирование отношений муниципальной собственности</t>
  </si>
  <si>
    <t>Развитие физической культуры и спорта в Брянском муниципальном районе Брянской области</t>
  </si>
  <si>
    <t>Развитие детско-юношеского спорта и системы подготовки высококвалифицированных спортсменов</t>
  </si>
  <si>
    <t>S7670</t>
  </si>
  <si>
    <t>80600</t>
  </si>
  <si>
    <t>Отдельные мероприятия по развитию спорта</t>
  </si>
  <si>
    <t>82300</t>
  </si>
  <si>
    <t>Учреждения, обеспечивающие оказание услуг в сфере физической культуры и спорта (методический кабинет)</t>
  </si>
  <si>
    <t>Совершенствование материально-технической базы и строительство (модернизация) спортивных сооружений для занятий физической культурой и массовым спортом</t>
  </si>
  <si>
    <t>Региональный проект "Спорт - норма жизни (Брянская область)"</t>
  </si>
  <si>
    <t>P5</t>
  </si>
  <si>
    <t>Д1390</t>
  </si>
  <si>
    <t>Обеспечение мероприятий в области гражданской обороны, защиты населения и территории от чрезвычайных ситуаций, пожарной безопасности в Брянском муниципальном районе Брянской области</t>
  </si>
  <si>
    <t>Реализация мероприятий в области гражданской обороны</t>
  </si>
  <si>
    <t>81200</t>
  </si>
  <si>
    <t>81210</t>
  </si>
  <si>
    <t>Реализация мероприятий в области защиты населения и территории от чрезвычайных ситуаций, пожарной безопасности</t>
  </si>
  <si>
    <t>81110</t>
  </si>
  <si>
    <t>81140</t>
  </si>
  <si>
    <t>82590</t>
  </si>
  <si>
    <t>Комплексное развитие сельских территорий Брянского муниципального района Брянской области</t>
  </si>
  <si>
    <t>Строительство малоэтажного жилого комплекса в н.п.Журиничи Брянского района Брянской области</t>
  </si>
  <si>
    <t>Региональный проект "Развитие жилищного строительства на сельских территориях и повышение уровня благоустройства домовладений"</t>
  </si>
  <si>
    <t>Осуществление полномочий исполнительного органа местного самоуправления по участию в профилактике терроризма и экстремизма, минимизации и (или) ликвидации последствий их проявлений на территории Брянского муниципального района Брянской области</t>
  </si>
  <si>
    <t>81180</t>
  </si>
  <si>
    <t>Непрограммная деятельность</t>
  </si>
  <si>
    <t>70</t>
  </si>
  <si>
    <t>00</t>
  </si>
  <si>
    <t>80050</t>
  </si>
  <si>
    <t>80010</t>
  </si>
  <si>
    <t>80030</t>
  </si>
  <si>
    <t>81750</t>
  </si>
  <si>
    <t>81870</t>
  </si>
  <si>
    <t>83030</t>
  </si>
  <si>
    <t>83270</t>
  </si>
  <si>
    <t>83310</t>
  </si>
  <si>
    <t>КБК</t>
  </si>
  <si>
    <t>Бюджетные кредиты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</si>
  <si>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</si>
  <si>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</si>
  <si>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Привлечение кредитов из бюджета субъекта Российской Федерации бюджетами муниципальных районов в валюте Российской Федерации (бюджетные кредиты, предоставленные бюджетам субъектов Российской Федерации для погашения долговых обязательств субъекта Российской Федерации (муниципального образования) в виде обязательств по государственным (муниципальным) ценным бумагам субъекта Российской Федерации (муниципального образования) и кредитам, полученным субъектом Российской Федерации (муниципальным образованием) от кредитных организаций, иностранных банков и международных финансовых организаций)</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</si>
  <si>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</si>
  <si>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бюджетами муниципальных районов кредитов из других бюджетов бюджетной системы Российской Федерации в валюте Российской Федерации</t>
  </si>
  <si>
    <t>Погашение бюджетами муниципальных районов кредитов из бюджета субъекта Российской Федерации в валюте Российской Федерации ((бюджетные кредиты, предоставленные бюджетам субъектов Российской Федерации для погашения долговых обязательств субъекта Российской Федерации (муниципального образования) в виде обязательств по государственным (муниципальным) ценным бумагам субъекта Российской Федерации (муниципального образования) и кредитам, полученным субъектом Российской Федерации (муниципальным образованием) от кредитных организаций, иностранных банков и международных финансовых организаций)</t>
  </si>
  <si>
    <t>Изменение остатков средств на счетах по учету средств бюджетов</t>
  </si>
  <si>
    <t>102 01 05 00 00 00 0000 600</t>
  </si>
  <si>
    <t>Уменьшение остатков средств бюджетов</t>
  </si>
  <si>
    <t>102 01 05 02 00 00 0000 600</t>
  </si>
  <si>
    <t>Уменьшение прочих остатков средств бюджетов</t>
  </si>
  <si>
    <t>102 01 05 02 01 05 0000 610</t>
  </si>
  <si>
    <t>Уменьшение прочих остатков денежных средств бюджетов муниципальных районов</t>
  </si>
  <si>
    <t>Итого источников внутреннего финансирования дефицита</t>
  </si>
  <si>
    <t>Брянского района</t>
  </si>
  <si>
    <t xml:space="preserve">к постановлению администрации </t>
  </si>
  <si>
    <t>Процент исполнения к прогнозным параметрам доходов</t>
  </si>
  <si>
    <t>Прогноз доходов
на 2024 год</t>
  </si>
  <si>
    <t>к постановлению администрации</t>
  </si>
  <si>
    <t>Расходы бюджета Брянского муниципального района Брянской области</t>
  </si>
  <si>
    <t>Утверждено на 2024 год</t>
  </si>
  <si>
    <t>Процент исполнения к уточненной бюджетной росписи</t>
  </si>
  <si>
    <t>по разделам и подразделам, целевым статьям, группам и подгруппам видов</t>
  </si>
  <si>
    <t>Уточненная бюджетная роспись                                                                             на 2024 год</t>
  </si>
  <si>
    <t>Приложение № 5</t>
  </si>
  <si>
    <t xml:space="preserve">    Финансовое управление администрации Брянского района</t>
  </si>
  <si>
    <t>0000</t>
  </si>
  <si>
    <t>0000000000</t>
  </si>
  <si>
    <t>000</t>
  </si>
  <si>
    <t xml:space="preserve">      ОБЩЕГОСУДАРСТВЕННЫЕ ВОПРОСЫ</t>
  </si>
  <si>
    <t>0100</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</si>
  <si>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</si>
  <si>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</si>
  <si>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Руководство и управление в сфере установленных функций органов местного самоуправления</t>
  </si>
  <si>
    <t>0240280040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</si>
  <si>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</si>
  <si>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</si>
  <si>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Закупка товаров, работ и услуг для обеспечения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</si>
  <si>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</si>
  <si>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Иные бюджетные ассигнования</t>
  </si>
  <si>
    <t xml:space="preserve">              Уплата налогов, сборов и иных платежей</t>
  </si>
  <si>
    <t xml:space="preserve">          Развитие информационного общества и формирование электронного правительства</t>
  </si>
  <si>
    <t>0240383230</t>
  </si>
  <si>
    <t xml:space="preserve">      ОБСЛУЖИВАНИЕ ГОСУДАРСТВЕННОГО И МУНИЦИПАЛЬНОГО ДОЛГА</t>
  </si>
  <si>
    <t>1300</t>
  </si>
  <si>
    <t xml:space="preserve">        Обслуживание государственного внутреннего и муниципального долга</t>
  </si>
  <si>
    <t>1301</t>
  </si>
  <si>
    <t xml:space="preserve">          Обслуживание муниципального долга</t>
  </si>
  <si>
    <t>0240183000</t>
  </si>
  <si>
    <t xml:space="preserve">            Обслуживание государственного (муниципального) долга</t>
  </si>
  <si>
    <t xml:space="preserve">              Обслуживание муниципального долга</t>
  </si>
  <si>
    <t xml:space="preserve">      МЕЖБЮДЖЕТНЫЕ ТРАНСФЕРТЫ ОБЩЕГО ХАРАКТЕРА БЮДЖЕТАМ БЮДЖЕТНОЙ СИСТЕМЫ РОССИЙСКОЙ ФЕДЕРАЦИИ</t>
  </si>
  <si>
    <t>1400</t>
  </si>
  <si>
    <t xml:space="preserve">        Дотации на выравнивание бюджетной обеспеченности субъектов Российской Федерации и муниципальных образований</t>
  </si>
  <si>
    <t>1401</t>
  </si>
  <si>
    <t xml:space="preserve">          Реализация государственных полномочий Брянской области по расчету и предоставлению дотаций на выравнивание бюджетной обеспеченности поселений</t>
  </si>
  <si>
    <t>0240415840</t>
  </si>
  <si>
    <t xml:space="preserve">            Межбюджетные трансферты</t>
  </si>
  <si>
    <t xml:space="preserve">              Дотации</t>
  </si>
  <si>
    <t xml:space="preserve">          Выравнивание бюджетной обеспеченности поселений</t>
  </si>
  <si>
    <t>0240483010</t>
  </si>
  <si>
    <t xml:space="preserve">        Прочие межбюджетные трансферты общего характера</t>
  </si>
  <si>
    <t>1403</t>
  </si>
  <si>
    <t xml:space="preserve">          Решение актуальных вопросов местного значения</t>
  </si>
  <si>
    <t>0240483060</t>
  </si>
  <si>
    <t xml:space="preserve">              Иные межбюджетные трансферты</t>
  </si>
  <si>
    <t xml:space="preserve">Наименование </t>
  </si>
  <si>
    <t>Рз Пр</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</si>
  <si>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</si>
  <si>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Закупка товаров, работ и услуг для обеспечения государственных (муниципальных) нужд</t>
  </si>
  <si>
    <t xml:space="preserve">          Иные бюджетные ассигнования</t>
  </si>
  <si>
    <t xml:space="preserve">          Обслуживание государственного (муниципального) долга</t>
  </si>
  <si>
    <t xml:space="preserve">            Обслуживание муниципального долга</t>
  </si>
  <si>
    <t xml:space="preserve">          Межбюджетные трансферты</t>
  </si>
  <si>
    <t xml:space="preserve">    Управление культуры, молодежной политики и спорта Брянского муниципального района</t>
  </si>
  <si>
    <t xml:space="preserve">      НАЦИОНАЛЬНАЯ ЭКОНОМИКА</t>
  </si>
  <si>
    <t>0400</t>
  </si>
  <si>
    <t xml:space="preserve">        Другие вопросы в области национальной экономики</t>
  </si>
  <si>
    <t>0412</t>
  </si>
  <si>
    <t>0440182390</t>
  </si>
  <si>
    <t xml:space="preserve">      ОБРАЗОВАНИЕ</t>
  </si>
  <si>
    <t>0700</t>
  </si>
  <si>
    <t xml:space="preserve">        Дополнительное образование детей</t>
  </si>
  <si>
    <t>0703</t>
  </si>
  <si>
    <t xml:space="preserve">          Предоставление субсидий бюджетным, автономным учреждениям и иным некоммерческим организациям</t>
  </si>
  <si>
    <t>0440280320</t>
  </si>
  <si>
    <t xml:space="preserve">              Субсидии бюджетным учреждениям</t>
  </si>
  <si>
    <t xml:space="preserve">        Молодежная политика</t>
  </si>
  <si>
    <t>0707</t>
  </si>
  <si>
    <t>0440382360</t>
  </si>
  <si>
    <t xml:space="preserve">          Социальное обеспечение и иные выплаты населению</t>
  </si>
  <si>
    <t xml:space="preserve">            Стипендии</t>
  </si>
  <si>
    <t xml:space="preserve">              Стипендии</t>
  </si>
  <si>
    <t xml:space="preserve">        Другие вопросы в области образования</t>
  </si>
  <si>
    <t>0709</t>
  </si>
  <si>
    <t>0440414723</t>
  </si>
  <si>
    <t xml:space="preserve">              Социальные выплаты гражданам, кроме публичных нормативных социальных выплат</t>
  </si>
  <si>
    <t xml:space="preserve">      КУЛЬТУРА, КИНЕМАТОГРАФИЯ</t>
  </si>
  <si>
    <t>0800</t>
  </si>
  <si>
    <t xml:space="preserve">        Культура</t>
  </si>
  <si>
    <t>0801</t>
  </si>
  <si>
    <t>0441480720</t>
  </si>
  <si>
    <t xml:space="preserve">              Расходы на выплаты персоналу казенных учреждений</t>
  </si>
  <si>
    <t>0440982400</t>
  </si>
  <si>
    <t>041A255190</t>
  </si>
  <si>
    <t>0440580450</t>
  </si>
  <si>
    <t>04405L5190</t>
  </si>
  <si>
    <t>0440680460</t>
  </si>
  <si>
    <t>0440780480</t>
  </si>
  <si>
    <t>0440884260</t>
  </si>
  <si>
    <t xml:space="preserve">        Другие вопросы в области культуры, кинематографии</t>
  </si>
  <si>
    <t>0804</t>
  </si>
  <si>
    <t>0441080040</t>
  </si>
  <si>
    <t>0441180720</t>
  </si>
  <si>
    <t>0441280720</t>
  </si>
  <si>
    <t>0441314210</t>
  </si>
  <si>
    <t xml:space="preserve">      ФИЗИЧЕСКАЯ КУЛЬТУРА И СПОРТ</t>
  </si>
  <si>
    <t>1100</t>
  </si>
  <si>
    <t xml:space="preserve">        Физическая культура</t>
  </si>
  <si>
    <t>1101</t>
  </si>
  <si>
    <t>1240480720</t>
  </si>
  <si>
    <t>1240382300</t>
  </si>
  <si>
    <t>12401S7670</t>
  </si>
  <si>
    <t>1240280600</t>
  </si>
  <si>
    <t xml:space="preserve">              Субсидии автономным учреждениям</t>
  </si>
  <si>
    <t xml:space="preserve">        Спорт высших достижений</t>
  </si>
  <si>
    <t>1103</t>
  </si>
  <si>
    <t>1240180320</t>
  </si>
  <si>
    <t xml:space="preserve">    Комитет по управлению муниципальным имуществом Брянского района</t>
  </si>
  <si>
    <t xml:space="preserve">        Другие общегосударственные вопросы</t>
  </si>
  <si>
    <t>0113</t>
  </si>
  <si>
    <t>1140380040</t>
  </si>
  <si>
    <t>1140180100</t>
  </si>
  <si>
    <t>1140180900</t>
  </si>
  <si>
    <t>1140180920</t>
  </si>
  <si>
    <t>1140580900</t>
  </si>
  <si>
    <t>1140280910</t>
  </si>
  <si>
    <t>7000083270</t>
  </si>
  <si>
    <t xml:space="preserve">              Исполнение судебных актов</t>
  </si>
  <si>
    <t xml:space="preserve">      ЖИЛИЩНО-КОММУНАЛЬНОЕ ХОЗЯЙСТВО</t>
  </si>
  <si>
    <t>0500</t>
  </si>
  <si>
    <t xml:space="preserve">        Жилищное хозяйство</t>
  </si>
  <si>
    <t>0501</t>
  </si>
  <si>
    <t>1140481830</t>
  </si>
  <si>
    <t xml:space="preserve">    Контрольно-счетная палата Брянского района</t>
  </si>
  <si>
    <t>7000080040</t>
  </si>
  <si>
    <t>7000080050</t>
  </si>
  <si>
    <t xml:space="preserve">    Брянский районный Совет народных депутатов</t>
  </si>
  <si>
    <t xml:space="preserve">        Функционирование высшего должностного лица субъекта Российской Федерации и муниципального образования</t>
  </si>
  <si>
    <t>0102</t>
  </si>
  <si>
    <t>7000080010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</si>
  <si>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</si>
  <si>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</si>
  <si>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7000080030</t>
  </si>
  <si>
    <t xml:space="preserve">    Администрация Брянского района</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</si>
  <si>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</si>
  <si>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</si>
  <si>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0140180020</t>
  </si>
  <si>
    <t>0140180040</t>
  </si>
  <si>
    <t>0140212021</t>
  </si>
  <si>
    <t>0140212022</t>
  </si>
  <si>
    <t>0140216721</t>
  </si>
  <si>
    <t>0140217900</t>
  </si>
  <si>
    <t>0140212023</t>
  </si>
  <si>
    <t xml:space="preserve">        Судебная система</t>
  </si>
  <si>
    <t>0105</t>
  </si>
  <si>
    <t>0140251200</t>
  </si>
  <si>
    <t xml:space="preserve">        Резервные фонды</t>
  </si>
  <si>
    <t>0111</t>
  </si>
  <si>
    <t>7000083030</t>
  </si>
  <si>
    <t xml:space="preserve">              Резервные средства</t>
  </si>
  <si>
    <t>0140180100</t>
  </si>
  <si>
    <t>0140180930</t>
  </si>
  <si>
    <t>1540181180</t>
  </si>
  <si>
    <t>0140380710</t>
  </si>
  <si>
    <t>0140780720</t>
  </si>
  <si>
    <t xml:space="preserve">      НАЦИОНАЛЬНАЯ БЕЗОПАСНОСТЬ И ПРАВООХРАНИТЕЛЬНАЯ ДЕЯТЕЛЬНОСТЬ</t>
  </si>
  <si>
    <t>0300</t>
  </si>
  <si>
    <t xml:space="preserve">        Гражданская оборона</t>
  </si>
  <si>
    <t>0309</t>
  </si>
  <si>
    <t>1340181200</t>
  </si>
  <si>
    <t>1340181210</t>
  </si>
  <si>
    <t xml:space="preserve">        Защита населения и территории от чрезвычайных ситуаций природного и техногенного характера, пожарная безопасность</t>
  </si>
  <si>
    <t>0310</t>
  </si>
  <si>
    <t>0140180700</t>
  </si>
  <si>
    <t>1340281110</t>
  </si>
  <si>
    <t>1340281140</t>
  </si>
  <si>
    <t>1340281210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</si>
  <si>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</si>
  <si>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Сельское хозяйство и рыболовство</t>
  </si>
  <si>
    <t>0405</t>
  </si>
  <si>
    <t>0140412510</t>
  </si>
  <si>
    <t xml:space="preserve">        Транспорт</t>
  </si>
  <si>
    <t>0408</t>
  </si>
  <si>
    <t>0140481630</t>
  </si>
  <si>
    <t xml:space="preserve">        Дорожное хозяйство (дорожные фонды)</t>
  </si>
  <si>
    <t>0409</t>
  </si>
  <si>
    <t>0840181660</t>
  </si>
  <si>
    <t>0840281610</t>
  </si>
  <si>
    <t>08403S6170</t>
  </si>
  <si>
    <t xml:space="preserve">          Капитальные вложения в объекты государственной (муниципальной) собственности</t>
  </si>
  <si>
    <t>0840181600</t>
  </si>
  <si>
    <t xml:space="preserve">              Бюджетные инвестиции</t>
  </si>
  <si>
    <t>1040382440</t>
  </si>
  <si>
    <t>7000083310</t>
  </si>
  <si>
    <t>7000081750</t>
  </si>
  <si>
    <t>1440181680</t>
  </si>
  <si>
    <t>0140683760</t>
  </si>
  <si>
    <t xml:space="preserve">        Коммунальное хозяйство</t>
  </si>
  <si>
    <t>0502</t>
  </si>
  <si>
    <t>0140683710</t>
  </si>
  <si>
    <t>0540181680</t>
  </si>
  <si>
    <t xml:space="preserve">        Другие вопросы в области жилищно-коммунального хозяйства</t>
  </si>
  <si>
    <t>0505</t>
  </si>
  <si>
    <t>7000081870</t>
  </si>
  <si>
    <t xml:space="preserve">      ОХРАНА ОКРУЖАЮЩЕЙ СРЕДЫ</t>
  </si>
  <si>
    <t>0600</t>
  </si>
  <si>
    <t>0140883280</t>
  </si>
  <si>
    <t xml:space="preserve">        Другие вопросы в области охраны окружающей среды</t>
  </si>
  <si>
    <t>0605</t>
  </si>
  <si>
    <t xml:space="preserve">        Дошкольное образование</t>
  </si>
  <si>
    <t>0701</t>
  </si>
  <si>
    <t>0341581680</t>
  </si>
  <si>
    <t xml:space="preserve">        Общее образование</t>
  </si>
  <si>
    <t>0702</t>
  </si>
  <si>
    <t xml:space="preserve">      СОЦИАЛЬНАЯ ПОЛИТИКА</t>
  </si>
  <si>
    <t>1000</t>
  </si>
  <si>
    <t xml:space="preserve">        Пенсионное обеспечение</t>
  </si>
  <si>
    <t>1001</t>
  </si>
  <si>
    <t>0140582450</t>
  </si>
  <si>
    <t xml:space="preserve">              Публичные нормативные социальные выплаты гражданам</t>
  </si>
  <si>
    <t xml:space="preserve">        Социальное обеспечение населения</t>
  </si>
  <si>
    <t>1003</t>
  </si>
  <si>
    <t>0140516710</t>
  </si>
  <si>
    <t xml:space="preserve">            Социальные выплаты гражданам, кроме публичных нормативных социальных выплат</t>
  </si>
  <si>
    <t>1340282590</t>
  </si>
  <si>
    <t xml:space="preserve">        Охрана семьи и детства</t>
  </si>
  <si>
    <t>1004</t>
  </si>
  <si>
    <t>0140516722</t>
  </si>
  <si>
    <t>0140516723</t>
  </si>
  <si>
    <t>01405L4970</t>
  </si>
  <si>
    <t xml:space="preserve">        Другие вопросы в области социальной политики</t>
  </si>
  <si>
    <t>1006</t>
  </si>
  <si>
    <t>0640181120</t>
  </si>
  <si>
    <t>0140582580</t>
  </si>
  <si>
    <t xml:space="preserve">        Массовый спорт</t>
  </si>
  <si>
    <t>1102</t>
  </si>
  <si>
    <t>1240581680</t>
  </si>
  <si>
    <t xml:space="preserve">    Управление образования администрации Брянского района</t>
  </si>
  <si>
    <t>0340882370</t>
  </si>
  <si>
    <t>0340214722</t>
  </si>
  <si>
    <t>0340580300</t>
  </si>
  <si>
    <t>0341082350</t>
  </si>
  <si>
    <t>031EВ51790</t>
  </si>
  <si>
    <t>0340114721</t>
  </si>
  <si>
    <t>0340580310</t>
  </si>
  <si>
    <t>03410L3040</t>
  </si>
  <si>
    <t>0340482610</t>
  </si>
  <si>
    <t>0340380040</t>
  </si>
  <si>
    <t>0340380720</t>
  </si>
  <si>
    <t>0340882360</t>
  </si>
  <si>
    <t>0341880720</t>
  </si>
  <si>
    <t>0342180720</t>
  </si>
  <si>
    <t>0340882340</t>
  </si>
  <si>
    <t>0340882520</t>
  </si>
  <si>
    <t>0341214723</t>
  </si>
  <si>
    <t>03406S4820</t>
  </si>
  <si>
    <t>03411S4790</t>
  </si>
  <si>
    <t>0341314780</t>
  </si>
  <si>
    <t>ВСЕГО РАСХОДОВ:</t>
  </si>
  <si>
    <t xml:space="preserve">          Мероприятия в сфере туризма</t>
  </si>
  <si>
    <t xml:space="preserve">          Организации дополнительного образования</t>
  </si>
  <si>
    <t xml:space="preserve">            Предоставление субсидий бюджетным, автономным учреждениям и иным некоммерческим организациям</t>
  </si>
  <si>
    <t xml:space="preserve">          Мероприятия по работе с семьей, детьми и молодежью</t>
  </si>
  <si>
    <t xml:space="preserve">          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</si>
  <si>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 xml:space="preserve">            Социальное обеспечение и иные выплаты населению</t>
  </si>
  <si>
    <t xml:space="preserve">          Государственная поддержка отрасли культуры</t>
  </si>
  <si>
    <t xml:space="preserve">          Библиотеки</t>
  </si>
  <si>
    <t xml:space="preserve">          Музеи и постоянные выставки</t>
  </si>
  <si>
    <t xml:space="preserve">          Дворцы и дома культуры, клубы, выставочные залы</t>
  </si>
  <si>
    <t xml:space="preserve">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t>
  </si>
  <si>
    <t xml:space="preserve">          Мероприятия по развитию культуры</t>
  </si>
  <si>
    <t xml:space="preserve">          Учреждения, обеспечивающие деятельность органов местного самоуправления и муниципальных учреждений</t>
  </si>
  <si>
    <t xml:space="preserve">          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</si>
  <si>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 xml:space="preserve">          Развитие материально-технической базы муниципальных образовательных организаций в сфере физической культуры и спорта</t>
  </si>
  <si>
    <t xml:space="preserve">          Спортивно-оздоровительные комплексы и центры</t>
  </si>
  <si>
    <t xml:space="preserve">          Мероприятия по развитию физической культуры и спорта</t>
  </si>
  <si>
    <t xml:space="preserve">          Опубликование нормативных правовых актов муниципальных образований и иной официальной информации</t>
  </si>
  <si>
    <t xml:space="preserve">          Оценка имущества, признание прав и регулирование отношений муниципальной собственности</t>
  </si>
  <si>
    <t xml:space="preserve">          Эксплуатация и содержание имущества казны муниципального образования</t>
  </si>
  <si>
    <t xml:space="preserve">          Мероприятия по землеустройству и землепользованию</t>
  </si>
  <si>
    <t xml:space="preserve">          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</si>
  <si>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 xml:space="preserve">          Обеспечение деятельности руководителя контрольно-счетного органа муниципального образования и его заместителей</t>
  </si>
  <si>
    <t xml:space="preserve">          Обеспечение деятельности главы муниципального образования</t>
  </si>
  <si>
    <t xml:space="preserve">          Обеспечение деятельности депутатов представительного органа муниципального образования</t>
  </si>
  <si>
    <t xml:space="preserve">          Обеспечение деятельности главы местной администрации (исполнительно-распорядительного органа муниципального образования)</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</si>
  <si>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</si>
  <si>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</si>
  <si>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</si>
  <si>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 xml:space="preserve">          Организация и осуществление деятельности по опеке и попечительству</t>
  </si>
  <si>
    <t xml:space="preserve">          Осуществление отдельных полномочий в области охраны труда и уведомительной регистрации территориальных соглашений и коллективных договоров</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</si>
  <si>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</si>
  <si>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Резервный фонд местной администрации</t>
  </si>
  <si>
    <t xml:space="preserve">          Эксплуатация и содержание имущества, находящегося в муниципальной собственности, арендованного недвижимого имущества</t>
  </si>
  <si>
    <t xml:space="preserve">          Многофункциональные центры предоставления государственных и муниципальных услуг</t>
  </si>
  <si>
    <t xml:space="preserve">          Комплексные меры по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образования</t>
  </si>
  <si>
    <t xml:space="preserve">          Оповещение населения об опасностях, возникающих при ведении военных действий и возникновении чрезвычайных ситуаций</t>
  </si>
  <si>
    <t xml:space="preserve">          Создание и содержание запасов (резерва) материальных ресурсов муниципального образования в целях гражданской обороны и ликвидации чрезвычайных ситуаций</t>
  </si>
  <si>
    <t xml:space="preserve">          Единые дежурно-диспетчерские службы</t>
  </si>
  <si>
    <t xml:space="preserve">          Организация и осуществление мероприятий по территориальной обороне и гражданской обороне</t>
  </si>
  <si>
    <t xml:space="preserve">          Мероприятия в сфере пожарной безопасности</t>
  </si>
  <si>
    <t xml:space="preserve">          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</si>
  <si>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 xml:space="preserve">            Капитальные вложения в объекты государственной (муниципальной) собственности</t>
  </si>
  <si>
    <t xml:space="preserve">          Обеспечение комплексного развития сельских территорий(строительство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</si>
  <si>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14202L5762</t>
  </si>
  <si>
    <t xml:space="preserve">          Бюджетные инвестиции в объекты капитального строительства муниципальной собственности</t>
  </si>
  <si>
    <t xml:space="preserve">        Водное хозяйство</t>
  </si>
  <si>
    <t>0406</t>
  </si>
  <si>
    <t xml:space="preserve">          Водохозяйственные и водоохранные мероприятия</t>
  </si>
  <si>
    <t>0140183290</t>
  </si>
  <si>
    <t xml:space="preserve">          Компенсация транспортным организациям части потерь в доходах и (или) возмещении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</si>
  <si>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 xml:space="preserve">          Развитие и совершенствование сети автомобильных дорог местного значения</t>
  </si>
  <si>
    <t xml:space="preserve">          Повышение безопасности дорожного движения</t>
  </si>
  <si>
    <t xml:space="preserve">          Обеспечение сохранности автомобильных дорог местного значения и условий безопасного движения по ним</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</si>
  <si>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поселений, а также осуществление иных полномочий в области использования автомобильных дорог и осуществления дорожной деятельности</t>
  </si>
  <si>
    <t>0840283740</t>
  </si>
  <si>
    <t xml:space="preserve">          Обеспечение сохранности автомобильных дорог местного значения и условий безопасности движения по ним</t>
  </si>
  <si>
    <t xml:space="preserve">          Проведение комплексных кадастровых работ</t>
  </si>
  <si>
    <t>01401S3440</t>
  </si>
  <si>
    <t xml:space="preserve">          Мероприятия по улучшению условий труда</t>
  </si>
  <si>
    <t xml:space="preserve">          Исполнение исковых требований на основании вступивших в законную силу судебных актов</t>
  </si>
  <si>
    <t xml:space="preserve">          Мероприятия в сфере архитектуры и градостроительства</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</si>
  <si>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части обеспечения проживающих в поселении и нуждающихся в жилых помещениях малоимущих граждан жилыми помещениями, организация содержания муниципального жилищного фонда</t>
  </si>
  <si>
    <t xml:space="preserve">          Мероприятия в сфере жилищного хозяйства</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</si>
  <si>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электро-,тепло-, газо- и водоснабжения населения, водоотведения, снабжения населения топливом</t>
  </si>
  <si>
    <t xml:space="preserve">          Строительство и реконструкция (модернизация) объектов питьевого водоснабжения</t>
  </si>
  <si>
    <t>051F5Д2430</t>
  </si>
  <si>
    <t xml:space="preserve">          Прочие мероприятия в области жилищно-коммунального хозяйства</t>
  </si>
  <si>
    <t xml:space="preserve">          Мероприятия в сфере охраны окружающей среды</t>
  </si>
  <si>
    <t xml:space="preserve">          Модернизация инфраструктуры общего образования в отдельных субъектах Российской Федерации</t>
  </si>
  <si>
    <t>031E1Д2390</t>
  </si>
  <si>
    <t xml:space="preserve">          Выплата муниципальных пенсий (доплат к государственным пенсиям)</t>
  </si>
  <si>
    <t xml:space="preserve">          Обеспечение сохранности жилых помещений закрепленных за детьми-сиротами и детьми оставшимися без попечения родителей</t>
  </si>
  <si>
    <t xml:space="preserve">          Социальные выплаты лицам, удостоенным звания почетного гражданина муниципального образования</t>
  </si>
  <si>
    <t xml:space="preserve">              Публичные нормативные выплаты гражданам несоциального характера</t>
  </si>
  <si>
    <t xml:space="preserve">          Социальные выплаты гражданам, кроме публичных нормативных социальных выплат</t>
  </si>
  <si>
    <t xml:space="preserve">          Реализация мероприятий по обеспечению жильем молодых семей</t>
  </si>
  <si>
    <t xml:space="preserve">          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</si>
  <si>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01405Д0820</t>
  </si>
  <si>
    <t xml:space="preserve">          Профилактика безнадзорности и правонарушений несовершеннолетних</t>
  </si>
  <si>
    <t xml:space="preserve">          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</si>
  <si>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121P5Д1390</t>
  </si>
  <si>
    <t xml:space="preserve">          Организация временного трудоустройства несовершеннолетних граждан в возрасте от 14 до 18 лет</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</si>
  <si>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t>
  </si>
  <si>
    <t xml:space="preserve">          Дошкольные образовательные организации</t>
  </si>
  <si>
    <t xml:space="preserve">          Организация питания в образовательных организациях</t>
  </si>
  <si>
    <t xml:space="preserve">          Приведение в соответствии с брендбуком "Точка роста" помещений муниципальных общеобразовательных организаций</t>
  </si>
  <si>
    <t>031E1S4910</t>
  </si>
  <si>
    <t xml:space="preserve">          Создание цифровой образовательной среды в общеобразовательных организациях и профессиональных образовательных организациях Брянской области</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</si>
  <si>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</si>
  <si>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Реализация мероприятий по модернизации школьных систем образования ( с однолетним циклом выполнения работ)</t>
  </si>
  <si>
    <t>03216L7501</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</si>
  <si>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</si>
  <si>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 xml:space="preserve">          Общеобразовательные организации</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</si>
  <si>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</si>
  <si>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реализующих образовательные программы основного общего образования, образовательные программы среднего общего образования</t>
  </si>
  <si>
    <t>03414L3030</t>
  </si>
  <si>
    <t xml:space="preserve">          Обеспечение функционирования модели персонифицированного финансирования дополнительного образования детей</t>
  </si>
  <si>
    <t xml:space="preserve">          Отдельные мероприятия по развитию образования</t>
  </si>
  <si>
    <t xml:space="preserve">          Организация и проведение олимпиад, выставок, конкурсов, конференций и других общественных мероприятий</t>
  </si>
  <si>
    <t xml:space="preserve">          Стипендии</t>
  </si>
  <si>
    <t xml:space="preserve">          Мероприятия по проведению оздоровительной кампании детей</t>
  </si>
  <si>
    <t xml:space="preserve">          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</si>
  <si>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 xml:space="preserve">    ОБЩЕГОСУДАРСТВЕННЫЕ ВОПРОСЫ</t>
  </si>
  <si>
    <t xml:space="preserve">      Функционирование высшего должностного лица субъекта Российской Федерации и муниципального образования</t>
  </si>
  <si>
    <t xml:space="preserve">        Обеспечение деятельности главы муниципального образования</t>
  </si>
  <si>
    <t xml:space="preserve">            Расходы на выплаты персоналу государственных (муниципальных) органов</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</si>
  <si>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</si>
  <si>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Обеспечение деятельности депутатов представительного органа муниципального образования</t>
  </si>
  <si>
    <t xml:space="preserve">        Руководство и управление в сфере установленных функций органов местного самоуправления</t>
  </si>
  <si>
    <t xml:space="preserve">            Иные закупки товаров, работ и услуг для обеспечения государственных (муниципальных) нужд</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</si>
  <si>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</si>
  <si>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        Обеспечение деятельности главы местной администрации (исполнительно-распорядительного органа муниципального образования)</t>
  </si>
  <si>
    <t xml:space="preserve">            Уплата налогов, сборов и иных платежей</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</si>
  <si>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</si>
  <si>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организации деятельности административных комиссий)</t>
  </si>
  <si>
    <t xml:space="preserve">        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 организации деятельности административных комиссий и определения перечня должностных лиц органов местного самоуправления, уполномоченных составлять протоколы об административных правонарушениях (осуществление отдельных государственных полномочий Брянской области по определению перечня должностных лиц органов местного самоуправления, уполномоченных составлять протоколы об административных правонарушениях)</t>
  </si>
  <si>
    <t xml:space="preserve">        Организация и осуществление деятельности по опеке и попечительству</t>
  </si>
  <si>
    <t xml:space="preserve">        Осуществление отдельных полномочий в области охраны труда и уведомительной регистрации территориальных соглашений и коллективных договоров</t>
  </si>
  <si>
    <t xml:space="preserve">      Судебная система</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</si>
  <si>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</si>
  <si>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Обеспечение деятельности финансовых, налоговых и таможенных органов и органов финансового (финансово-бюджетного) надзора</t>
  </si>
  <si>
    <t xml:space="preserve">        Развитие информационного общества и формирование электронного правительства</t>
  </si>
  <si>
    <t xml:space="preserve">        Обеспечение деятельности руководителя контрольно-счетного органа муниципального образования и его заместителей</t>
  </si>
  <si>
    <t xml:space="preserve">      Резервные фонды</t>
  </si>
  <si>
    <t xml:space="preserve">        Резервный фонд местной администрации</t>
  </si>
  <si>
    <t xml:space="preserve">            Резервные средства</t>
  </si>
  <si>
    <t xml:space="preserve">      Другие общегосударственные вопросы</t>
  </si>
  <si>
    <t xml:space="preserve">        Опубликование нормативных правовых актов муниципальных образований и иной официальной информации</t>
  </si>
  <si>
    <t xml:space="preserve">        Эксплуатация и содержание имущества, находящегося в муниципальной собственности, арендованного недвижимого имущества</t>
  </si>
  <si>
    <t xml:space="preserve">        Многофункциональные центры предоставления государственных и муниципальных услуг</t>
  </si>
  <si>
    <t xml:space="preserve">            Субсидии бюджетным учреждениям</t>
  </si>
  <si>
    <t xml:space="preserve">        Учреждения, обеспечивающие деятельность органов местного самоуправления и муниципальных учреждений</t>
  </si>
  <si>
    <t xml:space="preserve">        Оценка имущества, признание прав и регулирование отношений муниципальной собственности</t>
  </si>
  <si>
    <t xml:space="preserve">        Эксплуатация и содержание имущества казны муниципального образования</t>
  </si>
  <si>
    <t xml:space="preserve">        Комплексные меры по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образования</t>
  </si>
  <si>
    <t xml:space="preserve">    НАЦИОНАЛЬНАЯ БЕЗОПАСНОСТЬ И ПРАВООХРАНИТЕЛЬНАЯ ДЕЯТЕЛЬНОСТЬ</t>
  </si>
  <si>
    <t xml:space="preserve">      Гражданская оборона</t>
  </si>
  <si>
    <t xml:space="preserve">        Оповещение населения об опасностях, возникающих при ведении военных действий и возникновении чрезвычайных ситуаций</t>
  </si>
  <si>
    <t xml:space="preserve">        Создание и содержание запасов (резерва) материальных ресурсов муниципального образования в целях гражданской обороны и ликвидации чрезвычайных ситуаций</t>
  </si>
  <si>
    <t xml:space="preserve">      Защита населения и территории от чрезвычайных ситуаций природного и техногенного характера, пожарная безопасность</t>
  </si>
  <si>
    <t xml:space="preserve">        Единые дежурно-диспетчерские службы</t>
  </si>
  <si>
    <t xml:space="preserve">            Расходы на выплаты персоналу казенных учреждений</t>
  </si>
  <si>
    <t xml:space="preserve">        Организация и осуществление мероприятий по территориальной обороне и гражданской обороне</t>
  </si>
  <si>
    <t xml:space="preserve">        Мероприятия в сфере пожарной безопасности</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</si>
  <si>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</si>
  <si>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    НАЦИОНАЛЬНАЯ ЭКОНОМИКА</t>
  </si>
  <si>
    <t xml:space="preserve">      Сельское хозяйство и рыболовство</t>
  </si>
  <si>
    <t xml:space="preserve">        Организация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и по организации мероприятий при осуществлении деятельности по обращению с животными без владельцев</t>
  </si>
  <si>
    <t xml:space="preserve">      Транспорт</t>
  </si>
  <si>
    <t xml:space="preserve">        Компенсация транспортным организациям части потерь в доходах и (или) возмещении затрат, возникающих в результате регулирования тарифов на перевозку пассажиров пассажирским транспортом по муниципальным маршрутам регулярных перевозок</t>
  </si>
  <si>
    <t xml:space="preserve">      Дорожное хозяйство (дорожные фонды)</t>
  </si>
  <si>
    <t xml:space="preserve">        Развитие и совершенствование сети автомобильных дорог местного значения</t>
  </si>
  <si>
    <t xml:space="preserve">            Бюджетные инвестиции</t>
  </si>
  <si>
    <t xml:space="preserve">        Повышение безопасности дорожного движения</t>
  </si>
  <si>
    <t xml:space="preserve">        Обеспечение сохранности автомобильных дорог местного значения и условий безопасного движения по ним</t>
  </si>
  <si>
    <t xml:space="preserve">            Иные межбюджетные трансферты</t>
  </si>
  <si>
    <t xml:space="preserve">        Обеспечение сохранности автомобильных дорог местного значения и условий безопасности движения по ним</t>
  </si>
  <si>
    <t xml:space="preserve">        Исполнение исковых требований на основании вступивших в законную силу судебных актов</t>
  </si>
  <si>
    <t xml:space="preserve">            Исполнение судебных актов</t>
  </si>
  <si>
    <t xml:space="preserve">      Другие вопросы в области национальной экономики</t>
  </si>
  <si>
    <t xml:space="preserve">        Проведение комплексных кадастровых работ</t>
  </si>
  <si>
    <t xml:space="preserve">        Организация временного трудоустройства несовершеннолетних граждан в возрасте от 14 до 18 лет</t>
  </si>
  <si>
    <t xml:space="preserve">        Мероприятия в сфере туризма</t>
  </si>
  <si>
    <t xml:space="preserve">        Мероприятия по улучшению условий труда</t>
  </si>
  <si>
    <t xml:space="preserve">        Мероприятия по землеустройству и землепользованию</t>
  </si>
  <si>
    <t xml:space="preserve">        Мероприятия в сфере архитектуры и градостроительства</t>
  </si>
  <si>
    <t xml:space="preserve">    ЖИЛИЩНО-КОММУНАЛЬНОЕ ХОЗЯЙСТВО</t>
  </si>
  <si>
    <t xml:space="preserve">      Жилищное хозяйство</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</si>
  <si>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части обеспечения проживающих в поселении и нуждающихся в жилых помещениях малоимущих граждан жилыми помещениями, организация содержания муниципального жилищного фонда</t>
  </si>
  <si>
    <t xml:space="preserve">        Уплата взносов на капитальный ремонт многоквартирных домов за объекты муниципальной казны и имущества, закрепленного за органами местного самоуправления</t>
  </si>
  <si>
    <t xml:space="preserve">        Бюджетные инвестиции в объекты капитального строительства муниципальной собственности</t>
  </si>
  <si>
    <t xml:space="preserve">        Мероприятия в сфере жилищного хозяйства</t>
  </si>
  <si>
    <t xml:space="preserve">      Коммунальное хозяйство</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</si>
  <si>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в сфере электро-,тепло-, газо- и водоснабжения населения, водоотведения, снабжения населения топливом</t>
  </si>
  <si>
    <t xml:space="preserve">      Другие вопросы в области жилищно-коммунального хозяйства</t>
  </si>
  <si>
    <t xml:space="preserve">        Прочие мероприятия в области жилищно-коммунального хозяйства</t>
  </si>
  <si>
    <t xml:space="preserve">    ОХРАНА ОКРУЖАЮЩЕЙ СРЕДЫ</t>
  </si>
  <si>
    <t xml:space="preserve">        Мероприятия в сфере охраны окружающей среды</t>
  </si>
  <si>
    <t xml:space="preserve">      Другие вопросы в области охраны окружающей среды</t>
  </si>
  <si>
    <t xml:space="preserve">    ОБРАЗОВАНИЕ</t>
  </si>
  <si>
    <t xml:space="preserve">      Дошкольное образование</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</si>
  <si>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дошкольного образования в образовательных организациях)</t>
  </si>
  <si>
    <t xml:space="preserve">            Субсидии автономным учреждениям</t>
  </si>
  <si>
    <t xml:space="preserve">        Дошкольные образовательные организации</t>
  </si>
  <si>
    <t xml:space="preserve">        Организация питания в образовательных организациях</t>
  </si>
  <si>
    <t xml:space="preserve">      Общее образование</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</si>
  <si>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</si>
  <si>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Осуществление отдельных полномочий в сфере образования (финансовое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t>
  </si>
  <si>
    <t xml:space="preserve">        Общеобразовательные организации</t>
  </si>
  <si>
    <t xml:space="preserve">        Создание цифровой образовательной среды в общеобразовательных организациях и профессиональных образовательных организациях Брянской области</t>
  </si>
  <si>
    <t xml:space="preserve">        Приведение в соответствии с брендбуком "Точка роста" помещений муниципальных общеобразовательных организаций</t>
  </si>
  <si>
    <t xml:space="preserve">        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</si>
  <si>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Дополнительное образование детей</t>
  </si>
  <si>
    <t xml:space="preserve">        Организации дополнительного образования</t>
  </si>
  <si>
    <t xml:space="preserve">        Обеспечение функционирования модели персонифицированного финансирования дополнительного образования детей</t>
  </si>
  <si>
    <t xml:space="preserve">      Молодежная политика</t>
  </si>
  <si>
    <t xml:space="preserve">        Мероприятия по работе с семьей, детьми и молодежью</t>
  </si>
  <si>
    <t xml:space="preserve">        Стипендии</t>
  </si>
  <si>
    <t xml:space="preserve">      Другие вопросы в области образования</t>
  </si>
  <si>
    <t xml:space="preserve">        Отдельные мероприятия по развитию образования</t>
  </si>
  <si>
    <t xml:space="preserve">        Организация и проведение олимпиад, выставок, конкурсов, конференций и других общественных мероприятий</t>
  </si>
  <si>
    <t xml:space="preserve">        Мероприятия по проведению оздоровительной кампании детей</t>
  </si>
  <si>
    <t xml:space="preserve">        Осуществление отдельных полномочий в сфере образования (предоставление мер социальной поддержки педагогическим работникам и специалистам образовательных организаций (за исключением педагогических работников), работающим в сельских населенных пунктах и поселках городского типа на территории Брянской области)</t>
  </si>
  <si>
    <t xml:space="preserve">    КУЛЬТУРА, КИНЕМАТОГРАФИЯ</t>
  </si>
  <si>
    <t xml:space="preserve">      Культура</t>
  </si>
  <si>
    <t xml:space="preserve">        Государственная поддержка отрасли культуры</t>
  </si>
  <si>
    <t xml:space="preserve">        Библиотеки</t>
  </si>
  <si>
    <t xml:space="preserve">        Музеи и постоянные выставки</t>
  </si>
  <si>
    <t xml:space="preserve">        Дворцы и дома культуры, клубы, выставочные залы</t>
  </si>
  <si>
    <t xml:space="preserve">        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t>
  </si>
  <si>
    <t xml:space="preserve">        Мероприятия по развитию культуры</t>
  </si>
  <si>
    <t xml:space="preserve">      Другие вопросы в области культуры, кинематографии</t>
  </si>
  <si>
    <t xml:space="preserve">        Предоставление мер социальной поддержки по оплате жилья и коммунальных услуг отдельным категориям граждан, работающих в учреждениях культуры, находящихся в сельской местности или поселках городского типа на территории Брянской области</t>
  </si>
  <si>
    <t xml:space="preserve">    СОЦИАЛЬНАЯ ПОЛИТИКА</t>
  </si>
  <si>
    <t xml:space="preserve">      Пенсионное обеспечение</t>
  </si>
  <si>
    <t xml:space="preserve">        Выплата муниципальных пенсий (доплат к государственным пенсиям)</t>
  </si>
  <si>
    <t xml:space="preserve">            Публичные нормативные социальные выплаты гражданам</t>
  </si>
  <si>
    <t xml:space="preserve">      Социальное обеспечение населения</t>
  </si>
  <si>
    <t xml:space="preserve">        Обеспечение сохранности жилых помещений закрепленных за детьми-сиротами и детьми оставшимися без попечения родителей</t>
  </si>
  <si>
    <t xml:space="preserve">        Социальные выплаты гражданам, кроме публичных нормативных социальных выплат</t>
  </si>
  <si>
    <t xml:space="preserve">      Охрана семьи и детства</t>
  </si>
  <si>
    <t xml:space="preserve">        Реализация мероприятий по обеспечению жильем молодых семей</t>
  </si>
  <si>
    <t xml:space="preserve">        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</si>
  <si>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 xml:space="preserve">      Другие вопросы в области социальной политики</t>
  </si>
  <si>
    <t xml:space="preserve">        Социальные выплаты лицам, удостоенным звания почетного гражданина муниципального образования</t>
  </si>
  <si>
    <t xml:space="preserve">        Профилактика безнадзорности и правонарушений несовершеннолетних</t>
  </si>
  <si>
    <t xml:space="preserve">    ФИЗИЧЕСКАЯ КУЛЬТУРА И СПОРТ</t>
  </si>
  <si>
    <t xml:space="preserve">      Физическая культура</t>
  </si>
  <si>
    <t xml:space="preserve">        Развитие материально-технической базы муниципальных образовательных организаций в сфере физической культуры и спорта</t>
  </si>
  <si>
    <t xml:space="preserve">        Спортивно-оздоровительные комплексы и центры</t>
  </si>
  <si>
    <t xml:space="preserve">        Мероприятия по развитию физической культуры и спорта</t>
  </si>
  <si>
    <t xml:space="preserve">      Массовый спорт</t>
  </si>
  <si>
    <t xml:space="preserve">      Спорт высших достижений</t>
  </si>
  <si>
    <t xml:space="preserve">    ОБСЛУЖИВАНИЕ ГОСУДАРСТВЕННОГО И МУНИЦИПАЛЬНОГО ДОЛГА</t>
  </si>
  <si>
    <t xml:space="preserve">      Обслуживание государственного внутреннего и муниципального долга</t>
  </si>
  <si>
    <t xml:space="preserve">        Обслуживание муниципального долга</t>
  </si>
  <si>
    <t xml:space="preserve">    МЕЖБЮДЖЕТНЫЕ ТРАНСФЕРТЫ ОБЩЕГО ХАРАКТЕРА БЮДЖЕТАМ БЮДЖЕТНОЙ СИСТЕМЫ РОССИЙСКОЙ ФЕДЕРАЦИИ</t>
  </si>
  <si>
    <t xml:space="preserve">      Дотации на выравнивание бюджетной обеспеченности субъектов Российской Федерации и муниципальных образований</t>
  </si>
  <si>
    <t xml:space="preserve">        Реализация государственных полномочий Брянской области по расчету и предоставлению дотаций на выравнивание бюджетной обеспеченности поселений</t>
  </si>
  <si>
    <t xml:space="preserve">            Дотации</t>
  </si>
  <si>
    <t xml:space="preserve">        Выравнивание бюджетной обеспеченности поселений</t>
  </si>
  <si>
    <t xml:space="preserve">        Обеспечение комплексного развития сельских территорий(строительство (приобретение) жилого помещения (жилого дома), предоставляемого гражданам Российской Федерации, проживающим на сельских территориях, территориях опорных населенных пунктов, по договору найма жилого помещения)</t>
  </si>
  <si>
    <t xml:space="preserve">      Водное хозяйство</t>
  </si>
  <si>
    <t xml:space="preserve">        Водохозяйственные и водоохранные мероприятия</t>
  </si>
  <si>
    <t xml:space="preserve">        Реализация переданных полномочий по решению отдельных вопросов местного значения муниципальных районов в соответствии с заключенными соглашениями на дорожную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поселений, а также осуществление иных полномочий в области использования автомобильных дорог и осуществления дорожной деятельности</t>
  </si>
  <si>
    <t xml:space="preserve">        Строительство и реконструкция (модернизация) объектов питьевого водоснабжения</t>
  </si>
  <si>
    <t xml:space="preserve">        Модернизация инфраструктуры общего образования в отдельных субъектах Российской Федерации</t>
  </si>
  <si>
    <t xml:space="preserve">        Реализация мероприятий по модернизации школьных систем образования ( с однолетним циклом выполнения работ)</t>
  </si>
  <si>
    <t xml:space="preserve">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реализующих образовательные программы основного общего образования, образовательные программы среднего общего образования</t>
  </si>
  <si>
    <t xml:space="preserve">            Публичные нормативные выплаты гражданам несоциального характера</t>
  </si>
  <si>
    <t xml:space="preserve">        Осуществление отдельных государственных полномочий Брянской области по обеспечению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</si>
  <si>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 xml:space="preserve">        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</si>
  <si>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 xml:space="preserve">      Прочие межбюджетные трансферты общего характера</t>
  </si>
  <si>
    <t xml:space="preserve">        Решение актуальных вопросов местного значения</t>
  </si>
  <si>
    <t>L5762</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</si>
  <si>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</si>
  <si>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</si>
  <si>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</si>
  <si>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2 08 05000 05 0000 150</t>
  </si>
  <si>
    <t>1 05 02000 02 0000 110</t>
  </si>
  <si>
    <t>1 05 02010 02 0000 110</t>
  </si>
  <si>
    <t>Единый налог на вмененный доход для отдельных видов деятельности</t>
  </si>
  <si>
    <t>1 08 07000 01 0000 110</t>
  </si>
  <si>
    <t>1 08 07150 01 0000 110</t>
  </si>
  <si>
    <t>Государственная пошлина за государственную регистрацию, а также за совершение прочих юридически значимых действий</t>
  </si>
  <si>
    <t>Государственная пошлина за выдачу разрешения на установку рекламной конструкции</t>
  </si>
  <si>
    <t>1 12 01070 01 0000 120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</si>
  <si>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</si>
  <si>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1 17 00000 00 0000 000</t>
  </si>
  <si>
    <t>1 17 01000 00 0000 180</t>
  </si>
  <si>
    <t>1 17 01050 05 0000 180</t>
  </si>
  <si>
    <t>Прочие неналоговые доходы</t>
  </si>
  <si>
    <t>Невыясненные поступления, зачисляемые в бюджеты муниципальных районов</t>
  </si>
  <si>
    <t>Невыясненные поступления</t>
  </si>
  <si>
    <t>Процент исполнения к уточненным назначениям</t>
  </si>
  <si>
    <t>000 01 03 01 00 00 0000 000</t>
  </si>
  <si>
    <t>000 01 03 01 00 00 0000 700</t>
  </si>
  <si>
    <t>000 01 03 01 00 05 0000 710</t>
  </si>
  <si>
    <t>000 01 03 01 00 05 2900 710</t>
  </si>
  <si>
    <t>000 01 03 01 00 00 0000 800</t>
  </si>
  <si>
    <t>000 01 03 01 00 05 0000 810</t>
  </si>
  <si>
    <t>000 01 03 01 00 05 2900 810</t>
  </si>
  <si>
    <t>000 01 05 00 00 00  0000 000</t>
  </si>
  <si>
    <t>000 01 05 00 00 00 0000 500</t>
  </si>
  <si>
    <t>000 01 05 02 00 00 0000 500</t>
  </si>
  <si>
    <t>000 01 05 02 01 00 0000 510</t>
  </si>
  <si>
    <t>000 01 05 02 01 05 0000 510</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</si>
  <si>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</si>
  <si>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</si>
  <si>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</si>
  <si>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Увеличение прочих остатков денежных средств бюджетов муниципальных образований</t>
  </si>
  <si>
    <t>(в рублях)</t>
  </si>
  <si>
    <t>Заместитель главы администрации Брянского района -</t>
  </si>
  <si>
    <t xml:space="preserve">                        Воронцова С.Н.</t>
  </si>
  <si>
    <t xml:space="preserve">начальник финансового управления      </t>
  </si>
  <si>
    <t xml:space="preserve">                                                                                                                                                                                                           Воронцова С.Н.</t>
  </si>
  <si>
    <t xml:space="preserve"> Воронцова С.Н.</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</si>
  <si>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</si>
  <si>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</si>
  <si>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Утвержденная сводная бюджетная роспись на 2024 год</t>
  </si>
  <si>
    <t>Уточненная сводная бюджетная роспись на 2024 год</t>
  </si>
  <si>
    <t>0940381680</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</si>
  <si>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</si>
  <si>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</si>
  <si>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</si>
  <si>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Программа комплексного развития систем коммунальной инфраструктуры Брянского муниципального района Брянской области</t>
  </si>
  <si>
    <t>Обеспечение мероприятий по модернизации систем коммунальной инфраструктуры</t>
  </si>
  <si>
    <t xml:space="preserve"> Исполнение судебных актов</t>
  </si>
  <si>
    <t>1 11 05325 05 0000 120</t>
  </si>
  <si>
    <t>Плата по соглашениям об установлении сервитута, заключенным органами местного самоуправления муниципальных районов,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муниципальных районов</t>
  </si>
  <si>
    <t>Прочие доходы от компенсации затрат бюджетов муниципальных районов</t>
  </si>
  <si>
    <t>1 13 02995 05 0000 130</t>
  </si>
  <si>
    <t xml:space="preserve">﻿1 16 10129 01 0000 140
</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</si>
  <si>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</si>
  <si>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Доходы бюджета Брянского муниципального района Брянской области за 9 месяцев  2024 года</t>
  </si>
  <si>
    <t>Кассовое исполнение
за 9 месяцев
2024 года</t>
  </si>
  <si>
    <t>по ведомственной структуре  за 9 месяцев  2024 года</t>
  </si>
  <si>
    <t>Кассовое исполнение                                                               за 9 месяцев                            2024 года</t>
  </si>
  <si>
    <t>расходов функциональной классификации за 9 месяцев  2024 года</t>
  </si>
  <si>
    <t>Кассовое исполнение                                                              за 9 месяцев                               2024 года</t>
  </si>
  <si>
    <t>Расходы бюджета Брянского муниципального района Брянской области по целевым статьям (муниципальным программам и непрограммным направлениям деятельности), группам и подгруппам видов расходов за 9 месяцев  2024 года</t>
  </si>
  <si>
    <t>Кассовое исполнение                                                              за 9 месяцев                                         2024 года</t>
  </si>
  <si>
    <t>Источники внутреннего финансирования дефицита бюджета Брянского муниципального района Брянской области за 9 месяцев  2024 года</t>
  </si>
  <si>
    <t>Кассовое исполнение за             за 9 месяцев 2024 года</t>
  </si>
  <si>
    <t xml:space="preserve">          Достижение показателей деятельности органов исполнительной власти субъектов Российской Федерации</t>
  </si>
  <si>
    <t>7000055490</t>
  </si>
  <si>
    <t>031E414900</t>
  </si>
  <si>
    <t xml:space="preserve">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</si>
  <si>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03419L0500</t>
  </si>
  <si>
    <t xml:space="preserve">        Достижение показателей деятельности органов исполнительной власти субъектов Российской Федерации</t>
  </si>
  <si>
    <t xml:space="preserve">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</si>
  <si>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t>
  </si>
  <si>
    <t>19</t>
  </si>
  <si>
    <t>L0500</t>
  </si>
  <si>
    <t>Достижение показателей деятельности органов исполнительной власти субъектов Российской Федерации</t>
  </si>
  <si>
    <t>55490</t>
  </si>
  <si>
    <t>2 07 05030 05 0000 150</t>
  </si>
  <si>
    <t xml:space="preserve"> 2 02 49999 00 0000 150</t>
  </si>
  <si>
    <t>Прочие межбюджетные трансферты, передаваемые бюджетам</t>
  </si>
  <si>
    <t>2 02 49999 05 0000 150</t>
  </si>
  <si>
    <t>Прочие межбюджетные трансферты, передаваемые бюджетам муниципальных районов</t>
  </si>
  <si>
    <t>1 16 10032 05 0000 140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</si>
  <si>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</si>
  <si>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</si>
  <si>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1 16 10030 05 0000 140</t>
  </si>
  <si>
    <t>от    14   октября 2024 г. № 985</t>
  </si>
  <si>
    <t>от    14   октября  2024 г. № 985</t>
  </si>
  <si>
    <t>от  14  октября  2024 г. № 985</t>
  </si>
  <si>
    <t>от  14  октября 2024 г. № 985</t>
  </si>
  <si>
    <t>от   14  октября 2024 г. №  985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</si>
</sst>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0.0"/>
    <numFmt numFmtId="166" formatCode="0.0"/>
  </numFmts>
  <fonts count="33" x14ac:knownFonts="1">
    <font>
      <sz val="10"/>
      <name val="Arial Cyr"/>
      <charset val="204"/>
    </font>
    <font>
      <sz val="11"/>
      <color theme="1"/>
      <name val="Calibri"/>
      <family val="2"/>
      <scheme val="minor"/>
    </font>
    <font>
      <sz val="16"/>
      <name val="Times New Roman"/>
      <family val="1"/>
      <charset val="204"/>
    </font>
    <font>
      <sz val="18"/>
      <name val="Times New Roman"/>
      <family val="1"/>
      <charset val="204"/>
    </font>
    <font>
      <sz val="11"/>
      <name val="Times New Roman"/>
      <family val="1"/>
      <charset val="204"/>
    </font>
    <font>
      <b/>
      <sz val="18"/>
      <name val="Times New Roman"/>
      <family val="1"/>
      <charset val="204"/>
    </font>
    <font>
      <sz val="10"/>
      <name val="Arial Cyr"/>
      <charset val="204"/>
    </font>
    <font>
      <u/>
      <sz val="10"/>
      <color indexed="12"/>
      <name val="Arial Cyr"/>
      <charset val="204"/>
    </font>
    <font>
      <sz val="12"/>
      <name val="Times New Roman"/>
      <family val="1"/>
      <charset val="204"/>
    </font>
    <font>
      <sz val="11"/>
      <name val="Calibri"/>
      <family val="2"/>
    </font>
    <font>
      <sz val="11"/>
      <name val="Calibri"/>
      <family val="2"/>
      <scheme val="minor"/>
    </font>
    <font>
      <sz val="10"/>
      <color rgb="FF000000"/>
      <name val="Arial Cyr"/>
      <family val="2"/>
    </font>
    <font>
      <sz val="10"/>
      <color rgb="FF000000"/>
      <name val="Arial Cyr"/>
    </font>
    <font>
      <b/>
      <sz val="12"/>
      <color rgb="FF000000"/>
      <name val="Arial Cyr"/>
      <family val="2"/>
    </font>
    <font>
      <b/>
      <sz val="12"/>
      <color rgb="FF000000"/>
      <name val="Arial Cyr"/>
    </font>
    <font>
      <b/>
      <sz val="10"/>
      <color rgb="FF000000"/>
      <name val="Arial CYR"/>
      <family val="2"/>
    </font>
    <font>
      <b/>
      <sz val="10"/>
      <color rgb="FF000000"/>
      <name val="Arial Cyr"/>
    </font>
    <font>
      <sz val="8"/>
      <color rgb="FF000000"/>
      <name val="Arial"/>
      <family val="2"/>
      <charset val="204"/>
    </font>
    <font>
      <b/>
      <sz val="10"/>
      <color rgb="FF000000"/>
      <name val="Arial"/>
      <family val="2"/>
      <charset val="204"/>
    </font>
    <font>
      <sz val="8"/>
      <color rgb="FF000000"/>
      <name val="Arial Cyr"/>
    </font>
    <font>
      <sz val="10"/>
      <color rgb="FF000000"/>
      <name val="Times New Roman"/>
      <family val="1"/>
      <charset val="204"/>
    </font>
    <font>
      <sz val="10"/>
      <color rgb="FF000000"/>
      <name val="Times New Roman"/>
      <family val="2"/>
    </font>
    <font>
      <sz val="14"/>
      <color rgb="FF000000"/>
      <name val="Times New Roman"/>
      <family val="1"/>
      <charset val="204"/>
    </font>
    <font>
      <b/>
      <sz val="14"/>
      <color rgb="FF000000"/>
      <name val="Times New Roman"/>
      <family val="1"/>
      <charset val="204"/>
    </font>
    <font>
      <sz val="10"/>
      <name val="Times New Roman"/>
      <family val="1"/>
      <charset val="204"/>
    </font>
    <font>
      <sz val="14"/>
      <name val="Arial Cyr"/>
      <charset val="204"/>
    </font>
    <font>
      <sz val="18"/>
      <color rgb="FF000000"/>
      <name val="Times New Roman"/>
      <family val="1"/>
      <charset val="204"/>
    </font>
    <font>
      <sz val="14"/>
      <name val="Times New Roman"/>
      <family val="1"/>
      <charset val="204"/>
    </font>
    <font>
      <b/>
      <sz val="14"/>
      <name val="Times New Roman"/>
      <family val="1"/>
      <charset val="204"/>
    </font>
    <font>
      <sz val="14"/>
      <color theme="1"/>
      <name val="Times New Roman"/>
      <family val="1"/>
      <charset val="204"/>
    </font>
    <font>
      <b/>
      <sz val="14"/>
      <color theme="1"/>
      <name val="Times New Roman"/>
      <family val="1"/>
      <charset val="204"/>
    </font>
    <font>
      <sz val="18"/>
      <color theme="1"/>
      <name val="Times New Roman"/>
      <family val="1"/>
      <charset val="204"/>
    </font>
    <font>
      <b/>
      <sz val="18"/>
      <color theme="1"/>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0C0C0"/>
      </patternFill>
    </fill>
    <fill>
      <patternFill patternType="solid">
        <fgColor rgb="FFFFFF99"/>
      </patternFill>
    </fill>
    <fill>
      <patternFill patternType="solid">
        <fgColor rgb="FFCCFFFF"/>
      </patternFill>
    </fill>
    <fill>
      <patternFill patternType="solid">
        <fgColor indexed="65"/>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87">
    <xf numFmtId="0" fontId="0" fillId="0" borderId="0"/>
    <xf numFmtId="43" fontId="6" fillId="0" borderId="0" applyFont="0" applyFill="0" applyBorder="0" applyAlignment="0" applyProtection="0"/>
    <xf numFmtId="0" fontId="1" fillId="0" borderId="0"/>
    <xf numFmtId="0" fontId="7" fillId="0" borderId="0" applyNumberFormat="0" applyFill="0" applyBorder="0" applyAlignment="0" applyProtection="0">
      <alignment vertical="top"/>
      <protection locked="0"/>
    </xf>
    <xf numFmtId="0" fontId="9" fillId="0" borderId="0"/>
    <xf numFmtId="0" fontId="10" fillId="0" borderId="0"/>
    <xf numFmtId="0" fontId="9" fillId="0" borderId="0"/>
    <xf numFmtId="0" fontId="10" fillId="0" borderId="0"/>
    <xf numFmtId="0" fontId="11" fillId="0" borderId="0"/>
    <xf numFmtId="0" fontId="12" fillId="0" borderId="0"/>
    <xf numFmtId="0" fontId="11" fillId="0" borderId="0"/>
    <xf numFmtId="0" fontId="12" fillId="0" borderId="0"/>
    <xf numFmtId="0" fontId="9" fillId="0" borderId="0"/>
    <xf numFmtId="0" fontId="10" fillId="0" borderId="0"/>
    <xf numFmtId="0" fontId="11" fillId="4" borderId="0"/>
    <xf numFmtId="0" fontId="12" fillId="4" borderId="0"/>
    <xf numFmtId="0" fontId="11" fillId="0" borderId="0">
      <alignment wrapText="1"/>
    </xf>
    <xf numFmtId="0" fontId="12" fillId="0" borderId="0">
      <alignment wrapText="1"/>
    </xf>
    <xf numFmtId="0" fontId="11" fillId="0" borderId="0"/>
    <xf numFmtId="0" fontId="12" fillId="0" borderId="0"/>
    <xf numFmtId="0" fontId="13" fillId="0" borderId="0">
      <alignment horizontal="center"/>
    </xf>
    <xf numFmtId="0" fontId="14" fillId="0" borderId="0">
      <alignment horizontal="center"/>
    </xf>
    <xf numFmtId="0" fontId="11" fillId="0" borderId="0">
      <alignment horizontal="right"/>
    </xf>
    <xf numFmtId="0" fontId="12" fillId="0" borderId="0">
      <alignment horizontal="right"/>
    </xf>
    <xf numFmtId="0" fontId="11" fillId="4" borderId="6"/>
    <xf numFmtId="0" fontId="12" fillId="4" borderId="6"/>
    <xf numFmtId="0" fontId="11" fillId="0" borderId="7">
      <alignment horizontal="center" vertical="center" wrapText="1"/>
    </xf>
    <xf numFmtId="0" fontId="12" fillId="0" borderId="7">
      <alignment horizontal="center" vertical="center" wrapText="1"/>
    </xf>
    <xf numFmtId="0" fontId="11" fillId="4" borderId="8"/>
    <xf numFmtId="0" fontId="12" fillId="4" borderId="8"/>
    <xf numFmtId="0" fontId="11" fillId="4" borderId="0">
      <alignment shrinkToFit="1"/>
    </xf>
    <xf numFmtId="0" fontId="12" fillId="4" borderId="0">
      <alignment shrinkToFit="1"/>
    </xf>
    <xf numFmtId="0" fontId="15" fillId="0" borderId="8">
      <alignment horizontal="right"/>
    </xf>
    <xf numFmtId="0" fontId="16" fillId="0" borderId="8">
      <alignment horizontal="right"/>
    </xf>
    <xf numFmtId="4" fontId="15" fillId="5" borderId="8">
      <alignment horizontal="right" vertical="top" shrinkToFit="1"/>
    </xf>
    <xf numFmtId="4" fontId="16" fillId="5" borderId="8">
      <alignment horizontal="right" vertical="top" shrinkToFit="1"/>
    </xf>
    <xf numFmtId="4" fontId="15" fillId="6" borderId="8">
      <alignment horizontal="right" vertical="top" shrinkToFit="1"/>
    </xf>
    <xf numFmtId="4" fontId="16" fillId="6" borderId="8">
      <alignment horizontal="right" vertical="top" shrinkToFit="1"/>
    </xf>
    <xf numFmtId="0" fontId="11" fillId="0" borderId="0">
      <alignment horizontal="left" wrapText="1"/>
    </xf>
    <xf numFmtId="0" fontId="12" fillId="0" borderId="0">
      <alignment horizontal="left" wrapText="1"/>
    </xf>
    <xf numFmtId="0" fontId="15" fillId="0" borderId="7">
      <alignment vertical="top" wrapText="1"/>
    </xf>
    <xf numFmtId="0" fontId="16" fillId="0" borderId="7">
      <alignment vertical="top" wrapText="1"/>
    </xf>
    <xf numFmtId="0" fontId="17" fillId="0" borderId="9">
      <alignment horizontal="left" wrapText="1" indent="2"/>
    </xf>
    <xf numFmtId="49" fontId="11" fillId="0" borderId="7">
      <alignment horizontal="center" vertical="top" shrinkToFit="1"/>
    </xf>
    <xf numFmtId="49" fontId="12" fillId="0" borderId="7">
      <alignment horizontal="center" vertical="top" shrinkToFit="1"/>
    </xf>
    <xf numFmtId="4" fontId="15" fillId="5" borderId="7">
      <alignment horizontal="right" vertical="top" shrinkToFit="1"/>
    </xf>
    <xf numFmtId="4" fontId="16" fillId="5" borderId="7">
      <alignment horizontal="right" vertical="top" shrinkToFit="1"/>
    </xf>
    <xf numFmtId="4" fontId="15" fillId="6" borderId="7">
      <alignment horizontal="right" vertical="top" shrinkToFit="1"/>
    </xf>
    <xf numFmtId="4" fontId="16" fillId="6" borderId="7">
      <alignment horizontal="right" vertical="top" shrinkToFit="1"/>
    </xf>
    <xf numFmtId="0" fontId="11" fillId="4" borderId="10"/>
    <xf numFmtId="0" fontId="12" fillId="4" borderId="10"/>
    <xf numFmtId="0" fontId="11" fillId="4" borderId="10">
      <alignment horizontal="center"/>
    </xf>
    <xf numFmtId="0" fontId="12" fillId="4" borderId="10">
      <alignment horizontal="center"/>
    </xf>
    <xf numFmtId="4" fontId="15" fillId="0" borderId="7">
      <alignment horizontal="right" vertical="top" shrinkToFit="1"/>
    </xf>
    <xf numFmtId="4" fontId="16" fillId="0" borderId="7">
      <alignment horizontal="right" vertical="top" shrinkToFit="1"/>
    </xf>
    <xf numFmtId="49" fontId="11" fillId="0" borderId="7">
      <alignment horizontal="left" vertical="top" wrapText="1" indent="2"/>
    </xf>
    <xf numFmtId="49" fontId="12" fillId="0" borderId="7">
      <alignment horizontal="left" vertical="top" wrapText="1" indent="2"/>
    </xf>
    <xf numFmtId="4" fontId="11" fillId="0" borderId="7">
      <alignment horizontal="right" vertical="top" shrinkToFit="1"/>
    </xf>
    <xf numFmtId="4" fontId="12" fillId="0" borderId="7">
      <alignment horizontal="right" vertical="top" shrinkToFit="1"/>
    </xf>
    <xf numFmtId="0" fontId="11" fillId="4" borderId="10">
      <alignment shrinkToFit="1"/>
    </xf>
    <xf numFmtId="0" fontId="12" fillId="4" borderId="10">
      <alignment shrinkToFit="1"/>
    </xf>
    <xf numFmtId="0" fontId="11" fillId="4" borderId="8">
      <alignment horizontal="center"/>
    </xf>
    <xf numFmtId="0" fontId="12" fillId="4" borderId="8">
      <alignment horizontal="center"/>
    </xf>
    <xf numFmtId="49" fontId="17" fillId="0" borderId="7">
      <alignment horizontal="center"/>
    </xf>
    <xf numFmtId="49" fontId="17" fillId="0" borderId="7">
      <alignment horizontal="center"/>
    </xf>
    <xf numFmtId="0" fontId="16" fillId="0" borderId="7">
      <alignment vertical="top" wrapText="1"/>
    </xf>
    <xf numFmtId="0" fontId="18" fillId="0" borderId="6"/>
    <xf numFmtId="4" fontId="16" fillId="6" borderId="7">
      <alignment horizontal="right" vertical="top" shrinkToFit="1"/>
    </xf>
    <xf numFmtId="0" fontId="12" fillId="0" borderId="11"/>
    <xf numFmtId="4" fontId="19" fillId="0" borderId="12">
      <alignment horizontal="right" shrinkToFit="1"/>
    </xf>
    <xf numFmtId="2" fontId="19" fillId="0" borderId="13">
      <alignment horizontal="center" shrinkToFit="1"/>
    </xf>
    <xf numFmtId="4" fontId="19" fillId="0" borderId="13">
      <alignment horizontal="right" shrinkToFit="1"/>
    </xf>
    <xf numFmtId="0" fontId="6" fillId="0" borderId="0"/>
    <xf numFmtId="0" fontId="9" fillId="0" borderId="0"/>
    <xf numFmtId="0" fontId="10" fillId="0" borderId="0"/>
    <xf numFmtId="0" fontId="20" fillId="0" borderId="0">
      <alignment vertical="top" wrapText="1"/>
    </xf>
    <xf numFmtId="0" fontId="21" fillId="0" borderId="0">
      <alignment vertical="top" wrapText="1"/>
    </xf>
    <xf numFmtId="0" fontId="9" fillId="0" borderId="0"/>
    <xf numFmtId="164" fontId="6" fillId="0" borderId="0" applyFont="0" applyFill="0" applyBorder="0" applyAlignment="0" applyProtection="0"/>
    <xf numFmtId="0" fontId="6" fillId="7" borderId="0"/>
    <xf numFmtId="0" fontId="12" fillId="0" borderId="7">
      <alignment horizontal="center" vertical="center" wrapText="1"/>
    </xf>
    <xf numFmtId="0" fontId="6" fillId="7" borderId="0"/>
    <xf numFmtId="0" fontId="12" fillId="0" borderId="0">
      <alignment wrapText="1"/>
    </xf>
    <xf numFmtId="0" fontId="16" fillId="0" borderId="7">
      <alignment vertical="top" wrapText="1"/>
    </xf>
    <xf numFmtId="1" fontId="12" fillId="0" borderId="7">
      <alignment horizontal="center" vertical="top" shrinkToFit="1"/>
    </xf>
    <xf numFmtId="4" fontId="16" fillId="6" borderId="7">
      <alignment horizontal="right" vertical="top" shrinkToFit="1"/>
    </xf>
    <xf numFmtId="0" fontId="10" fillId="0" borderId="0"/>
  </cellStyleXfs>
  <cellXfs count="199">
    <xf numFmtId="0" fontId="0" fillId="0" borderId="0" xfId="0"/>
    <xf numFmtId="0" fontId="2" fillId="0" borderId="0" xfId="2" applyFont="1" applyFill="1" applyAlignment="1">
      <alignment horizontal="center" vertical="center"/>
    </xf>
    <xf numFmtId="0" fontId="2" fillId="0" borderId="0" xfId="2" applyFont="1" applyFill="1" applyAlignment="1">
      <alignment horizontal="left"/>
    </xf>
    <xf numFmtId="0" fontId="2" fillId="0" borderId="0" xfId="2" applyFont="1" applyFill="1"/>
    <xf numFmtId="0" fontId="4" fillId="0" borderId="0" xfId="2" applyFont="1" applyFill="1"/>
    <xf numFmtId="0" fontId="3" fillId="0" borderId="0" xfId="2" applyFont="1" applyFill="1" applyAlignment="1">
      <alignment horizontal="center" vertical="center"/>
    </xf>
    <xf numFmtId="0" fontId="3" fillId="0" borderId="0" xfId="2" applyFont="1" applyFill="1" applyAlignment="1">
      <alignment horizontal="left"/>
    </xf>
    <xf numFmtId="0" fontId="3" fillId="0" borderId="0" xfId="2" applyFont="1" applyFill="1"/>
    <xf numFmtId="0" fontId="5" fillId="0" borderId="0" xfId="2" applyFont="1" applyFill="1" applyAlignment="1">
      <alignment horizontal="left"/>
    </xf>
    <xf numFmtId="3" fontId="3" fillId="0" borderId="0" xfId="2" applyNumberFormat="1" applyFont="1" applyFill="1" applyAlignment="1">
      <alignment horizontal="center" vertical="center"/>
    </xf>
    <xf numFmtId="0" fontId="5" fillId="2" borderId="1" xfId="2" applyFont="1" applyFill="1" applyBorder="1" applyAlignment="1">
      <alignment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4" fontId="5" fillId="0" borderId="3" xfId="0" applyNumberFormat="1" applyFont="1" applyFill="1" applyBorder="1" applyAlignment="1">
      <alignment horizontal="right" vertical="center"/>
    </xf>
    <xf numFmtId="3" fontId="4" fillId="0" borderId="0" xfId="2" applyNumberFormat="1" applyFont="1" applyFill="1"/>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xf>
    <xf numFmtId="0" fontId="3" fillId="0" borderId="2" xfId="0" applyFont="1" applyFill="1" applyBorder="1" applyAlignment="1">
      <alignment horizontal="left" vertical="center" wrapText="1"/>
    </xf>
    <xf numFmtId="4" fontId="3" fillId="0" borderId="2" xfId="0" applyNumberFormat="1" applyFont="1" applyFill="1" applyBorder="1" applyAlignment="1">
      <alignment horizontal="right" vertical="center"/>
    </xf>
    <xf numFmtId="0" fontId="3" fillId="0" borderId="2" xfId="0" applyFont="1" applyFill="1" applyBorder="1" applyAlignment="1">
      <alignment horizontal="left" vertical="top" wrapText="1"/>
    </xf>
    <xf numFmtId="3" fontId="5" fillId="0" borderId="2" xfId="0" applyNumberFormat="1"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4" fontId="3" fillId="0" borderId="2" xfId="0" applyNumberFormat="1" applyFont="1" applyFill="1" applyBorder="1" applyAlignment="1">
      <alignment horizontal="right" vertical="center" wrapText="1"/>
    </xf>
    <xf numFmtId="0" fontId="3" fillId="3" borderId="2" xfId="0" applyFont="1" applyFill="1" applyBorder="1" applyAlignment="1">
      <alignment horizontal="left" vertical="top" wrapText="1"/>
    </xf>
    <xf numFmtId="3" fontId="3" fillId="0" borderId="2" xfId="0" applyNumberFormat="1" applyFont="1" applyFill="1" applyBorder="1" applyAlignment="1">
      <alignment horizontal="left" vertical="center" wrapText="1"/>
    </xf>
    <xf numFmtId="0" fontId="3" fillId="3" borderId="2" xfId="0" applyFont="1" applyFill="1" applyBorder="1" applyAlignment="1">
      <alignment horizontal="left" vertical="center" wrapText="1"/>
    </xf>
    <xf numFmtId="4" fontId="3" fillId="3" borderId="2" xfId="0" applyNumberFormat="1" applyFont="1" applyFill="1" applyBorder="1" applyAlignment="1">
      <alignment horizontal="right" vertical="center"/>
    </xf>
    <xf numFmtId="0" fontId="5" fillId="0" borderId="2" xfId="0" applyFont="1" applyBorder="1" applyAlignment="1">
      <alignment horizontal="left" vertical="center" wrapText="1"/>
    </xf>
    <xf numFmtId="0" fontId="3" fillId="0" borderId="2" xfId="0" applyFont="1" applyBorder="1" applyAlignment="1">
      <alignment horizontal="left" vertical="center" wrapText="1"/>
    </xf>
    <xf numFmtId="0" fontId="5" fillId="0" borderId="2" xfId="2" applyFont="1" applyBorder="1" applyAlignment="1">
      <alignment horizontal="left" vertical="center" wrapText="1"/>
    </xf>
    <xf numFmtId="0" fontId="5" fillId="0" borderId="2" xfId="2" applyFont="1" applyFill="1" applyBorder="1" applyAlignment="1">
      <alignment horizontal="left" vertical="top" wrapText="1"/>
    </xf>
    <xf numFmtId="0" fontId="3" fillId="0" borderId="2" xfId="2" applyFont="1" applyBorder="1" applyAlignment="1">
      <alignment horizontal="left" vertical="center" wrapText="1"/>
    </xf>
    <xf numFmtId="0" fontId="3" fillId="0" borderId="2" xfId="2" applyFont="1" applyFill="1" applyBorder="1" applyAlignment="1">
      <alignment horizontal="left" vertical="top" wrapText="1"/>
    </xf>
    <xf numFmtId="4" fontId="3" fillId="0" borderId="2" xfId="0" applyNumberFormat="1" applyFont="1" applyFill="1" applyBorder="1" applyAlignment="1">
      <alignment horizontal="right" vertical="center" wrapText="1" shrinkToFit="1"/>
    </xf>
    <xf numFmtId="0" fontId="3" fillId="0" borderId="2" xfId="3" applyFont="1" applyBorder="1" applyAlignment="1" applyProtection="1">
      <alignment vertical="top" wrapText="1"/>
    </xf>
    <xf numFmtId="0" fontId="3" fillId="0" borderId="2" xfId="3" applyFont="1" applyBorder="1" applyAlignment="1" applyProtection="1">
      <alignment wrapText="1"/>
    </xf>
    <xf numFmtId="0" fontId="5" fillId="0" borderId="2" xfId="3" applyFont="1" applyBorder="1" applyAlignment="1" applyProtection="1">
      <alignment wrapText="1"/>
    </xf>
    <xf numFmtId="4" fontId="5" fillId="0" borderId="2" xfId="0" applyNumberFormat="1" applyFont="1" applyFill="1" applyBorder="1" applyAlignment="1">
      <alignment horizontal="right" vertical="center" wrapText="1" shrinkToFit="1"/>
    </xf>
    <xf numFmtId="0" fontId="5" fillId="0" borderId="2" xfId="3" applyFont="1" applyBorder="1" applyAlignment="1" applyProtection="1">
      <alignment vertical="center" wrapText="1"/>
    </xf>
    <xf numFmtId="0" fontId="3" fillId="0" borderId="2" xfId="3" applyFont="1" applyBorder="1" applyAlignment="1" applyProtection="1">
      <alignment horizontal="left" vertical="top" wrapText="1"/>
    </xf>
    <xf numFmtId="0" fontId="5" fillId="3" borderId="2" xfId="2" applyFont="1" applyFill="1" applyBorder="1" applyAlignment="1">
      <alignment vertical="center"/>
    </xf>
    <xf numFmtId="0" fontId="5" fillId="2" borderId="2" xfId="2" applyNumberFormat="1" applyFont="1" applyFill="1" applyBorder="1" applyAlignment="1">
      <alignment horizontal="center" vertical="center" wrapText="1"/>
    </xf>
    <xf numFmtId="0" fontId="3" fillId="2" borderId="2" xfId="2" applyFont="1" applyFill="1" applyBorder="1" applyAlignment="1">
      <alignment vertical="center"/>
    </xf>
    <xf numFmtId="0" fontId="5" fillId="2" borderId="2" xfId="2" applyNumberFormat="1" applyFont="1" applyFill="1" applyBorder="1" applyAlignment="1">
      <alignment vertical="center" wrapText="1"/>
    </xf>
    <xf numFmtId="4" fontId="4" fillId="0" borderId="0" xfId="2" applyNumberFormat="1" applyFont="1" applyFill="1"/>
    <xf numFmtId="0" fontId="3" fillId="3" borderId="2" xfId="2" applyFont="1" applyFill="1" applyBorder="1" applyAlignment="1">
      <alignment vertical="center"/>
    </xf>
    <xf numFmtId="0" fontId="3" fillId="2" borderId="2" xfId="2" applyNumberFormat="1" applyFont="1" applyFill="1" applyBorder="1" applyAlignment="1">
      <alignment vertical="center" wrapText="1"/>
    </xf>
    <xf numFmtId="43" fontId="3" fillId="2" borderId="2" xfId="1" applyFont="1" applyFill="1" applyBorder="1" applyAlignment="1">
      <alignment horizontal="left" vertical="center"/>
    </xf>
    <xf numFmtId="0" fontId="5" fillId="2" borderId="2" xfId="2" applyFont="1" applyFill="1" applyBorder="1" applyAlignment="1">
      <alignment vertical="center"/>
    </xf>
    <xf numFmtId="0" fontId="1" fillId="0" borderId="0" xfId="2"/>
    <xf numFmtId="0" fontId="3" fillId="2" borderId="4" xfId="2" applyFont="1" applyFill="1" applyBorder="1" applyAlignment="1">
      <alignment vertical="center"/>
    </xf>
    <xf numFmtId="0" fontId="5" fillId="2" borderId="4" xfId="2" applyFont="1" applyFill="1" applyBorder="1" applyAlignment="1">
      <alignment vertical="center"/>
    </xf>
    <xf numFmtId="3" fontId="3" fillId="2" borderId="4" xfId="2" applyNumberFormat="1" applyFont="1" applyFill="1" applyBorder="1" applyAlignment="1">
      <alignment vertical="center"/>
    </xf>
    <xf numFmtId="0" fontId="8" fillId="0" borderId="0" xfId="2" applyFont="1" applyFill="1" applyAlignment="1">
      <alignment horizontal="center" vertical="center"/>
    </xf>
    <xf numFmtId="0" fontId="8" fillId="0" borderId="0" xfId="2" applyFont="1" applyFill="1" applyAlignment="1">
      <alignment horizontal="left"/>
    </xf>
    <xf numFmtId="4" fontId="8" fillId="0" borderId="0" xfId="2" applyNumberFormat="1" applyFont="1" applyFill="1" applyAlignment="1">
      <alignment horizontal="left"/>
    </xf>
    <xf numFmtId="0" fontId="4" fillId="0" borderId="0" xfId="2" applyFont="1" applyFill="1" applyAlignment="1">
      <alignment horizontal="center" vertical="center"/>
    </xf>
    <xf numFmtId="0" fontId="4" fillId="0" borderId="0" xfId="2" applyFont="1" applyFill="1" applyAlignment="1">
      <alignment horizontal="left"/>
    </xf>
    <xf numFmtId="4" fontId="4" fillId="0" borderId="0" xfId="2" applyNumberFormat="1" applyFont="1" applyFill="1" applyAlignment="1">
      <alignment horizontal="left"/>
    </xf>
    <xf numFmtId="4" fontId="4" fillId="0" borderId="0" xfId="2" applyNumberFormat="1" applyFont="1" applyFill="1" applyAlignment="1">
      <alignment horizontal="center" vertical="center"/>
    </xf>
    <xf numFmtId="3" fontId="4" fillId="0" borderId="0" xfId="2" applyNumberFormat="1" applyFont="1" applyFill="1" applyAlignment="1">
      <alignment horizontal="center" vertical="center"/>
    </xf>
    <xf numFmtId="0" fontId="22" fillId="0" borderId="0" xfId="75" applyFont="1" applyFill="1" applyAlignment="1">
      <alignment vertical="top" wrapText="1"/>
    </xf>
    <xf numFmtId="0" fontId="20" fillId="0" borderId="0" xfId="75" applyFont="1" applyFill="1" applyAlignment="1">
      <alignment vertical="top" wrapText="1"/>
    </xf>
    <xf numFmtId="0" fontId="22" fillId="0" borderId="0" xfId="75" applyFont="1" applyFill="1" applyAlignment="1">
      <alignment horizontal="center" vertical="center" wrapText="1"/>
    </xf>
    <xf numFmtId="0" fontId="22" fillId="0" borderId="0" xfId="75" applyFont="1" applyFill="1" applyAlignment="1">
      <alignment horizontal="left" vertical="center" wrapText="1"/>
    </xf>
    <xf numFmtId="0" fontId="22" fillId="0" borderId="0" xfId="75" applyFont="1" applyFill="1" applyAlignment="1">
      <alignment vertical="center" wrapText="1"/>
    </xf>
    <xf numFmtId="4" fontId="20" fillId="0" borderId="0" xfId="75" applyNumberFormat="1" applyFont="1" applyFill="1" applyAlignment="1">
      <alignment vertical="top" wrapText="1"/>
    </xf>
    <xf numFmtId="0" fontId="4" fillId="0" borderId="0" xfId="0" applyFont="1" applyAlignment="1"/>
    <xf numFmtId="0" fontId="4" fillId="0" borderId="0" xfId="0" applyFont="1" applyAlignment="1">
      <alignment horizontal="right"/>
    </xf>
    <xf numFmtId="0" fontId="24" fillId="0" borderId="0" xfId="0" applyFont="1" applyAlignment="1"/>
    <xf numFmtId="0" fontId="25" fillId="0" borderId="0" xfId="0" applyFont="1" applyFill="1"/>
    <xf numFmtId="4" fontId="3" fillId="0" borderId="3" xfId="0" applyNumberFormat="1" applyFont="1" applyFill="1" applyBorder="1" applyAlignment="1">
      <alignment horizontal="right" vertical="center"/>
    </xf>
    <xf numFmtId="0" fontId="23" fillId="0" borderId="12" xfId="83" applyNumberFormat="1" applyFont="1" applyFill="1" applyBorder="1" applyAlignment="1" applyProtection="1">
      <alignment vertical="center" wrapText="1"/>
    </xf>
    <xf numFmtId="1" fontId="23" fillId="0" borderId="12" xfId="84" applyNumberFormat="1" applyFont="1" applyFill="1" applyBorder="1" applyAlignment="1" applyProtection="1">
      <alignment horizontal="center" vertical="center" shrinkToFit="1"/>
    </xf>
    <xf numFmtId="4" fontId="23" fillId="0" borderId="12" xfId="85" applyNumberFormat="1" applyFont="1" applyFill="1" applyBorder="1" applyAlignment="1" applyProtection="1">
      <alignment horizontal="right" vertical="center" shrinkToFit="1"/>
    </xf>
    <xf numFmtId="0" fontId="22" fillId="0" borderId="7" xfId="83" applyNumberFormat="1" applyFont="1" applyFill="1" applyAlignment="1" applyProtection="1">
      <alignment vertical="center" wrapText="1"/>
    </xf>
    <xf numFmtId="1" fontId="22" fillId="0" borderId="7" xfId="84" applyNumberFormat="1" applyFont="1" applyFill="1" applyAlignment="1" applyProtection="1">
      <alignment horizontal="center" vertical="center" shrinkToFit="1"/>
    </xf>
    <xf numFmtId="4" fontId="22" fillId="0" borderId="7" xfId="85" applyNumberFormat="1" applyFont="1" applyFill="1" applyAlignment="1" applyProtection="1">
      <alignment horizontal="right" vertical="center" shrinkToFit="1"/>
    </xf>
    <xf numFmtId="0" fontId="23" fillId="0" borderId="7" xfId="83" applyNumberFormat="1" applyFont="1" applyFill="1" applyAlignment="1" applyProtection="1">
      <alignment vertical="center" wrapText="1"/>
    </xf>
    <xf numFmtId="1" fontId="23" fillId="0" borderId="7" xfId="84" applyNumberFormat="1" applyFont="1" applyFill="1" applyAlignment="1" applyProtection="1">
      <alignment horizontal="center" vertical="center" shrinkToFit="1"/>
    </xf>
    <xf numFmtId="4" fontId="23" fillId="0" borderId="7" xfId="85" applyNumberFormat="1" applyFont="1" applyFill="1" applyAlignment="1" applyProtection="1">
      <alignment horizontal="right" vertical="center" shrinkToFit="1"/>
    </xf>
    <xf numFmtId="49" fontId="22" fillId="0" borderId="7" xfId="84" applyNumberFormat="1" applyFont="1" applyFill="1" applyAlignment="1" applyProtection="1">
      <alignment horizontal="center" vertical="center" shrinkToFit="1"/>
    </xf>
    <xf numFmtId="0" fontId="22" fillId="3" borderId="7" xfId="83" applyNumberFormat="1" applyFont="1" applyFill="1" applyAlignment="1" applyProtection="1">
      <alignment vertical="center" wrapText="1"/>
    </xf>
    <xf numFmtId="1" fontId="22" fillId="3" borderId="7" xfId="84" applyNumberFormat="1" applyFont="1" applyFill="1" applyAlignment="1" applyProtection="1">
      <alignment horizontal="center" vertical="center" shrinkToFit="1"/>
    </xf>
    <xf numFmtId="4" fontId="22" fillId="3" borderId="7" xfId="85" applyNumberFormat="1" applyFont="1" applyFill="1" applyAlignment="1" applyProtection="1">
      <alignment horizontal="right" vertical="center" shrinkToFit="1"/>
    </xf>
    <xf numFmtId="4" fontId="22" fillId="0" borderId="7" xfId="0" applyNumberFormat="1" applyFont="1" applyFill="1" applyBorder="1" applyAlignment="1">
      <alignment horizontal="right" vertical="center" wrapText="1"/>
    </xf>
    <xf numFmtId="4" fontId="22" fillId="0" borderId="19" xfId="85" applyNumberFormat="1" applyFont="1" applyFill="1" applyBorder="1" applyAlignment="1" applyProtection="1">
      <alignment horizontal="right" vertical="center" shrinkToFit="1"/>
    </xf>
    <xf numFmtId="4" fontId="22" fillId="0" borderId="2" xfId="75" applyNumberFormat="1" applyFont="1" applyFill="1" applyBorder="1" applyAlignment="1">
      <alignment vertical="top" wrapText="1"/>
    </xf>
    <xf numFmtId="4" fontId="22" fillId="0" borderId="2" xfId="75" applyNumberFormat="1" applyFont="1" applyFill="1" applyBorder="1" applyAlignment="1">
      <alignment vertical="center" wrapText="1"/>
    </xf>
    <xf numFmtId="4" fontId="23" fillId="0" borderId="19" xfId="85" applyNumberFormat="1" applyFont="1" applyFill="1" applyBorder="1" applyAlignment="1" applyProtection="1">
      <alignment horizontal="right" vertical="center" shrinkToFit="1"/>
    </xf>
    <xf numFmtId="4" fontId="22" fillId="0" borderId="20" xfId="0" applyNumberFormat="1" applyFont="1" applyFill="1" applyBorder="1" applyAlignment="1">
      <alignment vertical="center" wrapText="1"/>
    </xf>
    <xf numFmtId="4" fontId="23" fillId="0" borderId="20" xfId="0" applyNumberFormat="1" applyFont="1" applyFill="1" applyBorder="1" applyAlignment="1">
      <alignment vertical="center" wrapText="1"/>
    </xf>
    <xf numFmtId="4" fontId="23" fillId="0" borderId="7" xfId="0" applyNumberFormat="1" applyFont="1" applyFill="1" applyBorder="1" applyAlignment="1">
      <alignment vertical="center" wrapText="1"/>
    </xf>
    <xf numFmtId="4" fontId="22" fillId="0" borderId="7" xfId="0" applyNumberFormat="1" applyFont="1" applyFill="1" applyBorder="1" applyAlignment="1">
      <alignment vertical="center" wrapText="1"/>
    </xf>
    <xf numFmtId="4" fontId="22" fillId="0" borderId="14" xfId="0" applyNumberFormat="1" applyFont="1" applyFill="1" applyBorder="1" applyAlignment="1">
      <alignment vertical="center" wrapText="1"/>
    </xf>
    <xf numFmtId="1" fontId="22" fillId="0" borderId="19" xfId="84" applyNumberFormat="1" applyFont="1" applyFill="1" applyBorder="1" applyAlignment="1" applyProtection="1">
      <alignment horizontal="center" vertical="center" shrinkToFit="1"/>
    </xf>
    <xf numFmtId="1" fontId="23" fillId="0" borderId="19" xfId="84" applyNumberFormat="1" applyFont="1" applyFill="1" applyBorder="1" applyAlignment="1" applyProtection="1">
      <alignment horizontal="center" vertical="center" shrinkToFit="1"/>
    </xf>
    <xf numFmtId="4" fontId="22" fillId="0" borderId="18" xfId="85" applyNumberFormat="1" applyFont="1" applyFill="1" applyBorder="1" applyAlignment="1" applyProtection="1">
      <alignment horizontal="right" vertical="center" shrinkToFit="1"/>
    </xf>
    <xf numFmtId="4" fontId="22" fillId="0" borderId="2" xfId="85" applyNumberFormat="1" applyFont="1" applyFill="1" applyBorder="1" applyAlignment="1" applyProtection="1">
      <alignment horizontal="right" vertical="center" shrinkToFit="1"/>
    </xf>
    <xf numFmtId="4" fontId="23" fillId="0" borderId="2" xfId="85" applyNumberFormat="1" applyFont="1" applyFill="1" applyBorder="1" applyAlignment="1" applyProtection="1">
      <alignment horizontal="right" vertical="center" shrinkToFit="1"/>
    </xf>
    <xf numFmtId="4" fontId="22" fillId="0" borderId="18" xfId="0" applyNumberFormat="1" applyFont="1" applyFill="1" applyBorder="1" applyAlignment="1">
      <alignment horizontal="right" vertical="center" wrapText="1"/>
    </xf>
    <xf numFmtId="4" fontId="23" fillId="0" borderId="7" xfId="0" applyNumberFormat="1" applyFont="1" applyFill="1" applyBorder="1" applyAlignment="1">
      <alignment horizontal="right" vertical="center" wrapText="1"/>
    </xf>
    <xf numFmtId="49" fontId="23" fillId="0" borderId="7" xfId="84" applyNumberFormat="1" applyFont="1" applyFill="1" applyAlignment="1" applyProtection="1">
      <alignment horizontal="center" vertical="center" shrinkToFit="1"/>
    </xf>
    <xf numFmtId="0" fontId="22" fillId="0" borderId="7" xfId="0" applyFont="1" applyFill="1" applyBorder="1" applyAlignment="1">
      <alignment horizontal="center" vertical="center" wrapText="1"/>
    </xf>
    <xf numFmtId="0" fontId="23" fillId="0" borderId="7" xfId="0" applyFont="1" applyFill="1" applyBorder="1" applyAlignment="1">
      <alignment horizontal="left" vertical="center" wrapText="1"/>
    </xf>
    <xf numFmtId="0" fontId="23" fillId="0" borderId="7" xfId="0" applyFont="1" applyFill="1" applyBorder="1" applyAlignment="1">
      <alignment horizontal="center" vertical="center" wrapText="1"/>
    </xf>
    <xf numFmtId="0" fontId="25" fillId="0" borderId="7" xfId="0" applyFont="1" applyFill="1" applyBorder="1" applyAlignment="1">
      <alignment vertical="top" wrapText="1"/>
    </xf>
    <xf numFmtId="0" fontId="23" fillId="0" borderId="7" xfId="0" applyFont="1" applyFill="1" applyBorder="1" applyAlignment="1">
      <alignment vertical="top" wrapText="1"/>
    </xf>
    <xf numFmtId="0" fontId="22" fillId="0" borderId="7" xfId="0" applyFont="1" applyFill="1" applyBorder="1" applyAlignment="1">
      <alignment horizontal="left" vertical="center" wrapText="1"/>
    </xf>
    <xf numFmtId="0" fontId="22" fillId="0" borderId="7" xfId="0" applyFont="1" applyFill="1" applyBorder="1" applyAlignment="1">
      <alignment vertical="top" wrapText="1"/>
    </xf>
    <xf numFmtId="4" fontId="23" fillId="3" borderId="7" xfId="0" applyNumberFormat="1" applyFont="1" applyFill="1" applyBorder="1" applyAlignment="1">
      <alignment horizontal="right" vertical="center" wrapText="1"/>
    </xf>
    <xf numFmtId="49" fontId="3" fillId="2" borderId="2" xfId="2" applyNumberFormat="1" applyFont="1" applyFill="1" applyBorder="1" applyAlignment="1">
      <alignment horizontal="left" vertical="center"/>
    </xf>
    <xf numFmtId="49" fontId="3" fillId="2" borderId="2" xfId="2" applyNumberFormat="1" applyFont="1" applyFill="1" applyBorder="1" applyAlignment="1">
      <alignment vertical="center"/>
    </xf>
    <xf numFmtId="0" fontId="5" fillId="0" borderId="2" xfId="3" applyFont="1" applyBorder="1" applyAlignment="1" applyProtection="1">
      <alignment horizontal="left" vertical="top" wrapText="1"/>
    </xf>
    <xf numFmtId="0" fontId="3" fillId="0" borderId="0" xfId="2" applyFont="1" applyFill="1" applyAlignment="1">
      <alignment horizontal="left"/>
    </xf>
    <xf numFmtId="0" fontId="3" fillId="0" borderId="0" xfId="86" applyFont="1" applyProtection="1">
      <protection locked="0"/>
    </xf>
    <xf numFmtId="4" fontId="3" fillId="0" borderId="0" xfId="2" applyNumberFormat="1" applyFont="1" applyFill="1" applyAlignment="1">
      <alignment horizontal="left"/>
    </xf>
    <xf numFmtId="0" fontId="26" fillId="0" borderId="0" xfId="75" applyFont="1" applyFill="1" applyAlignment="1">
      <alignment vertical="top" wrapText="1"/>
    </xf>
    <xf numFmtId="4" fontId="26" fillId="0" borderId="0" xfId="75" applyNumberFormat="1" applyFont="1" applyFill="1" applyAlignment="1">
      <alignment vertical="top" wrapText="1"/>
    </xf>
    <xf numFmtId="4" fontId="26" fillId="0" borderId="0" xfId="75" applyNumberFormat="1" applyFont="1" applyFill="1" applyAlignment="1">
      <alignment horizontal="center" wrapText="1"/>
    </xf>
    <xf numFmtId="0" fontId="27" fillId="0" borderId="0" xfId="0" applyFont="1" applyFill="1"/>
    <xf numFmtId="0" fontId="27" fillId="0" borderId="0" xfId="0" applyFont="1" applyFill="1" applyAlignment="1">
      <alignment horizontal="right"/>
    </xf>
    <xf numFmtId="0" fontId="28" fillId="0" borderId="2" xfId="0" applyFont="1" applyFill="1" applyBorder="1" applyAlignment="1">
      <alignment horizontal="center" vertical="center" wrapText="1"/>
    </xf>
    <xf numFmtId="0" fontId="28" fillId="0" borderId="2" xfId="0" applyFont="1" applyFill="1" applyBorder="1" applyAlignment="1">
      <alignment horizontal="left" vertical="center" wrapText="1"/>
    </xf>
    <xf numFmtId="165" fontId="28" fillId="3" borderId="2" xfId="0" applyNumberFormat="1" applyFont="1" applyFill="1" applyBorder="1" applyAlignment="1">
      <alignment horizontal="center" vertical="center" wrapText="1"/>
    </xf>
    <xf numFmtId="4" fontId="28" fillId="3"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2" xfId="0" applyFont="1" applyFill="1" applyBorder="1" applyAlignment="1">
      <alignment horizontal="left" vertical="center" wrapText="1"/>
    </xf>
    <xf numFmtId="165" fontId="27" fillId="3"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2" xfId="0" applyFont="1" applyFill="1" applyBorder="1" applyAlignment="1">
      <alignment horizontal="left" vertical="center" wrapText="1"/>
    </xf>
    <xf numFmtId="166" fontId="27" fillId="3" borderId="2" xfId="0" applyNumberFormat="1" applyFont="1" applyFill="1" applyBorder="1" applyAlignment="1">
      <alignment horizontal="center" vertical="center" wrapText="1"/>
    </xf>
    <xf numFmtId="4" fontId="27" fillId="3" borderId="2"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2" xfId="0" applyFont="1" applyFill="1" applyBorder="1" applyAlignment="1">
      <alignment horizontal="left" vertical="center" wrapText="1"/>
    </xf>
    <xf numFmtId="4" fontId="30" fillId="3" borderId="2" xfId="0" applyNumberFormat="1" applyFont="1" applyFill="1" applyBorder="1" applyAlignment="1">
      <alignment horizontal="center" vertical="center" wrapText="1"/>
    </xf>
    <xf numFmtId="4" fontId="29" fillId="3" borderId="2" xfId="0" applyNumberFormat="1" applyFont="1" applyFill="1" applyBorder="1" applyAlignment="1">
      <alignment horizontal="center" vertical="center" wrapText="1"/>
    </xf>
    <xf numFmtId="0" fontId="3" fillId="2" borderId="2" xfId="2" applyNumberFormat="1" applyFont="1" applyFill="1" applyBorder="1" applyAlignment="1">
      <alignment horizontal="center" vertical="center" wrapText="1"/>
    </xf>
    <xf numFmtId="0" fontId="3" fillId="2" borderId="3" xfId="2" applyNumberFormat="1" applyFont="1" applyFill="1" applyBorder="1" applyAlignment="1">
      <alignment vertical="center" wrapText="1"/>
    </xf>
    <xf numFmtId="0" fontId="3" fillId="0" borderId="0" xfId="2" applyFont="1" applyAlignment="1">
      <alignment vertical="center" wrapText="1"/>
    </xf>
    <xf numFmtId="0" fontId="3" fillId="0" borderId="2" xfId="2" applyFont="1" applyBorder="1" applyAlignment="1">
      <alignment vertical="center" wrapText="1"/>
    </xf>
    <xf numFmtId="0" fontId="3" fillId="2" borderId="2" xfId="0" applyNumberFormat="1" applyFont="1" applyFill="1" applyBorder="1" applyAlignment="1">
      <alignment horizontal="left" vertical="center" wrapText="1"/>
    </xf>
    <xf numFmtId="0" fontId="3" fillId="2" borderId="2" xfId="2" applyNumberFormat="1" applyFont="1" applyFill="1" applyBorder="1" applyAlignment="1">
      <alignment horizontal="left" vertical="center" wrapText="1"/>
    </xf>
    <xf numFmtId="0" fontId="15" fillId="0" borderId="8" xfId="32" applyNumberFormat="1" applyAlignment="1" applyProtection="1">
      <alignment horizontal="left" wrapText="1" indent="2"/>
    </xf>
    <xf numFmtId="4" fontId="5" fillId="3" borderId="2" xfId="2" applyNumberFormat="1" applyFont="1" applyFill="1" applyBorder="1" applyAlignment="1">
      <alignment horizontal="right" vertical="center" wrapText="1"/>
    </xf>
    <xf numFmtId="4" fontId="3" fillId="3" borderId="2" xfId="2" applyNumberFormat="1" applyFont="1" applyFill="1" applyBorder="1" applyAlignment="1">
      <alignment horizontal="right" vertical="center"/>
    </xf>
    <xf numFmtId="4" fontId="3" fillId="3" borderId="2" xfId="2" applyNumberFormat="1" applyFont="1" applyFill="1" applyBorder="1" applyAlignment="1">
      <alignment horizontal="right" vertical="center" wrapText="1"/>
    </xf>
    <xf numFmtId="4" fontId="3" fillId="3" borderId="0" xfId="2" applyNumberFormat="1" applyFont="1" applyFill="1" applyAlignment="1">
      <alignment horizontal="right" vertical="center"/>
    </xf>
    <xf numFmtId="4" fontId="5" fillId="3" borderId="2" xfId="2" applyNumberFormat="1" applyFont="1" applyFill="1" applyBorder="1" applyAlignment="1">
      <alignment horizontal="right" vertical="center"/>
    </xf>
    <xf numFmtId="4" fontId="3" fillId="0" borderId="2" xfId="2" applyNumberFormat="1" applyFont="1" applyBorder="1" applyAlignment="1">
      <alignment horizontal="right" vertical="center" wrapText="1"/>
    </xf>
    <xf numFmtId="4" fontId="3" fillId="3" borderId="5" xfId="2" applyNumberFormat="1" applyFont="1" applyFill="1" applyBorder="1" applyAlignment="1">
      <alignment horizontal="right" vertical="center" wrapText="1"/>
    </xf>
    <xf numFmtId="4" fontId="3" fillId="2" borderId="5" xfId="2" applyNumberFormat="1" applyFont="1" applyFill="1" applyBorder="1" applyAlignment="1">
      <alignment horizontal="right" vertical="center" wrapText="1"/>
    </xf>
    <xf numFmtId="4" fontId="5" fillId="2" borderId="5" xfId="2" applyNumberFormat="1" applyFont="1" applyFill="1" applyBorder="1" applyAlignment="1">
      <alignment horizontal="right" vertical="center" wrapText="1"/>
    </xf>
    <xf numFmtId="0" fontId="5" fillId="2" borderId="0" xfId="2" applyNumberFormat="1" applyFont="1" applyFill="1" applyBorder="1" applyAlignment="1">
      <alignment horizontal="center" vertical="center" wrapText="1"/>
    </xf>
    <xf numFmtId="4" fontId="5" fillId="2" borderId="0" xfId="2" applyNumberFormat="1" applyFont="1" applyFill="1" applyBorder="1" applyAlignment="1">
      <alignment horizontal="right" vertical="center" wrapText="1"/>
    </xf>
    <xf numFmtId="4" fontId="3" fillId="0" borderId="0" xfId="0" applyNumberFormat="1" applyFont="1" applyFill="1" applyBorder="1" applyAlignment="1">
      <alignment horizontal="right" vertical="center"/>
    </xf>
    <xf numFmtId="0" fontId="3" fillId="2" borderId="1" xfId="2" applyFont="1" applyFill="1" applyBorder="1" applyAlignment="1">
      <alignment horizontal="right" wrapText="1"/>
    </xf>
    <xf numFmtId="0" fontId="3" fillId="0" borderId="2" xfId="0" applyFont="1" applyFill="1" applyBorder="1" applyAlignment="1">
      <alignment horizontal="center" vertical="center" wrapText="1"/>
    </xf>
    <xf numFmtId="3" fontId="3" fillId="0" borderId="2" xfId="0" applyNumberFormat="1" applyFont="1" applyFill="1" applyBorder="1" applyAlignment="1">
      <alignment horizontal="center" vertical="center" wrapText="1"/>
    </xf>
    <xf numFmtId="0" fontId="27" fillId="0" borderId="7" xfId="0" applyFont="1" applyFill="1" applyBorder="1" applyAlignment="1">
      <alignment horizontal="center" vertical="center" wrapText="1"/>
    </xf>
    <xf numFmtId="0" fontId="28" fillId="0" borderId="7" xfId="0" applyFont="1" applyFill="1" applyBorder="1" applyAlignment="1">
      <alignment horizontal="center" vertical="center" wrapText="1"/>
    </xf>
    <xf numFmtId="1" fontId="3" fillId="0" borderId="2" xfId="0" applyNumberFormat="1" applyFont="1" applyBorder="1" applyAlignment="1">
      <alignment horizontal="left" vertical="center" wrapText="1"/>
    </xf>
    <xf numFmtId="4" fontId="31" fillId="0" borderId="2" xfId="0" applyNumberFormat="1" applyFont="1" applyFill="1" applyBorder="1" applyAlignment="1">
      <alignment horizontal="right" vertical="center"/>
    </xf>
    <xf numFmtId="4" fontId="31" fillId="0" borderId="2" xfId="0" applyNumberFormat="1" applyFont="1" applyFill="1" applyBorder="1" applyAlignment="1">
      <alignment horizontal="right" vertical="center" wrapText="1" shrinkToFit="1"/>
    </xf>
    <xf numFmtId="4" fontId="32" fillId="0" borderId="2" xfId="0" applyNumberFormat="1" applyFont="1" applyFill="1" applyBorder="1" applyAlignment="1">
      <alignment horizontal="right" vertical="center" wrapText="1" shrinkToFit="1"/>
    </xf>
    <xf numFmtId="4" fontId="22" fillId="0" borderId="19" xfId="0" applyNumberFormat="1" applyFont="1" applyFill="1" applyBorder="1" applyAlignment="1">
      <alignment vertical="center" wrapText="1"/>
    </xf>
    <xf numFmtId="4" fontId="23" fillId="0" borderId="19" xfId="0" applyNumberFormat="1" applyFont="1" applyFill="1" applyBorder="1" applyAlignment="1">
      <alignment vertical="center" wrapText="1"/>
    </xf>
    <xf numFmtId="0" fontId="20" fillId="0" borderId="0" xfId="75" applyFont="1" applyFill="1" applyBorder="1" applyAlignment="1">
      <alignment vertical="top" wrapText="1"/>
    </xf>
    <xf numFmtId="4" fontId="23" fillId="0" borderId="0" xfId="85" applyNumberFormat="1" applyFont="1" applyFill="1" applyBorder="1" applyAlignment="1" applyProtection="1">
      <alignment horizontal="right" vertical="center" shrinkToFit="1"/>
    </xf>
    <xf numFmtId="10" fontId="20" fillId="0" borderId="0" xfId="75" applyNumberFormat="1" applyFont="1" applyFill="1" applyAlignment="1">
      <alignment vertical="top" wrapText="1"/>
    </xf>
    <xf numFmtId="0" fontId="23" fillId="3" borderId="7" xfId="0" applyFont="1" applyFill="1" applyBorder="1" applyAlignment="1">
      <alignment horizontal="left" vertical="center" wrapText="1"/>
    </xf>
    <xf numFmtId="0" fontId="27" fillId="0" borderId="7" xfId="0" applyFont="1" applyFill="1" applyBorder="1" applyAlignment="1">
      <alignment horizontal="center" vertical="top" wrapText="1"/>
    </xf>
    <xf numFmtId="49" fontId="3" fillId="0" borderId="2" xfId="0" applyNumberFormat="1" applyFont="1" applyBorder="1" applyAlignment="1">
      <alignment horizontal="left" vertical="center" wrapText="1"/>
    </xf>
    <xf numFmtId="0" fontId="5" fillId="2" borderId="4" xfId="2" applyNumberFormat="1" applyFont="1" applyFill="1" applyBorder="1" applyAlignment="1">
      <alignment horizontal="center" vertical="center" wrapText="1"/>
    </xf>
    <xf numFmtId="0" fontId="5" fillId="2" borderId="5" xfId="2" applyNumberFormat="1" applyFont="1" applyFill="1" applyBorder="1" applyAlignment="1">
      <alignment horizontal="center" vertical="center" wrapText="1"/>
    </xf>
    <xf numFmtId="0" fontId="3" fillId="0" borderId="0" xfId="2" applyFont="1" applyFill="1" applyAlignment="1">
      <alignment horizontal="left"/>
    </xf>
    <xf numFmtId="0" fontId="5" fillId="2" borderId="0" xfId="2" applyFont="1" applyFill="1" applyAlignment="1">
      <alignment horizontal="center" wrapText="1"/>
    </xf>
    <xf numFmtId="0" fontId="22" fillId="0" borderId="18"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3" fillId="0" borderId="0" xfId="75" applyFont="1" applyFill="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2" xfId="80" applyNumberFormat="1" applyFont="1" applyBorder="1" applyProtection="1">
      <alignment horizontal="center" vertical="center" wrapText="1"/>
    </xf>
    <xf numFmtId="0" fontId="22" fillId="0" borderId="2" xfId="80" applyFont="1" applyBorder="1" applyProtection="1">
      <alignment horizontal="center" vertical="center" wrapText="1"/>
      <protection locked="0"/>
    </xf>
    <xf numFmtId="0" fontId="22" fillId="7" borderId="2" xfId="81" applyFont="1" applyFill="1" applyBorder="1" applyAlignment="1">
      <alignment horizontal="center" vertical="center" wrapText="1"/>
    </xf>
    <xf numFmtId="0" fontId="22" fillId="0" borderId="2" xfId="82" applyNumberFormat="1" applyFont="1" applyFill="1" applyBorder="1" applyAlignment="1" applyProtection="1">
      <alignment horizontal="center" vertical="center" wrapText="1"/>
    </xf>
    <xf numFmtId="0" fontId="22" fillId="0" borderId="0" xfId="75" applyFont="1" applyFill="1" applyAlignment="1">
      <alignment horizontal="right" vertical="top" wrapText="1"/>
    </xf>
    <xf numFmtId="0" fontId="22" fillId="0" borderId="0" xfId="75" applyFont="1" applyFill="1" applyAlignment="1">
      <alignment horizontal="left" vertical="top" wrapText="1"/>
    </xf>
    <xf numFmtId="0" fontId="22" fillId="0" borderId="6" xfId="75" applyFont="1" applyFill="1" applyBorder="1" applyAlignment="1">
      <alignment horizontal="right" vertical="top" wrapText="1"/>
    </xf>
    <xf numFmtId="0" fontId="23" fillId="0" borderId="7" xfId="0" applyFont="1" applyFill="1" applyBorder="1" applyAlignment="1">
      <alignment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7" fillId="0" borderId="0" xfId="0" applyFont="1" applyAlignment="1">
      <alignment horizontal="left"/>
    </xf>
    <xf numFmtId="0" fontId="28" fillId="0" borderId="0" xfId="0" applyFont="1" applyFill="1" applyAlignment="1">
      <alignment horizontal="center" vertical="center" wrapText="1"/>
    </xf>
    <xf numFmtId="0" fontId="27" fillId="0" borderId="15" xfId="0" applyFont="1" applyFill="1" applyBorder="1" applyAlignment="1">
      <alignment horizontal="center" vertical="center" wrapText="1"/>
    </xf>
    <xf numFmtId="0" fontId="27" fillId="0" borderId="3" xfId="0" applyFont="1" applyFill="1" applyBorder="1" applyAlignment="1">
      <alignment horizontal="center" vertical="center" wrapText="1"/>
    </xf>
    <xf numFmtId="165" fontId="27" fillId="0" borderId="15" xfId="0" applyNumberFormat="1" applyFont="1" applyFill="1" applyBorder="1" applyAlignment="1">
      <alignment horizontal="center" vertical="center" wrapText="1"/>
    </xf>
    <xf numFmtId="165" fontId="27" fillId="0" borderId="3" xfId="0" applyNumberFormat="1" applyFont="1" applyFill="1" applyBorder="1" applyAlignment="1">
      <alignment horizontal="center" vertical="center" wrapText="1"/>
    </xf>
  </cellXfs>
  <cellStyles count="87">
    <cellStyle name="br" xfId="4"/>
    <cellStyle name="br 2" xfId="5"/>
    <cellStyle name="col" xfId="6"/>
    <cellStyle name="col 2" xfId="7"/>
    <cellStyle name="style0" xfId="8"/>
    <cellStyle name="style0 2" xfId="9"/>
    <cellStyle name="td" xfId="10"/>
    <cellStyle name="td 2" xfId="11"/>
    <cellStyle name="tr" xfId="12"/>
    <cellStyle name="tr 2" xfId="13"/>
    <cellStyle name="xl21" xfId="14"/>
    <cellStyle name="xl21 2" xfId="15"/>
    <cellStyle name="xl22" xfId="16"/>
    <cellStyle name="xl22 2" xfId="17"/>
    <cellStyle name="xl22 4 2" xfId="80"/>
    <cellStyle name="xl23" xfId="18"/>
    <cellStyle name="xl23 2" xfId="19"/>
    <cellStyle name="xl24" xfId="20"/>
    <cellStyle name="xl24 2" xfId="21"/>
    <cellStyle name="xl25" xfId="22"/>
    <cellStyle name="xl25 2" xfId="23"/>
    <cellStyle name="xl26" xfId="24"/>
    <cellStyle name="xl26 2" xfId="25"/>
    <cellStyle name="xl26 4 2" xfId="84"/>
    <cellStyle name="xl27" xfId="26"/>
    <cellStyle name="xl27 2" xfId="27"/>
    <cellStyle name="xl28" xfId="28"/>
    <cellStyle name="xl28 2" xfId="29"/>
    <cellStyle name="xl29" xfId="30"/>
    <cellStyle name="xl29 2" xfId="31"/>
    <cellStyle name="xl30" xfId="32"/>
    <cellStyle name="xl30 2" xfId="33"/>
    <cellStyle name="xl31" xfId="34"/>
    <cellStyle name="xl31 2" xfId="35"/>
    <cellStyle name="xl32" xfId="36"/>
    <cellStyle name="xl32 2" xfId="37"/>
    <cellStyle name="xl33" xfId="38"/>
    <cellStyle name="xl33 2" xfId="39"/>
    <cellStyle name="xl34" xfId="40"/>
    <cellStyle name="xl34 2" xfId="41"/>
    <cellStyle name="xl34 3" xfId="42"/>
    <cellStyle name="xl35" xfId="43"/>
    <cellStyle name="xl35 2" xfId="44"/>
    <cellStyle name="xl36" xfId="45"/>
    <cellStyle name="xl36 2" xfId="46"/>
    <cellStyle name="xl37" xfId="47"/>
    <cellStyle name="xl37 2" xfId="48"/>
    <cellStyle name="xl38" xfId="49"/>
    <cellStyle name="xl38 2" xfId="50"/>
    <cellStyle name="xl39" xfId="51"/>
    <cellStyle name="xl39 2" xfId="52"/>
    <cellStyle name="xl40" xfId="53"/>
    <cellStyle name="xl40 2" xfId="54"/>
    <cellStyle name="xl41" xfId="55"/>
    <cellStyle name="xl41 2" xfId="56"/>
    <cellStyle name="xl42" xfId="57"/>
    <cellStyle name="xl42 2" xfId="58"/>
    <cellStyle name="xl42 3 2" xfId="82"/>
    <cellStyle name="xl43" xfId="59"/>
    <cellStyle name="xl43 2" xfId="60"/>
    <cellStyle name="xl44" xfId="61"/>
    <cellStyle name="xl44 2" xfId="62"/>
    <cellStyle name="xl52" xfId="63"/>
    <cellStyle name="xl52 2" xfId="64"/>
    <cellStyle name="xl61" xfId="65"/>
    <cellStyle name="xl61 3" xfId="83"/>
    <cellStyle name="xl63" xfId="66"/>
    <cellStyle name="xl64" xfId="67"/>
    <cellStyle name="xl64 3" xfId="85"/>
    <cellStyle name="xl84" xfId="68"/>
    <cellStyle name="xl95" xfId="69"/>
    <cellStyle name="xl96" xfId="70"/>
    <cellStyle name="xl97" xfId="71"/>
    <cellStyle name="Гиперссылка" xfId="3" builtinId="8"/>
    <cellStyle name="Обычный" xfId="0" builtinId="0"/>
    <cellStyle name="Обычный 10" xfId="86"/>
    <cellStyle name="Обычный 2" xfId="72"/>
    <cellStyle name="Обычный 2 2" xfId="79"/>
    <cellStyle name="Обычный 2 2 2" xfId="81"/>
    <cellStyle name="Обычный 3" xfId="73"/>
    <cellStyle name="Обычный 4" xfId="74"/>
    <cellStyle name="Обычный 5" xfId="75"/>
    <cellStyle name="Обычный 6" xfId="76"/>
    <cellStyle name="Обычный 6 2" xfId="77"/>
    <cellStyle name="Обычный 7" xfId="2"/>
    <cellStyle name="Финансовый" xfId="1" builtinId="3"/>
    <cellStyle name="Финансовый 2" xfId="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1"/>
  <sheetViews>
    <sheetView view="pageBreakPreview" topLeftCell="A178" zoomScaleNormal="100" zoomScaleSheetLayoutView="100" workbookViewId="0">
      <selection activeCell="D5" sqref="D5"/>
    </sheetView>
  </sheetViews>
  <sheetFormatPr defaultColWidth="9.140625" defaultRowHeight="15" x14ac:dyDescent="0.25"/>
  <cols>
    <col min="1" max="1" width="40.140625" style="57" customWidth="1"/>
    <col min="2" max="2" width="99.28515625" style="58" customWidth="1"/>
    <col min="3" max="3" width="32" style="58" customWidth="1"/>
    <col min="4" max="4" width="32.5703125" style="58" customWidth="1"/>
    <col min="5" max="5" width="30.7109375" style="61" customWidth="1"/>
    <col min="6" max="6" width="19.7109375" style="4" customWidth="1"/>
    <col min="7" max="7" width="17.28515625" style="4" customWidth="1"/>
    <col min="8" max="8" width="18.85546875" style="4" customWidth="1"/>
    <col min="9" max="9" width="17.85546875" style="4" customWidth="1"/>
    <col min="10" max="16384" width="9.140625" style="4"/>
  </cols>
  <sheetData>
    <row r="1" spans="1:9" ht="23.25" x14ac:dyDescent="0.35">
      <c r="A1" s="1"/>
      <c r="B1" s="2"/>
      <c r="C1" s="3"/>
      <c r="D1" s="176" t="s">
        <v>0</v>
      </c>
      <c r="E1" s="176"/>
    </row>
    <row r="2" spans="1:9" ht="23.25" x14ac:dyDescent="0.35">
      <c r="A2" s="5"/>
      <c r="B2" s="6"/>
      <c r="C2" s="7"/>
      <c r="D2" s="176" t="s">
        <v>691</v>
      </c>
      <c r="E2" s="176"/>
    </row>
    <row r="3" spans="1:9" ht="23.25" x14ac:dyDescent="0.35">
      <c r="A3" s="5"/>
      <c r="B3" s="6"/>
      <c r="C3" s="7"/>
      <c r="D3" s="176" t="s">
        <v>690</v>
      </c>
      <c r="E3" s="176"/>
    </row>
    <row r="4" spans="1:9" ht="23.25" x14ac:dyDescent="0.35">
      <c r="A4" s="5"/>
      <c r="B4" s="8"/>
      <c r="C4" s="7"/>
      <c r="D4" s="176" t="s">
        <v>1292</v>
      </c>
      <c r="E4" s="176"/>
    </row>
    <row r="5" spans="1:9" ht="2.25" customHeight="1" x14ac:dyDescent="0.3">
      <c r="A5" s="5"/>
      <c r="B5" s="8"/>
      <c r="C5" s="8"/>
      <c r="D5" s="8"/>
      <c r="E5" s="9"/>
    </row>
    <row r="6" spans="1:9" ht="44.25" customHeight="1" x14ac:dyDescent="0.3">
      <c r="A6" s="177" t="s">
        <v>1261</v>
      </c>
      <c r="B6" s="177"/>
      <c r="C6" s="177"/>
      <c r="D6" s="177"/>
      <c r="E6" s="177"/>
    </row>
    <row r="7" spans="1:9" ht="22.5" customHeight="1" x14ac:dyDescent="0.35">
      <c r="A7" s="10"/>
      <c r="B7" s="10"/>
      <c r="C7" s="10"/>
      <c r="D7" s="10"/>
      <c r="E7" s="157" t="s">
        <v>1238</v>
      </c>
    </row>
    <row r="8" spans="1:9" ht="116.25" x14ac:dyDescent="0.25">
      <c r="A8" s="11" t="s">
        <v>1</v>
      </c>
      <c r="B8" s="158" t="s">
        <v>2</v>
      </c>
      <c r="C8" s="158" t="s">
        <v>693</v>
      </c>
      <c r="D8" s="158" t="s">
        <v>1262</v>
      </c>
      <c r="E8" s="159" t="s">
        <v>692</v>
      </c>
    </row>
    <row r="9" spans="1:9" ht="22.5" x14ac:dyDescent="0.25">
      <c r="A9" s="12" t="s">
        <v>3</v>
      </c>
      <c r="B9" s="13" t="s">
        <v>4</v>
      </c>
      <c r="C9" s="14">
        <f>C10+C19+C29+C36+C41+C59+C67+C80+C72+C120</f>
        <v>646917562.90999997</v>
      </c>
      <c r="D9" s="14">
        <f>D10+D19+D29+D36+D41+D59+D67+D80+D72+D120</f>
        <v>616714973.70000017</v>
      </c>
      <c r="E9" s="14">
        <f>D9/C9*100</f>
        <v>95.331307891203181</v>
      </c>
      <c r="F9" s="15"/>
      <c r="H9" s="15"/>
    </row>
    <row r="10" spans="1:9" ht="22.5" x14ac:dyDescent="0.25">
      <c r="A10" s="16" t="s">
        <v>5</v>
      </c>
      <c r="B10" s="11" t="s">
        <v>6</v>
      </c>
      <c r="C10" s="17">
        <f>C11</f>
        <v>537169027.30999994</v>
      </c>
      <c r="D10" s="17">
        <f>D11</f>
        <v>515630139.88999999</v>
      </c>
      <c r="E10" s="14">
        <f t="shared" ref="E10:E11" si="0">D10/C10*100</f>
        <v>95.990296103284095</v>
      </c>
      <c r="F10" s="15"/>
      <c r="H10" s="15"/>
    </row>
    <row r="11" spans="1:9" ht="23.25" x14ac:dyDescent="0.25">
      <c r="A11" s="18" t="s">
        <v>7</v>
      </c>
      <c r="B11" s="18" t="s">
        <v>8</v>
      </c>
      <c r="C11" s="19">
        <f>C12+C13+C14+C15+C16+C17+C18</f>
        <v>537169027.30999994</v>
      </c>
      <c r="D11" s="19">
        <f>D12+D13+D14+D15+D16+D17+D18</f>
        <v>515630139.88999999</v>
      </c>
      <c r="E11" s="72">
        <f t="shared" si="0"/>
        <v>95.990296103284095</v>
      </c>
      <c r="F11" s="15"/>
      <c r="G11" s="15"/>
      <c r="H11" s="15"/>
      <c r="I11" s="15"/>
    </row>
    <row r="12" spans="1:9" ht="179.25" customHeight="1" x14ac:dyDescent="0.25">
      <c r="A12" s="18" t="s">
        <v>9</v>
      </c>
      <c r="B12" s="20" t="s">
        <v>10</v>
      </c>
      <c r="C12" s="19">
        <v>428460000</v>
      </c>
      <c r="D12" s="19">
        <v>315071869.55000001</v>
      </c>
      <c r="E12" s="19">
        <f>D12/C12*100</f>
        <v>73.535888892778786</v>
      </c>
      <c r="F12" s="15"/>
      <c r="G12" s="15"/>
      <c r="H12" s="15"/>
      <c r="I12" s="15"/>
    </row>
    <row r="13" spans="1:9" ht="177" customHeight="1" x14ac:dyDescent="0.25">
      <c r="A13" s="18" t="s">
        <v>11</v>
      </c>
      <c r="B13" s="20" t="s">
        <v>12</v>
      </c>
      <c r="C13" s="19">
        <v>10000000</v>
      </c>
      <c r="D13" s="19">
        <v>411638.64</v>
      </c>
      <c r="E13" s="19">
        <f t="shared" ref="E13:E83" si="1">D13/C13*100</f>
        <v>4.1163864000000006</v>
      </c>
      <c r="F13" s="15"/>
      <c r="G13" s="15"/>
      <c r="H13" s="15"/>
      <c r="I13" s="15"/>
    </row>
    <row r="14" spans="1:9" ht="133.5" customHeight="1" x14ac:dyDescent="0.25">
      <c r="A14" s="18" t="s">
        <v>13</v>
      </c>
      <c r="B14" s="20" t="s">
        <v>14</v>
      </c>
      <c r="C14" s="19">
        <v>8000000</v>
      </c>
      <c r="D14" s="19">
        <v>35953437.770000003</v>
      </c>
      <c r="E14" s="19">
        <f t="shared" si="1"/>
        <v>449.41797212500001</v>
      </c>
      <c r="F14" s="15"/>
      <c r="H14" s="15"/>
    </row>
    <row r="15" spans="1:9" ht="148.5" customHeight="1" x14ac:dyDescent="0.25">
      <c r="A15" s="18" t="s">
        <v>15</v>
      </c>
      <c r="B15" s="20" t="s">
        <v>16</v>
      </c>
      <c r="C15" s="19">
        <v>500000</v>
      </c>
      <c r="D15" s="19">
        <v>1823.17</v>
      </c>
      <c r="E15" s="19">
        <f t="shared" si="1"/>
        <v>0.36463400000000001</v>
      </c>
      <c r="F15" s="15"/>
      <c r="H15" s="15"/>
    </row>
    <row r="16" spans="1:9" ht="224.25" customHeight="1" x14ac:dyDescent="0.25">
      <c r="A16" s="18" t="s">
        <v>17</v>
      </c>
      <c r="B16" s="20" t="s">
        <v>18</v>
      </c>
      <c r="C16" s="19">
        <v>20000000</v>
      </c>
      <c r="D16" s="19">
        <v>40377295.399999999</v>
      </c>
      <c r="E16" s="19">
        <f t="shared" si="1"/>
        <v>201.88647699999999</v>
      </c>
      <c r="F16" s="15"/>
      <c r="H16" s="15"/>
    </row>
    <row r="17" spans="1:8" ht="101.25" customHeight="1" x14ac:dyDescent="0.25">
      <c r="A17" s="18" t="s">
        <v>19</v>
      </c>
      <c r="B17" s="20" t="s">
        <v>20</v>
      </c>
      <c r="C17" s="19">
        <v>15000000</v>
      </c>
      <c r="D17" s="19">
        <v>13318603.76</v>
      </c>
      <c r="E17" s="19">
        <f t="shared" si="1"/>
        <v>88.790691733333333</v>
      </c>
      <c r="F17" s="15"/>
      <c r="H17" s="15"/>
    </row>
    <row r="18" spans="1:8" ht="98.25" customHeight="1" x14ac:dyDescent="0.25">
      <c r="A18" s="18" t="s">
        <v>21</v>
      </c>
      <c r="B18" s="20" t="s">
        <v>22</v>
      </c>
      <c r="C18" s="19">
        <v>55209027.310000002</v>
      </c>
      <c r="D18" s="19">
        <v>110495471.59999999</v>
      </c>
      <c r="E18" s="19">
        <f t="shared" si="1"/>
        <v>200.14022521999038</v>
      </c>
      <c r="F18" s="15"/>
      <c r="H18" s="15"/>
    </row>
    <row r="19" spans="1:8" ht="61.5" customHeight="1" x14ac:dyDescent="0.25">
      <c r="A19" s="21" t="s">
        <v>23</v>
      </c>
      <c r="B19" s="11" t="s">
        <v>24</v>
      </c>
      <c r="C19" s="17">
        <f>C20</f>
        <v>28877400</v>
      </c>
      <c r="D19" s="17">
        <f>D20</f>
        <v>20648715.270000003</v>
      </c>
      <c r="E19" s="19">
        <f t="shared" si="1"/>
        <v>71.504758981071717</v>
      </c>
      <c r="F19" s="15"/>
      <c r="H19" s="15"/>
    </row>
    <row r="20" spans="1:8" ht="46.5" x14ac:dyDescent="0.25">
      <c r="A20" s="18" t="s">
        <v>25</v>
      </c>
      <c r="B20" s="18" t="s">
        <v>26</v>
      </c>
      <c r="C20" s="17">
        <f>C21+C23+C25+C27</f>
        <v>28877400</v>
      </c>
      <c r="D20" s="17">
        <f>D21+D23+D25+D27</f>
        <v>20648715.270000003</v>
      </c>
      <c r="E20" s="19">
        <f t="shared" si="1"/>
        <v>71.504758981071717</v>
      </c>
      <c r="F20" s="15"/>
      <c r="H20" s="15"/>
    </row>
    <row r="21" spans="1:8" ht="101.25" customHeight="1" x14ac:dyDescent="0.25">
      <c r="A21" s="18" t="s">
        <v>27</v>
      </c>
      <c r="B21" s="20" t="s">
        <v>28</v>
      </c>
      <c r="C21" s="19">
        <f>C22</f>
        <v>15060700</v>
      </c>
      <c r="D21" s="19">
        <f>D22</f>
        <v>10714670.92</v>
      </c>
      <c r="E21" s="19">
        <f t="shared" si="1"/>
        <v>71.143246462647809</v>
      </c>
      <c r="F21" s="15"/>
      <c r="H21" s="15"/>
    </row>
    <row r="22" spans="1:8" ht="168.75" customHeight="1" x14ac:dyDescent="0.25">
      <c r="A22" s="18" t="s">
        <v>29</v>
      </c>
      <c r="B22" s="20" t="s">
        <v>30</v>
      </c>
      <c r="C22" s="19">
        <v>15060700</v>
      </c>
      <c r="D22" s="19">
        <v>10714670.92</v>
      </c>
      <c r="E22" s="19">
        <f t="shared" si="1"/>
        <v>71.143246462647809</v>
      </c>
      <c r="F22" s="15"/>
      <c r="H22" s="15"/>
    </row>
    <row r="23" spans="1:8" ht="141.75" customHeight="1" x14ac:dyDescent="0.25">
      <c r="A23" s="18" t="s">
        <v>31</v>
      </c>
      <c r="B23" s="20" t="s">
        <v>32</v>
      </c>
      <c r="C23" s="19">
        <f>C24</f>
        <v>71800</v>
      </c>
      <c r="D23" s="19">
        <f>D24</f>
        <v>61231.14</v>
      </c>
      <c r="E23" s="19">
        <f t="shared" si="1"/>
        <v>85.280139275766018</v>
      </c>
      <c r="F23" s="15"/>
      <c r="H23" s="15"/>
    </row>
    <row r="24" spans="1:8" ht="141.75" customHeight="1" x14ac:dyDescent="0.25">
      <c r="A24" s="18" t="s">
        <v>33</v>
      </c>
      <c r="B24" s="20" t="s">
        <v>34</v>
      </c>
      <c r="C24" s="19">
        <v>71800</v>
      </c>
      <c r="D24" s="19">
        <v>61231.14</v>
      </c>
      <c r="E24" s="19">
        <f t="shared" si="1"/>
        <v>85.280139275766018</v>
      </c>
      <c r="F24" s="15"/>
      <c r="H24" s="15"/>
    </row>
    <row r="25" spans="1:8" ht="119.25" customHeight="1" x14ac:dyDescent="0.25">
      <c r="A25" s="18" t="s">
        <v>35</v>
      </c>
      <c r="B25" s="20" t="s">
        <v>36</v>
      </c>
      <c r="C25" s="19">
        <f>C26</f>
        <v>15616300</v>
      </c>
      <c r="D25" s="19">
        <f>D26</f>
        <v>11255831.960000001</v>
      </c>
      <c r="E25" s="19">
        <f t="shared" si="1"/>
        <v>72.077457272209173</v>
      </c>
      <c r="F25" s="15"/>
      <c r="H25" s="15"/>
    </row>
    <row r="26" spans="1:8" ht="174.75" customHeight="1" x14ac:dyDescent="0.25">
      <c r="A26" s="18" t="s">
        <v>37</v>
      </c>
      <c r="B26" s="20" t="s">
        <v>38</v>
      </c>
      <c r="C26" s="19">
        <v>15616300</v>
      </c>
      <c r="D26" s="19">
        <v>11255831.960000001</v>
      </c>
      <c r="E26" s="19">
        <f t="shared" si="1"/>
        <v>72.077457272209173</v>
      </c>
      <c r="F26" s="15"/>
      <c r="H26" s="15"/>
    </row>
    <row r="27" spans="1:8" ht="99" customHeight="1" x14ac:dyDescent="0.25">
      <c r="A27" s="18" t="s">
        <v>39</v>
      </c>
      <c r="B27" s="20" t="s">
        <v>40</v>
      </c>
      <c r="C27" s="19">
        <f>C28</f>
        <v>-1871400</v>
      </c>
      <c r="D27" s="19">
        <f>D28</f>
        <v>-1383018.75</v>
      </c>
      <c r="E27" s="19">
        <f t="shared" si="1"/>
        <v>73.902893555626804</v>
      </c>
      <c r="F27" s="15"/>
      <c r="H27" s="15"/>
    </row>
    <row r="28" spans="1:8" ht="170.25" customHeight="1" x14ac:dyDescent="0.25">
      <c r="A28" s="18" t="s">
        <v>41</v>
      </c>
      <c r="B28" s="20" t="s">
        <v>42</v>
      </c>
      <c r="C28" s="19">
        <v>-1871400</v>
      </c>
      <c r="D28" s="19">
        <v>-1383018.75</v>
      </c>
      <c r="E28" s="19">
        <f t="shared" si="1"/>
        <v>73.902893555626804</v>
      </c>
      <c r="F28" s="15"/>
      <c r="H28" s="15"/>
    </row>
    <row r="29" spans="1:8" ht="23.25" x14ac:dyDescent="0.25">
      <c r="A29" s="16" t="s">
        <v>43</v>
      </c>
      <c r="B29" s="11" t="s">
        <v>44</v>
      </c>
      <c r="C29" s="17">
        <f>C30+C32+C34</f>
        <v>29326871.600000001</v>
      </c>
      <c r="D29" s="17">
        <f>D30+D32+D34</f>
        <v>29796547.760000002</v>
      </c>
      <c r="E29" s="19">
        <f t="shared" si="1"/>
        <v>101.60152152062479</v>
      </c>
      <c r="F29" s="15"/>
      <c r="H29" s="15"/>
    </row>
    <row r="30" spans="1:8" ht="45" x14ac:dyDescent="0.25">
      <c r="A30" s="16" t="s">
        <v>1206</v>
      </c>
      <c r="B30" s="16" t="s">
        <v>1208</v>
      </c>
      <c r="C30" s="17">
        <f>C31</f>
        <v>771.6</v>
      </c>
      <c r="D30" s="17">
        <f>D31</f>
        <v>11123.85</v>
      </c>
      <c r="E30" s="19">
        <v>0</v>
      </c>
      <c r="F30" s="15"/>
      <c r="H30" s="15"/>
    </row>
    <row r="31" spans="1:8" ht="46.5" x14ac:dyDescent="0.25">
      <c r="A31" s="16" t="s">
        <v>1207</v>
      </c>
      <c r="B31" s="18" t="s">
        <v>1208</v>
      </c>
      <c r="C31" s="17">
        <v>771.6</v>
      </c>
      <c r="D31" s="17">
        <v>11123.85</v>
      </c>
      <c r="E31" s="19">
        <v>0</v>
      </c>
      <c r="F31" s="15"/>
      <c r="H31" s="15"/>
    </row>
    <row r="32" spans="1:8" ht="23.25" x14ac:dyDescent="0.25">
      <c r="A32" s="16" t="s">
        <v>45</v>
      </c>
      <c r="B32" s="16" t="s">
        <v>46</v>
      </c>
      <c r="C32" s="17">
        <f>C33</f>
        <v>12048800</v>
      </c>
      <c r="D32" s="17">
        <f>D33</f>
        <v>12899256.310000001</v>
      </c>
      <c r="E32" s="19">
        <f t="shared" si="1"/>
        <v>107.05843162804595</v>
      </c>
      <c r="F32" s="15"/>
      <c r="H32" s="15"/>
    </row>
    <row r="33" spans="1:8" ht="23.25" x14ac:dyDescent="0.25">
      <c r="A33" s="18" t="s">
        <v>47</v>
      </c>
      <c r="B33" s="18" t="s">
        <v>46</v>
      </c>
      <c r="C33" s="19">
        <v>12048800</v>
      </c>
      <c r="D33" s="19">
        <v>12899256.310000001</v>
      </c>
      <c r="E33" s="19">
        <f t="shared" si="1"/>
        <v>107.05843162804595</v>
      </c>
      <c r="F33" s="15"/>
      <c r="H33" s="15"/>
    </row>
    <row r="34" spans="1:8" ht="45" x14ac:dyDescent="0.25">
      <c r="A34" s="16" t="s">
        <v>48</v>
      </c>
      <c r="B34" s="16" t="s">
        <v>49</v>
      </c>
      <c r="C34" s="22">
        <f>C35</f>
        <v>17277300</v>
      </c>
      <c r="D34" s="22">
        <f>D35</f>
        <v>16886167.600000001</v>
      </c>
      <c r="E34" s="19">
        <f t="shared" si="1"/>
        <v>97.736148588031696</v>
      </c>
      <c r="F34" s="15"/>
      <c r="H34" s="15"/>
    </row>
    <row r="35" spans="1:8" ht="72.75" customHeight="1" x14ac:dyDescent="0.25">
      <c r="A35" s="18" t="s">
        <v>50</v>
      </c>
      <c r="B35" s="20" t="s">
        <v>51</v>
      </c>
      <c r="C35" s="23">
        <v>17277300</v>
      </c>
      <c r="D35" s="19">
        <v>16886167.600000001</v>
      </c>
      <c r="E35" s="19">
        <f t="shared" si="1"/>
        <v>97.736148588031696</v>
      </c>
      <c r="F35" s="15"/>
      <c r="H35" s="15"/>
    </row>
    <row r="36" spans="1:8" ht="23.25" x14ac:dyDescent="0.25">
      <c r="A36" s="16" t="s">
        <v>52</v>
      </c>
      <c r="B36" s="11" t="s">
        <v>53</v>
      </c>
      <c r="C36" s="17">
        <f>C37+C39</f>
        <v>3000000</v>
      </c>
      <c r="D36" s="17">
        <f>D37+D39</f>
        <v>4513881.58</v>
      </c>
      <c r="E36" s="19">
        <f t="shared" si="1"/>
        <v>150.46271933333333</v>
      </c>
      <c r="F36" s="15"/>
      <c r="H36" s="15"/>
    </row>
    <row r="37" spans="1:8" ht="46.5" x14ac:dyDescent="0.25">
      <c r="A37" s="18" t="s">
        <v>54</v>
      </c>
      <c r="B37" s="18" t="s">
        <v>55</v>
      </c>
      <c r="C37" s="19">
        <f>C38</f>
        <v>3000000</v>
      </c>
      <c r="D37" s="19">
        <f>D38</f>
        <v>4488881.58</v>
      </c>
      <c r="E37" s="19">
        <f t="shared" si="1"/>
        <v>149.62938600000001</v>
      </c>
      <c r="F37" s="15"/>
      <c r="H37" s="15"/>
    </row>
    <row r="38" spans="1:8" ht="79.5" customHeight="1" x14ac:dyDescent="0.25">
      <c r="A38" s="18" t="s">
        <v>56</v>
      </c>
      <c r="B38" s="20" t="s">
        <v>57</v>
      </c>
      <c r="C38" s="19">
        <v>3000000</v>
      </c>
      <c r="D38" s="19">
        <v>4488881.58</v>
      </c>
      <c r="E38" s="19">
        <f t="shared" si="1"/>
        <v>149.62938600000001</v>
      </c>
      <c r="F38" s="15"/>
      <c r="H38" s="15"/>
    </row>
    <row r="39" spans="1:8" ht="47.25" customHeight="1" x14ac:dyDescent="0.25">
      <c r="A39" s="18" t="s">
        <v>1209</v>
      </c>
      <c r="B39" s="20" t="s">
        <v>1211</v>
      </c>
      <c r="C39" s="19">
        <f>C40</f>
        <v>0</v>
      </c>
      <c r="D39" s="19">
        <f>D40</f>
        <v>25000</v>
      </c>
      <c r="E39" s="19">
        <v>0</v>
      </c>
      <c r="F39" s="15"/>
      <c r="H39" s="15"/>
    </row>
    <row r="40" spans="1:8" ht="54.75" customHeight="1" x14ac:dyDescent="0.25">
      <c r="A40" s="18" t="s">
        <v>1210</v>
      </c>
      <c r="B40" s="20" t="s">
        <v>1212</v>
      </c>
      <c r="C40" s="19">
        <v>0</v>
      </c>
      <c r="D40" s="19">
        <v>25000</v>
      </c>
      <c r="E40" s="19">
        <v>0</v>
      </c>
      <c r="F40" s="15"/>
      <c r="H40" s="15"/>
    </row>
    <row r="41" spans="1:8" ht="67.5" x14ac:dyDescent="0.25">
      <c r="A41" s="16" t="s">
        <v>58</v>
      </c>
      <c r="B41" s="11" t="s">
        <v>59</v>
      </c>
      <c r="C41" s="17">
        <f>C42+C54+C57</f>
        <v>34851764</v>
      </c>
      <c r="D41" s="17">
        <f>D42+D54+D57</f>
        <v>30335038.869999997</v>
      </c>
      <c r="E41" s="19">
        <f t="shared" si="1"/>
        <v>87.040182155485724</v>
      </c>
      <c r="F41" s="15"/>
      <c r="H41" s="15"/>
    </row>
    <row r="42" spans="1:8" ht="121.5" customHeight="1" x14ac:dyDescent="0.25">
      <c r="A42" s="18" t="s">
        <v>60</v>
      </c>
      <c r="B42" s="20" t="s">
        <v>61</v>
      </c>
      <c r="C42" s="19">
        <f>C43+C45+C47+C49+C51</f>
        <v>34643600</v>
      </c>
      <c r="D42" s="19">
        <f>D43+D45+D47+D49+D51</f>
        <v>30219574.869999997</v>
      </c>
      <c r="E42" s="19">
        <f t="shared" si="1"/>
        <v>87.229892014686683</v>
      </c>
      <c r="F42" s="15"/>
      <c r="H42" s="15"/>
    </row>
    <row r="43" spans="1:8" ht="96" customHeight="1" x14ac:dyDescent="0.25">
      <c r="A43" s="18" t="s">
        <v>62</v>
      </c>
      <c r="B43" s="20" t="s">
        <v>63</v>
      </c>
      <c r="C43" s="19">
        <f>C44</f>
        <v>30000000</v>
      </c>
      <c r="D43" s="19">
        <f>D44</f>
        <v>21890476.079999998</v>
      </c>
      <c r="E43" s="19">
        <f t="shared" si="1"/>
        <v>72.968253599999997</v>
      </c>
      <c r="F43" s="15"/>
      <c r="H43" s="15"/>
    </row>
    <row r="44" spans="1:8" ht="144.75" customHeight="1" x14ac:dyDescent="0.25">
      <c r="A44" s="18" t="s">
        <v>64</v>
      </c>
      <c r="B44" s="24" t="s">
        <v>65</v>
      </c>
      <c r="C44" s="19">
        <v>30000000</v>
      </c>
      <c r="D44" s="19">
        <v>21890476.079999998</v>
      </c>
      <c r="E44" s="19">
        <f t="shared" si="1"/>
        <v>72.968253599999997</v>
      </c>
      <c r="F44" s="15"/>
      <c r="H44" s="15"/>
    </row>
    <row r="45" spans="1:8" ht="116.25" x14ac:dyDescent="0.25">
      <c r="A45" s="25" t="s">
        <v>66</v>
      </c>
      <c r="B45" s="26" t="s">
        <v>67</v>
      </c>
      <c r="C45" s="19">
        <f>C46</f>
        <v>280000</v>
      </c>
      <c r="D45" s="19">
        <f>D46</f>
        <v>1839578.61</v>
      </c>
      <c r="E45" s="19">
        <f t="shared" si="1"/>
        <v>656.99236071428584</v>
      </c>
      <c r="F45" s="15"/>
      <c r="H45" s="15"/>
    </row>
    <row r="46" spans="1:8" ht="116.25" x14ac:dyDescent="0.25">
      <c r="A46" s="25" t="s">
        <v>68</v>
      </c>
      <c r="B46" s="18" t="s">
        <v>69</v>
      </c>
      <c r="C46" s="19">
        <v>280000</v>
      </c>
      <c r="D46" s="19">
        <v>1839578.61</v>
      </c>
      <c r="E46" s="19">
        <f t="shared" si="1"/>
        <v>656.99236071428584</v>
      </c>
      <c r="F46" s="15"/>
      <c r="H46" s="15"/>
    </row>
    <row r="47" spans="1:8" ht="145.5" customHeight="1" x14ac:dyDescent="0.25">
      <c r="A47" s="18" t="s">
        <v>70</v>
      </c>
      <c r="B47" s="24" t="s">
        <v>71</v>
      </c>
      <c r="C47" s="19">
        <f>C48</f>
        <v>103200</v>
      </c>
      <c r="D47" s="19">
        <f>D48</f>
        <v>232179.22</v>
      </c>
      <c r="E47" s="19">
        <f t="shared" si="1"/>
        <v>224.97986434108529</v>
      </c>
      <c r="F47" s="15"/>
      <c r="H47" s="15"/>
    </row>
    <row r="48" spans="1:8" ht="114.75" customHeight="1" x14ac:dyDescent="0.25">
      <c r="A48" s="18" t="s">
        <v>72</v>
      </c>
      <c r="B48" s="20" t="s">
        <v>73</v>
      </c>
      <c r="C48" s="19">
        <v>103200</v>
      </c>
      <c r="D48" s="19">
        <v>232179.22</v>
      </c>
      <c r="E48" s="19">
        <f t="shared" si="1"/>
        <v>224.97986434108529</v>
      </c>
      <c r="F48" s="15"/>
      <c r="H48" s="15"/>
    </row>
    <row r="49" spans="1:8" ht="75.75" customHeight="1" x14ac:dyDescent="0.25">
      <c r="A49" s="18" t="s">
        <v>74</v>
      </c>
      <c r="B49" s="26" t="s">
        <v>75</v>
      </c>
      <c r="C49" s="19">
        <f>C50</f>
        <v>4255400</v>
      </c>
      <c r="D49" s="19">
        <f>D50</f>
        <v>6257326.6100000003</v>
      </c>
      <c r="E49" s="19">
        <f t="shared" si="1"/>
        <v>147.04438149175166</v>
      </c>
      <c r="F49" s="15"/>
      <c r="H49" s="15"/>
    </row>
    <row r="50" spans="1:8" ht="46.5" x14ac:dyDescent="0.25">
      <c r="A50" s="18" t="s">
        <v>76</v>
      </c>
      <c r="B50" s="18" t="s">
        <v>77</v>
      </c>
      <c r="C50" s="19">
        <v>4255400</v>
      </c>
      <c r="D50" s="19">
        <v>6257326.6100000003</v>
      </c>
      <c r="E50" s="19">
        <f t="shared" si="1"/>
        <v>147.04438149175166</v>
      </c>
      <c r="F50" s="15"/>
      <c r="H50" s="15"/>
    </row>
    <row r="51" spans="1:8" ht="69.75" x14ac:dyDescent="0.25">
      <c r="A51" s="18" t="s">
        <v>78</v>
      </c>
      <c r="B51" s="18" t="s">
        <v>79</v>
      </c>
      <c r="C51" s="19">
        <f>C52</f>
        <v>5000</v>
      </c>
      <c r="D51" s="19">
        <f>D52+D53</f>
        <v>14.35</v>
      </c>
      <c r="E51" s="19">
        <f t="shared" si="1"/>
        <v>0.28699999999999998</v>
      </c>
      <c r="F51" s="15"/>
      <c r="H51" s="15"/>
    </row>
    <row r="52" spans="1:8" ht="209.25" x14ac:dyDescent="0.25">
      <c r="A52" s="18" t="s">
        <v>80</v>
      </c>
      <c r="B52" s="18" t="s">
        <v>81</v>
      </c>
      <c r="C52" s="19">
        <v>5000</v>
      </c>
      <c r="D52" s="19">
        <v>2.58</v>
      </c>
      <c r="E52" s="19">
        <f t="shared" si="1"/>
        <v>5.1599999999999993E-2</v>
      </c>
      <c r="F52" s="15"/>
      <c r="H52" s="15"/>
    </row>
    <row r="53" spans="1:8" ht="151.5" customHeight="1" x14ac:dyDescent="0.25">
      <c r="A53" s="18" t="s">
        <v>1255</v>
      </c>
      <c r="B53" s="18" t="s">
        <v>1256</v>
      </c>
      <c r="C53" s="19">
        <v>0</v>
      </c>
      <c r="D53" s="19">
        <v>11.77</v>
      </c>
      <c r="E53" s="19" t="e">
        <f t="shared" si="1"/>
        <v>#DIV/0!</v>
      </c>
      <c r="F53" s="15"/>
      <c r="H53" s="15"/>
    </row>
    <row r="54" spans="1:8" ht="52.5" customHeight="1" x14ac:dyDescent="0.25">
      <c r="A54" s="18" t="s">
        <v>82</v>
      </c>
      <c r="B54" s="18" t="s">
        <v>83</v>
      </c>
      <c r="C54" s="19">
        <f>C55</f>
        <v>115464</v>
      </c>
      <c r="D54" s="19">
        <f>D55</f>
        <v>115464</v>
      </c>
      <c r="E54" s="19">
        <f t="shared" si="1"/>
        <v>100</v>
      </c>
      <c r="F54" s="15"/>
      <c r="H54" s="15"/>
    </row>
    <row r="55" spans="1:8" ht="69.75" x14ac:dyDescent="0.25">
      <c r="A55" s="18" t="s">
        <v>84</v>
      </c>
      <c r="B55" s="18" t="s">
        <v>85</v>
      </c>
      <c r="C55" s="19">
        <f>C56</f>
        <v>115464</v>
      </c>
      <c r="D55" s="19">
        <f>D56</f>
        <v>115464</v>
      </c>
      <c r="E55" s="19">
        <f t="shared" si="1"/>
        <v>100</v>
      </c>
      <c r="F55" s="15"/>
      <c r="H55" s="15"/>
    </row>
    <row r="56" spans="1:8" ht="93" x14ac:dyDescent="0.25">
      <c r="A56" s="18" t="s">
        <v>86</v>
      </c>
      <c r="B56" s="18" t="s">
        <v>87</v>
      </c>
      <c r="C56" s="19">
        <v>115464</v>
      </c>
      <c r="D56" s="19">
        <v>115464</v>
      </c>
      <c r="E56" s="19">
        <f t="shared" si="1"/>
        <v>100</v>
      </c>
      <c r="F56" s="15"/>
      <c r="H56" s="15"/>
    </row>
    <row r="57" spans="1:8" ht="162.75" x14ac:dyDescent="0.25">
      <c r="A57" s="18" t="s">
        <v>88</v>
      </c>
      <c r="B57" s="18" t="s">
        <v>89</v>
      </c>
      <c r="C57" s="19">
        <f>C58</f>
        <v>92700</v>
      </c>
      <c r="D57" s="19">
        <f>D58</f>
        <v>0</v>
      </c>
      <c r="E57" s="19">
        <f t="shared" si="1"/>
        <v>0</v>
      </c>
      <c r="F57" s="15"/>
      <c r="H57" s="15"/>
    </row>
    <row r="58" spans="1:8" ht="147" customHeight="1" x14ac:dyDescent="0.25">
      <c r="A58" s="18" t="s">
        <v>90</v>
      </c>
      <c r="B58" s="18" t="s">
        <v>91</v>
      </c>
      <c r="C58" s="19">
        <v>92700</v>
      </c>
      <c r="D58" s="19">
        <v>0</v>
      </c>
      <c r="E58" s="19">
        <f t="shared" si="1"/>
        <v>0</v>
      </c>
      <c r="F58" s="15"/>
      <c r="H58" s="15"/>
    </row>
    <row r="59" spans="1:8" ht="45" x14ac:dyDescent="0.25">
      <c r="A59" s="16" t="s">
        <v>92</v>
      </c>
      <c r="B59" s="11" t="s">
        <v>93</v>
      </c>
      <c r="C59" s="17">
        <f>C60</f>
        <v>609500</v>
      </c>
      <c r="D59" s="17">
        <f>D60</f>
        <v>387056.1</v>
      </c>
      <c r="E59" s="19">
        <f t="shared" si="1"/>
        <v>63.503872026251017</v>
      </c>
      <c r="F59" s="15"/>
      <c r="H59" s="15"/>
    </row>
    <row r="60" spans="1:8" ht="23.25" x14ac:dyDescent="0.25">
      <c r="A60" s="18" t="s">
        <v>94</v>
      </c>
      <c r="B60" s="18" t="s">
        <v>95</v>
      </c>
      <c r="C60" s="19">
        <f>C61+C62+C63+C66</f>
        <v>609500</v>
      </c>
      <c r="D60" s="19">
        <f>D61+D62+D63+D66</f>
        <v>387056.1</v>
      </c>
      <c r="E60" s="19">
        <f t="shared" si="1"/>
        <v>63.503872026251017</v>
      </c>
      <c r="F60" s="15"/>
      <c r="H60" s="15"/>
    </row>
    <row r="61" spans="1:8" ht="46.5" x14ac:dyDescent="0.25">
      <c r="A61" s="18" t="s">
        <v>96</v>
      </c>
      <c r="B61" s="18" t="s">
        <v>97</v>
      </c>
      <c r="C61" s="19">
        <v>285000</v>
      </c>
      <c r="D61" s="19">
        <v>200807.32</v>
      </c>
      <c r="E61" s="19">
        <f t="shared" si="1"/>
        <v>70.458708771929821</v>
      </c>
      <c r="F61" s="15"/>
      <c r="H61" s="15"/>
    </row>
    <row r="62" spans="1:8" ht="23.25" x14ac:dyDescent="0.25">
      <c r="A62" s="18" t="s">
        <v>98</v>
      </c>
      <c r="B62" s="18" t="s">
        <v>99</v>
      </c>
      <c r="C62" s="19">
        <v>193000</v>
      </c>
      <c r="D62" s="19">
        <v>71474.289999999994</v>
      </c>
      <c r="E62" s="19">
        <f t="shared" si="1"/>
        <v>37.033310880829013</v>
      </c>
      <c r="F62" s="15"/>
      <c r="H62" s="15"/>
    </row>
    <row r="63" spans="1:8" ht="23.25" x14ac:dyDescent="0.25">
      <c r="A63" s="18" t="s">
        <v>100</v>
      </c>
      <c r="B63" s="18" t="s">
        <v>101</v>
      </c>
      <c r="C63" s="19">
        <f>C64+C65</f>
        <v>131500</v>
      </c>
      <c r="D63" s="19">
        <f>D64+D65</f>
        <v>114774.49</v>
      </c>
      <c r="E63" s="19">
        <f t="shared" si="1"/>
        <v>87.280980988593157</v>
      </c>
      <c r="F63" s="15"/>
      <c r="H63" s="15"/>
    </row>
    <row r="64" spans="1:8" ht="23.25" x14ac:dyDescent="0.25">
      <c r="A64" s="26" t="s">
        <v>102</v>
      </c>
      <c r="B64" s="26" t="s">
        <v>103</v>
      </c>
      <c r="C64" s="27">
        <v>130000</v>
      </c>
      <c r="D64" s="27">
        <v>114774.49</v>
      </c>
      <c r="E64" s="19">
        <f t="shared" si="1"/>
        <v>88.288069230769239</v>
      </c>
      <c r="F64" s="15"/>
      <c r="H64" s="15"/>
    </row>
    <row r="65" spans="1:8" ht="23.25" x14ac:dyDescent="0.25">
      <c r="A65" s="26" t="s">
        <v>104</v>
      </c>
      <c r="B65" s="26" t="s">
        <v>105</v>
      </c>
      <c r="C65" s="27">
        <v>1500</v>
      </c>
      <c r="D65" s="27">
        <v>0</v>
      </c>
      <c r="E65" s="19">
        <f t="shared" si="1"/>
        <v>0</v>
      </c>
      <c r="F65" s="15"/>
      <c r="H65" s="15"/>
    </row>
    <row r="66" spans="1:8" ht="69.75" x14ac:dyDescent="0.25">
      <c r="A66" s="26" t="s">
        <v>1213</v>
      </c>
      <c r="B66" s="26" t="s">
        <v>1214</v>
      </c>
      <c r="C66" s="27">
        <v>0</v>
      </c>
      <c r="D66" s="27">
        <v>0</v>
      </c>
      <c r="E66" s="19">
        <v>0</v>
      </c>
      <c r="F66" s="15"/>
      <c r="H66" s="15"/>
    </row>
    <row r="67" spans="1:8" ht="45" x14ac:dyDescent="0.25">
      <c r="A67" s="28" t="s">
        <v>106</v>
      </c>
      <c r="B67" s="16" t="s">
        <v>107</v>
      </c>
      <c r="C67" s="17">
        <f t="shared" ref="C67:D69" si="2">C68</f>
        <v>33000</v>
      </c>
      <c r="D67" s="17">
        <f t="shared" si="2"/>
        <v>41026.239999999998</v>
      </c>
      <c r="E67" s="19">
        <f t="shared" si="1"/>
        <v>124.32193939393939</v>
      </c>
      <c r="F67" s="15"/>
      <c r="H67" s="15"/>
    </row>
    <row r="68" spans="1:8" ht="33" customHeight="1" x14ac:dyDescent="0.25">
      <c r="A68" s="29" t="s">
        <v>108</v>
      </c>
      <c r="B68" s="18" t="s">
        <v>109</v>
      </c>
      <c r="C68" s="19">
        <f t="shared" si="2"/>
        <v>33000</v>
      </c>
      <c r="D68" s="19">
        <f>D69+D71</f>
        <v>41026.239999999998</v>
      </c>
      <c r="E68" s="19">
        <f t="shared" si="1"/>
        <v>124.32193939393939</v>
      </c>
      <c r="F68" s="15"/>
      <c r="H68" s="15"/>
    </row>
    <row r="69" spans="1:8" ht="54" customHeight="1" x14ac:dyDescent="0.25">
      <c r="A69" s="29" t="s">
        <v>110</v>
      </c>
      <c r="B69" s="20" t="s">
        <v>111</v>
      </c>
      <c r="C69" s="19">
        <f t="shared" si="2"/>
        <v>33000</v>
      </c>
      <c r="D69" s="19">
        <f t="shared" si="2"/>
        <v>2693.6</v>
      </c>
      <c r="E69" s="19">
        <f t="shared" si="1"/>
        <v>8.1624242424242421</v>
      </c>
      <c r="F69" s="15"/>
      <c r="H69" s="15"/>
    </row>
    <row r="70" spans="1:8" ht="66.75" customHeight="1" x14ac:dyDescent="0.25">
      <c r="A70" s="29" t="s">
        <v>112</v>
      </c>
      <c r="B70" s="20" t="s">
        <v>113</v>
      </c>
      <c r="C70" s="19">
        <v>33000</v>
      </c>
      <c r="D70" s="19">
        <v>2693.6</v>
      </c>
      <c r="E70" s="19">
        <f t="shared" si="1"/>
        <v>8.1624242424242421</v>
      </c>
      <c r="F70" s="15"/>
      <c r="H70" s="15"/>
    </row>
    <row r="71" spans="1:8" ht="66.75" customHeight="1" x14ac:dyDescent="0.25">
      <c r="A71" s="162" t="s">
        <v>1258</v>
      </c>
      <c r="B71" s="20" t="s">
        <v>1257</v>
      </c>
      <c r="C71" s="19">
        <v>0</v>
      </c>
      <c r="D71" s="19">
        <v>38332.639999999999</v>
      </c>
      <c r="E71" s="19"/>
      <c r="F71" s="15"/>
      <c r="H71" s="15"/>
    </row>
    <row r="72" spans="1:8" ht="45" x14ac:dyDescent="0.25">
      <c r="A72" s="30" t="s">
        <v>114</v>
      </c>
      <c r="B72" s="31" t="s">
        <v>115</v>
      </c>
      <c r="C72" s="17">
        <f>C73</f>
        <v>11050000</v>
      </c>
      <c r="D72" s="17">
        <f>D73</f>
        <v>11333463.32</v>
      </c>
      <c r="E72" s="19">
        <f t="shared" si="1"/>
        <v>102.56527891402716</v>
      </c>
      <c r="F72" s="15"/>
      <c r="H72" s="15"/>
    </row>
    <row r="73" spans="1:8" ht="60" customHeight="1" x14ac:dyDescent="0.25">
      <c r="A73" s="32" t="s">
        <v>116</v>
      </c>
      <c r="B73" s="33" t="s">
        <v>117</v>
      </c>
      <c r="C73" s="19">
        <f>C74+C76+C78</f>
        <v>11050000</v>
      </c>
      <c r="D73" s="19">
        <f>D74+D76+D78</f>
        <v>11333463.32</v>
      </c>
      <c r="E73" s="19">
        <f t="shared" si="1"/>
        <v>102.56527891402716</v>
      </c>
      <c r="F73" s="15"/>
      <c r="H73" s="15"/>
    </row>
    <row r="74" spans="1:8" ht="57" customHeight="1" x14ac:dyDescent="0.25">
      <c r="A74" s="32" t="s">
        <v>118</v>
      </c>
      <c r="B74" s="33" t="s">
        <v>119</v>
      </c>
      <c r="C74" s="19">
        <f>C75</f>
        <v>10000000</v>
      </c>
      <c r="D74" s="19">
        <f>D75</f>
        <v>10000869.83</v>
      </c>
      <c r="E74" s="19">
        <f t="shared" si="1"/>
        <v>100.00869830000001</v>
      </c>
      <c r="F74" s="15"/>
      <c r="H74" s="15"/>
    </row>
    <row r="75" spans="1:8" ht="97.5" customHeight="1" x14ac:dyDescent="0.25">
      <c r="A75" s="32" t="s">
        <v>120</v>
      </c>
      <c r="B75" s="33" t="s">
        <v>121</v>
      </c>
      <c r="C75" s="19">
        <v>10000000</v>
      </c>
      <c r="D75" s="19">
        <v>10000869.83</v>
      </c>
      <c r="E75" s="19">
        <f t="shared" si="1"/>
        <v>100.00869830000001</v>
      </c>
      <c r="F75" s="15"/>
      <c r="H75" s="15"/>
    </row>
    <row r="76" spans="1:8" ht="97.5" customHeight="1" x14ac:dyDescent="0.25">
      <c r="A76" s="32" t="s">
        <v>122</v>
      </c>
      <c r="B76" s="33" t="s">
        <v>123</v>
      </c>
      <c r="C76" s="19">
        <f>C77</f>
        <v>50000</v>
      </c>
      <c r="D76" s="19">
        <f>D77</f>
        <v>0</v>
      </c>
      <c r="E76" s="19">
        <f t="shared" si="1"/>
        <v>0</v>
      </c>
      <c r="F76" s="15"/>
      <c r="H76" s="15"/>
    </row>
    <row r="77" spans="1:8" ht="97.5" customHeight="1" x14ac:dyDescent="0.25">
      <c r="A77" s="32" t="s">
        <v>124</v>
      </c>
      <c r="B77" s="33" t="s">
        <v>125</v>
      </c>
      <c r="C77" s="19">
        <v>50000</v>
      </c>
      <c r="D77" s="19">
        <v>0</v>
      </c>
      <c r="E77" s="19">
        <f t="shared" si="1"/>
        <v>0</v>
      </c>
      <c r="F77" s="15"/>
      <c r="H77" s="15"/>
    </row>
    <row r="78" spans="1:8" ht="97.5" customHeight="1" x14ac:dyDescent="0.25">
      <c r="A78" s="32" t="s">
        <v>126</v>
      </c>
      <c r="B78" s="33" t="s">
        <v>127</v>
      </c>
      <c r="C78" s="19">
        <f>C79</f>
        <v>1000000</v>
      </c>
      <c r="D78" s="19">
        <f>D79</f>
        <v>1332593.49</v>
      </c>
      <c r="E78" s="19">
        <f t="shared" si="1"/>
        <v>133.25934900000001</v>
      </c>
      <c r="F78" s="15"/>
      <c r="H78" s="15"/>
    </row>
    <row r="79" spans="1:8" ht="149.25" customHeight="1" x14ac:dyDescent="0.25">
      <c r="A79" s="32" t="s">
        <v>128</v>
      </c>
      <c r="B79" s="33" t="s">
        <v>129</v>
      </c>
      <c r="C79" s="19">
        <v>1000000</v>
      </c>
      <c r="D79" s="19">
        <v>1332593.49</v>
      </c>
      <c r="E79" s="19">
        <f t="shared" si="1"/>
        <v>133.25934900000001</v>
      </c>
      <c r="F79" s="15"/>
      <c r="H79" s="15"/>
    </row>
    <row r="80" spans="1:8" ht="22.5" x14ac:dyDescent="0.25">
      <c r="A80" s="16" t="s">
        <v>130</v>
      </c>
      <c r="B80" s="16" t="s">
        <v>131</v>
      </c>
      <c r="C80" s="17">
        <f>C81+C106+C108+C110+C113+C118</f>
        <v>2000000</v>
      </c>
      <c r="D80" s="17">
        <f>D81+D106+D108+D110+D113+D118</f>
        <v>4026516.3200000003</v>
      </c>
      <c r="E80" s="17">
        <f>E81+E106+E108+E110+E113+E118</f>
        <v>5924.0862795670992</v>
      </c>
      <c r="F80" s="15"/>
      <c r="H80" s="15"/>
    </row>
    <row r="81" spans="1:8" ht="60" customHeight="1" x14ac:dyDescent="0.25">
      <c r="A81" s="16" t="s">
        <v>132</v>
      </c>
      <c r="B81" s="16" t="s">
        <v>133</v>
      </c>
      <c r="C81" s="17">
        <f>C82+C84+C86+C88+C90+C92+C94+C96+C98+C102+C104+C100</f>
        <v>1710000</v>
      </c>
      <c r="D81" s="17">
        <f t="shared" ref="D81:E81" si="3">D82+D84+D86+D88+D90+D92+D94+D96+D98+D102+D104+D100</f>
        <v>2559772.46</v>
      </c>
      <c r="E81" s="17">
        <f t="shared" si="3"/>
        <v>2536.5018890909091</v>
      </c>
      <c r="F81" s="15"/>
      <c r="H81" s="15"/>
    </row>
    <row r="82" spans="1:8" ht="97.5" customHeight="1" x14ac:dyDescent="0.25">
      <c r="A82" s="18" t="s">
        <v>134</v>
      </c>
      <c r="B82" s="20" t="s">
        <v>135</v>
      </c>
      <c r="C82" s="19">
        <f>C83</f>
        <v>15000</v>
      </c>
      <c r="D82" s="163">
        <f>D83</f>
        <v>29800.53</v>
      </c>
      <c r="E82" s="19">
        <f t="shared" si="1"/>
        <v>198.67019999999999</v>
      </c>
      <c r="F82" s="15"/>
      <c r="H82" s="15"/>
    </row>
    <row r="83" spans="1:8" ht="131.25" customHeight="1" x14ac:dyDescent="0.25">
      <c r="A83" s="18" t="s">
        <v>136</v>
      </c>
      <c r="B83" s="20" t="s">
        <v>137</v>
      </c>
      <c r="C83" s="34">
        <v>15000</v>
      </c>
      <c r="D83" s="164">
        <v>29800.53</v>
      </c>
      <c r="E83" s="19">
        <f t="shared" si="1"/>
        <v>198.67019999999999</v>
      </c>
      <c r="F83" s="15"/>
      <c r="H83" s="15"/>
    </row>
    <row r="84" spans="1:8" ht="116.25" x14ac:dyDescent="0.25">
      <c r="A84" s="18" t="s">
        <v>138</v>
      </c>
      <c r="B84" s="18" t="s">
        <v>139</v>
      </c>
      <c r="C84" s="34">
        <f>C85</f>
        <v>60000</v>
      </c>
      <c r="D84" s="164">
        <f>D85</f>
        <v>62772.98</v>
      </c>
      <c r="E84" s="19">
        <f t="shared" ref="E84:E153" si="4">D84/C84*100</f>
        <v>104.62163333333334</v>
      </c>
      <c r="F84" s="15"/>
      <c r="H84" s="15"/>
    </row>
    <row r="85" spans="1:8" ht="160.5" customHeight="1" x14ac:dyDescent="0.25">
      <c r="A85" s="29" t="s">
        <v>140</v>
      </c>
      <c r="B85" s="35" t="s">
        <v>141</v>
      </c>
      <c r="C85" s="34">
        <v>60000</v>
      </c>
      <c r="D85" s="164">
        <v>62772.98</v>
      </c>
      <c r="E85" s="19">
        <f t="shared" si="4"/>
        <v>104.62163333333334</v>
      </c>
      <c r="F85" s="15"/>
      <c r="H85" s="15"/>
    </row>
    <row r="86" spans="1:8" ht="80.25" customHeight="1" x14ac:dyDescent="0.25">
      <c r="A86" s="29" t="s">
        <v>142</v>
      </c>
      <c r="B86" s="35" t="s">
        <v>143</v>
      </c>
      <c r="C86" s="34">
        <f>C87</f>
        <v>110000</v>
      </c>
      <c r="D86" s="164">
        <f>D87</f>
        <v>297010.15999999997</v>
      </c>
      <c r="E86" s="19">
        <f t="shared" si="4"/>
        <v>270.00923636363632</v>
      </c>
      <c r="F86" s="15"/>
      <c r="H86" s="15"/>
    </row>
    <row r="87" spans="1:8" ht="148.5" customHeight="1" x14ac:dyDescent="0.25">
      <c r="A87" s="29" t="s">
        <v>144</v>
      </c>
      <c r="B87" s="35" t="s">
        <v>141</v>
      </c>
      <c r="C87" s="34">
        <v>110000</v>
      </c>
      <c r="D87" s="164">
        <v>297010.15999999997</v>
      </c>
      <c r="E87" s="19">
        <f t="shared" si="4"/>
        <v>270.00923636363632</v>
      </c>
      <c r="F87" s="15"/>
      <c r="H87" s="15"/>
    </row>
    <row r="88" spans="1:8" ht="117" customHeight="1" x14ac:dyDescent="0.25">
      <c r="A88" s="29" t="s">
        <v>145</v>
      </c>
      <c r="B88" s="35" t="s">
        <v>146</v>
      </c>
      <c r="C88" s="34">
        <f>C89</f>
        <v>750000</v>
      </c>
      <c r="D88" s="164">
        <f>D89</f>
        <v>189000</v>
      </c>
      <c r="E88" s="19">
        <f t="shared" si="4"/>
        <v>25.2</v>
      </c>
      <c r="F88" s="15"/>
      <c r="H88" s="15"/>
    </row>
    <row r="89" spans="1:8" ht="144" customHeight="1" x14ac:dyDescent="0.35">
      <c r="A89" s="29" t="s">
        <v>147</v>
      </c>
      <c r="B89" s="36" t="s">
        <v>148</v>
      </c>
      <c r="C89" s="34">
        <v>750000</v>
      </c>
      <c r="D89" s="164">
        <v>189000</v>
      </c>
      <c r="E89" s="19">
        <f t="shared" si="4"/>
        <v>25.2</v>
      </c>
      <c r="F89" s="15"/>
      <c r="H89" s="15"/>
    </row>
    <row r="90" spans="1:8" ht="75.75" customHeight="1" x14ac:dyDescent="0.35">
      <c r="A90" s="29" t="s">
        <v>149</v>
      </c>
      <c r="B90" s="36" t="s">
        <v>150</v>
      </c>
      <c r="C90" s="34">
        <f>C91</f>
        <v>3000</v>
      </c>
      <c r="D90" s="164">
        <f>D91</f>
        <v>0</v>
      </c>
      <c r="E90" s="19">
        <f t="shared" si="4"/>
        <v>0</v>
      </c>
      <c r="F90" s="15"/>
      <c r="H90" s="15"/>
    </row>
    <row r="91" spans="1:8" ht="116.25" x14ac:dyDescent="0.35">
      <c r="A91" s="29" t="s">
        <v>151</v>
      </c>
      <c r="B91" s="36" t="s">
        <v>152</v>
      </c>
      <c r="C91" s="34">
        <v>3000</v>
      </c>
      <c r="D91" s="164">
        <v>0</v>
      </c>
      <c r="E91" s="19">
        <f t="shared" si="4"/>
        <v>0</v>
      </c>
      <c r="F91" s="15"/>
      <c r="H91" s="15"/>
    </row>
    <row r="92" spans="1:8" ht="81.75" customHeight="1" x14ac:dyDescent="0.25">
      <c r="A92" s="29" t="s">
        <v>153</v>
      </c>
      <c r="B92" s="35" t="s">
        <v>154</v>
      </c>
      <c r="C92" s="34">
        <f>C93</f>
        <v>1000</v>
      </c>
      <c r="D92" s="164">
        <f>D93</f>
        <v>9000</v>
      </c>
      <c r="E92" s="19">
        <f t="shared" si="4"/>
        <v>900</v>
      </c>
      <c r="F92" s="15"/>
      <c r="H92" s="15"/>
    </row>
    <row r="93" spans="1:8" ht="116.25" x14ac:dyDescent="0.35">
      <c r="A93" s="29" t="s">
        <v>155</v>
      </c>
      <c r="B93" s="36" t="s">
        <v>156</v>
      </c>
      <c r="C93" s="34">
        <v>1000</v>
      </c>
      <c r="D93" s="164">
        <v>9000</v>
      </c>
      <c r="E93" s="19">
        <f t="shared" si="4"/>
        <v>900</v>
      </c>
      <c r="F93" s="15"/>
      <c r="H93" s="15"/>
    </row>
    <row r="94" spans="1:8" ht="116.25" customHeight="1" x14ac:dyDescent="0.25">
      <c r="A94" s="29" t="s">
        <v>157</v>
      </c>
      <c r="B94" s="35" t="s">
        <v>158</v>
      </c>
      <c r="C94" s="34">
        <f>C95</f>
        <v>25000</v>
      </c>
      <c r="D94" s="164">
        <f>D95</f>
        <v>34846.449999999997</v>
      </c>
      <c r="E94" s="19">
        <f t="shared" si="4"/>
        <v>139.38579999999999</v>
      </c>
      <c r="F94" s="15"/>
      <c r="H94" s="15"/>
    </row>
    <row r="95" spans="1:8" ht="145.5" customHeight="1" x14ac:dyDescent="0.25">
      <c r="A95" s="29" t="s">
        <v>159</v>
      </c>
      <c r="B95" s="35" t="s">
        <v>160</v>
      </c>
      <c r="C95" s="34">
        <v>25000</v>
      </c>
      <c r="D95" s="164">
        <v>34846.449999999997</v>
      </c>
      <c r="E95" s="19">
        <f t="shared" si="4"/>
        <v>139.38579999999999</v>
      </c>
      <c r="F95" s="15"/>
      <c r="H95" s="15"/>
    </row>
    <row r="96" spans="1:8" ht="145.5" customHeight="1" x14ac:dyDescent="0.25">
      <c r="A96" s="29" t="s">
        <v>161</v>
      </c>
      <c r="B96" s="35" t="s">
        <v>162</v>
      </c>
      <c r="C96" s="34">
        <f>C97</f>
        <v>10000</v>
      </c>
      <c r="D96" s="164">
        <f>D97</f>
        <v>30900</v>
      </c>
      <c r="E96" s="19">
        <f t="shared" si="4"/>
        <v>309</v>
      </c>
      <c r="F96" s="15"/>
      <c r="H96" s="15"/>
    </row>
    <row r="97" spans="1:8" ht="221.25" customHeight="1" x14ac:dyDescent="0.35">
      <c r="A97" s="29" t="s">
        <v>163</v>
      </c>
      <c r="B97" s="36" t="s">
        <v>164</v>
      </c>
      <c r="C97" s="34">
        <v>10000</v>
      </c>
      <c r="D97" s="164">
        <v>30900</v>
      </c>
      <c r="E97" s="19">
        <f t="shared" si="4"/>
        <v>309</v>
      </c>
      <c r="F97" s="15"/>
      <c r="H97" s="15"/>
    </row>
    <row r="98" spans="1:8" ht="100.5" customHeight="1" x14ac:dyDescent="0.25">
      <c r="A98" s="29" t="s">
        <v>165</v>
      </c>
      <c r="B98" s="35" t="s">
        <v>166</v>
      </c>
      <c r="C98" s="34">
        <f>C99</f>
        <v>6000</v>
      </c>
      <c r="D98" s="164">
        <f>D99</f>
        <v>6877.65</v>
      </c>
      <c r="E98" s="19">
        <f t="shared" si="4"/>
        <v>114.6275</v>
      </c>
      <c r="F98" s="15"/>
      <c r="H98" s="15"/>
    </row>
    <row r="99" spans="1:8" ht="119.25" customHeight="1" x14ac:dyDescent="0.35">
      <c r="A99" s="29" t="s">
        <v>167</v>
      </c>
      <c r="B99" s="36" t="s">
        <v>168</v>
      </c>
      <c r="C99" s="34">
        <v>6000</v>
      </c>
      <c r="D99" s="164">
        <v>6877.65</v>
      </c>
      <c r="E99" s="19">
        <f t="shared" si="4"/>
        <v>114.6275</v>
      </c>
      <c r="F99" s="15"/>
      <c r="H99" s="15"/>
    </row>
    <row r="100" spans="1:8" ht="156" customHeight="1" x14ac:dyDescent="0.25">
      <c r="A100" s="29" t="s">
        <v>169</v>
      </c>
      <c r="B100" s="35" t="s">
        <v>170</v>
      </c>
      <c r="C100" s="34">
        <f>C101</f>
        <v>0</v>
      </c>
      <c r="D100" s="164">
        <f>D101</f>
        <v>37000</v>
      </c>
      <c r="E100" s="19">
        <v>0</v>
      </c>
      <c r="F100" s="15"/>
      <c r="H100" s="15"/>
    </row>
    <row r="101" spans="1:8" ht="187.5" customHeight="1" x14ac:dyDescent="0.35">
      <c r="A101" s="29" t="s">
        <v>171</v>
      </c>
      <c r="B101" s="36" t="s">
        <v>172</v>
      </c>
      <c r="C101" s="34">
        <v>0</v>
      </c>
      <c r="D101" s="164">
        <v>37000</v>
      </c>
      <c r="E101" s="19">
        <v>0</v>
      </c>
      <c r="F101" s="15"/>
      <c r="H101" s="15"/>
    </row>
    <row r="102" spans="1:8" ht="98.25" customHeight="1" x14ac:dyDescent="0.35">
      <c r="A102" s="29" t="s">
        <v>173</v>
      </c>
      <c r="B102" s="36" t="s">
        <v>174</v>
      </c>
      <c r="C102" s="34">
        <f>C103</f>
        <v>180000</v>
      </c>
      <c r="D102" s="164">
        <f>D103</f>
        <v>364800</v>
      </c>
      <c r="E102" s="19">
        <f t="shared" si="4"/>
        <v>202.66666666666669</v>
      </c>
      <c r="F102" s="15"/>
      <c r="H102" s="15"/>
    </row>
    <row r="103" spans="1:8" ht="119.25" customHeight="1" x14ac:dyDescent="0.35">
      <c r="A103" s="29" t="s">
        <v>175</v>
      </c>
      <c r="B103" s="36" t="s">
        <v>176</v>
      </c>
      <c r="C103" s="34">
        <v>180000</v>
      </c>
      <c r="D103" s="164">
        <v>364800</v>
      </c>
      <c r="E103" s="19">
        <f t="shared" si="4"/>
        <v>202.66666666666669</v>
      </c>
      <c r="F103" s="15"/>
      <c r="H103" s="15"/>
    </row>
    <row r="104" spans="1:8" ht="97.5" customHeight="1" x14ac:dyDescent="0.35">
      <c r="A104" s="29" t="s">
        <v>177</v>
      </c>
      <c r="B104" s="36" t="s">
        <v>178</v>
      </c>
      <c r="C104" s="34">
        <f>C105</f>
        <v>550000</v>
      </c>
      <c r="D104" s="164">
        <f>D105</f>
        <v>1497764.69</v>
      </c>
      <c r="E104" s="19">
        <f t="shared" si="4"/>
        <v>272.32085272727272</v>
      </c>
      <c r="F104" s="15"/>
      <c r="H104" s="15"/>
    </row>
    <row r="105" spans="1:8" ht="139.5" x14ac:dyDescent="0.35">
      <c r="A105" s="29" t="s">
        <v>179</v>
      </c>
      <c r="B105" s="36" t="s">
        <v>180</v>
      </c>
      <c r="C105" s="34">
        <v>550000</v>
      </c>
      <c r="D105" s="164">
        <v>1497764.69</v>
      </c>
      <c r="E105" s="19">
        <f t="shared" si="4"/>
        <v>272.32085272727272</v>
      </c>
      <c r="F105" s="15"/>
      <c r="H105" s="15"/>
    </row>
    <row r="106" spans="1:8" ht="182.25" customHeight="1" x14ac:dyDescent="0.3">
      <c r="A106" s="28" t="s">
        <v>181</v>
      </c>
      <c r="B106" s="37" t="s">
        <v>182</v>
      </c>
      <c r="C106" s="38">
        <f>C107</f>
        <v>105000</v>
      </c>
      <c r="D106" s="165">
        <f>D107</f>
        <v>27372.02</v>
      </c>
      <c r="E106" s="19">
        <f t="shared" si="4"/>
        <v>26.068590476190479</v>
      </c>
      <c r="F106" s="15"/>
      <c r="H106" s="15"/>
    </row>
    <row r="107" spans="1:8" ht="216" customHeight="1" x14ac:dyDescent="0.35">
      <c r="A107" s="29" t="s">
        <v>183</v>
      </c>
      <c r="B107" s="36" t="s">
        <v>184</v>
      </c>
      <c r="C107" s="34">
        <v>105000</v>
      </c>
      <c r="D107" s="164">
        <v>27372.02</v>
      </c>
      <c r="E107" s="19">
        <f t="shared" si="4"/>
        <v>26.068590476190479</v>
      </c>
      <c r="F107" s="15"/>
      <c r="H107" s="15"/>
    </row>
    <row r="108" spans="1:8" ht="67.5" x14ac:dyDescent="0.3">
      <c r="A108" s="28" t="s">
        <v>185</v>
      </c>
      <c r="B108" s="37" t="s">
        <v>186</v>
      </c>
      <c r="C108" s="38">
        <f>C109</f>
        <v>10000</v>
      </c>
      <c r="D108" s="165">
        <f>D109</f>
        <v>5000</v>
      </c>
      <c r="E108" s="19">
        <f t="shared" si="4"/>
        <v>50</v>
      </c>
      <c r="F108" s="15"/>
      <c r="H108" s="15"/>
    </row>
    <row r="109" spans="1:8" ht="97.5" customHeight="1" x14ac:dyDescent="0.35">
      <c r="A109" s="29" t="s">
        <v>187</v>
      </c>
      <c r="B109" s="36" t="s">
        <v>188</v>
      </c>
      <c r="C109" s="34">
        <v>10000</v>
      </c>
      <c r="D109" s="164">
        <v>5000</v>
      </c>
      <c r="E109" s="19">
        <f t="shared" si="4"/>
        <v>50</v>
      </c>
      <c r="F109" s="15"/>
      <c r="H109" s="15"/>
    </row>
    <row r="110" spans="1:8" ht="185.25" customHeight="1" x14ac:dyDescent="0.3">
      <c r="A110" s="28" t="s">
        <v>189</v>
      </c>
      <c r="B110" s="37" t="s">
        <v>190</v>
      </c>
      <c r="C110" s="38">
        <f>C111</f>
        <v>15000</v>
      </c>
      <c r="D110" s="165">
        <f>D111</f>
        <v>544.16</v>
      </c>
      <c r="E110" s="19">
        <f t="shared" si="4"/>
        <v>3.6277333333333326</v>
      </c>
      <c r="F110" s="15"/>
      <c r="H110" s="15"/>
    </row>
    <row r="111" spans="1:8" ht="129" customHeight="1" x14ac:dyDescent="0.35">
      <c r="A111" s="29" t="s">
        <v>191</v>
      </c>
      <c r="B111" s="36" t="s">
        <v>192</v>
      </c>
      <c r="C111" s="34">
        <f>C112</f>
        <v>15000</v>
      </c>
      <c r="D111" s="164">
        <f>D112</f>
        <v>544.16</v>
      </c>
      <c r="E111" s="19">
        <f t="shared" si="4"/>
        <v>3.6277333333333326</v>
      </c>
      <c r="F111" s="15"/>
      <c r="H111" s="15"/>
    </row>
    <row r="112" spans="1:8" ht="118.5" customHeight="1" x14ac:dyDescent="0.35">
      <c r="A112" s="29" t="s">
        <v>193</v>
      </c>
      <c r="B112" s="36" t="s">
        <v>194</v>
      </c>
      <c r="C112" s="34">
        <v>15000</v>
      </c>
      <c r="D112" s="164">
        <v>544.16</v>
      </c>
      <c r="E112" s="19">
        <f t="shared" si="4"/>
        <v>3.6277333333333326</v>
      </c>
      <c r="F112" s="15"/>
      <c r="H112" s="15"/>
    </row>
    <row r="113" spans="1:8" ht="45" x14ac:dyDescent="0.25">
      <c r="A113" s="28" t="s">
        <v>195</v>
      </c>
      <c r="B113" s="39" t="s">
        <v>196</v>
      </c>
      <c r="C113" s="38">
        <f>C116+C117+C114</f>
        <v>120000</v>
      </c>
      <c r="D113" s="38">
        <f>D116+D117+D114</f>
        <v>166008.68</v>
      </c>
      <c r="E113" s="17">
        <f t="shared" si="4"/>
        <v>138.34056666666666</v>
      </c>
      <c r="F113" s="15"/>
      <c r="H113" s="15"/>
    </row>
    <row r="114" spans="1:8" ht="139.5" x14ac:dyDescent="0.25">
      <c r="A114" s="173" t="s">
        <v>1291</v>
      </c>
      <c r="B114" s="35" t="s">
        <v>1290</v>
      </c>
      <c r="C114" s="34">
        <v>0</v>
      </c>
      <c r="D114" s="164">
        <f>D115</f>
        <v>72.34</v>
      </c>
      <c r="E114" s="19"/>
      <c r="F114" s="15"/>
      <c r="H114" s="15"/>
    </row>
    <row r="115" spans="1:8" ht="117" customHeight="1" x14ac:dyDescent="0.25">
      <c r="A115" s="173" t="s">
        <v>1288</v>
      </c>
      <c r="B115" s="35" t="s">
        <v>1289</v>
      </c>
      <c r="C115" s="34">
        <v>0</v>
      </c>
      <c r="D115" s="164">
        <v>72.34</v>
      </c>
      <c r="E115" s="19"/>
      <c r="F115" s="15"/>
      <c r="H115" s="15"/>
    </row>
    <row r="116" spans="1:8" ht="97.5" customHeight="1" x14ac:dyDescent="0.25">
      <c r="A116" s="29" t="s">
        <v>197</v>
      </c>
      <c r="B116" s="35" t="s">
        <v>198</v>
      </c>
      <c r="C116" s="34">
        <v>120000</v>
      </c>
      <c r="D116" s="164">
        <v>165711.34</v>
      </c>
      <c r="E116" s="19">
        <f t="shared" si="4"/>
        <v>138.09278333333333</v>
      </c>
      <c r="F116" s="15"/>
      <c r="H116" s="15"/>
    </row>
    <row r="117" spans="1:8" ht="131.25" customHeight="1" x14ac:dyDescent="0.25">
      <c r="A117" s="29" t="s">
        <v>1259</v>
      </c>
      <c r="B117" s="35" t="s">
        <v>1260</v>
      </c>
      <c r="C117" s="34">
        <v>0</v>
      </c>
      <c r="D117" s="164">
        <v>225</v>
      </c>
      <c r="E117" s="19"/>
      <c r="F117" s="15"/>
      <c r="H117" s="15"/>
    </row>
    <row r="118" spans="1:8" ht="33" customHeight="1" x14ac:dyDescent="0.25">
      <c r="A118" s="28" t="s">
        <v>199</v>
      </c>
      <c r="B118" s="39" t="s">
        <v>200</v>
      </c>
      <c r="C118" s="38">
        <f>C119</f>
        <v>40000</v>
      </c>
      <c r="D118" s="165">
        <f>D119</f>
        <v>1267819</v>
      </c>
      <c r="E118" s="17">
        <f t="shared" si="4"/>
        <v>3169.5474999999997</v>
      </c>
      <c r="F118" s="15"/>
      <c r="H118" s="15"/>
    </row>
    <row r="119" spans="1:8" ht="238.5" customHeight="1" x14ac:dyDescent="0.25">
      <c r="A119" s="29" t="s">
        <v>201</v>
      </c>
      <c r="B119" s="40" t="s">
        <v>202</v>
      </c>
      <c r="C119" s="34">
        <v>40000</v>
      </c>
      <c r="D119" s="164">
        <v>1267819</v>
      </c>
      <c r="E119" s="19">
        <f t="shared" si="4"/>
        <v>3169.5474999999997</v>
      </c>
      <c r="F119" s="15"/>
      <c r="H119" s="15"/>
    </row>
    <row r="120" spans="1:8" ht="53.25" customHeight="1" x14ac:dyDescent="0.25">
      <c r="A120" s="28" t="s">
        <v>1215</v>
      </c>
      <c r="B120" s="114" t="s">
        <v>1218</v>
      </c>
      <c r="C120" s="38">
        <f>C121</f>
        <v>0</v>
      </c>
      <c r="D120" s="38">
        <f>D121</f>
        <v>2588.35</v>
      </c>
      <c r="E120" s="19">
        <v>0</v>
      </c>
      <c r="F120" s="15"/>
      <c r="H120" s="15"/>
    </row>
    <row r="121" spans="1:8" ht="40.5" customHeight="1" x14ac:dyDescent="0.25">
      <c r="A121" s="28" t="s">
        <v>1216</v>
      </c>
      <c r="B121" s="114" t="s">
        <v>1220</v>
      </c>
      <c r="C121" s="38">
        <f>C122</f>
        <v>0</v>
      </c>
      <c r="D121" s="38">
        <f>D122</f>
        <v>2588.35</v>
      </c>
      <c r="E121" s="19">
        <v>0</v>
      </c>
      <c r="F121" s="15"/>
      <c r="H121" s="15"/>
    </row>
    <row r="122" spans="1:8" ht="60.75" customHeight="1" x14ac:dyDescent="0.25">
      <c r="A122" s="29" t="s">
        <v>1217</v>
      </c>
      <c r="B122" s="40" t="s">
        <v>1219</v>
      </c>
      <c r="C122" s="34">
        <v>0</v>
      </c>
      <c r="D122" s="34">
        <v>2588.35</v>
      </c>
      <c r="E122" s="19">
        <v>0</v>
      </c>
      <c r="F122" s="15"/>
      <c r="H122" s="15"/>
    </row>
    <row r="123" spans="1:8" ht="35.25" customHeight="1" x14ac:dyDescent="0.25">
      <c r="A123" s="41" t="s">
        <v>203</v>
      </c>
      <c r="B123" s="42" t="s">
        <v>204</v>
      </c>
      <c r="C123" s="145">
        <f>C124+C179+C188</f>
        <v>1945759261.8999999</v>
      </c>
      <c r="D123" s="145">
        <f t="shared" ref="D123:E123" si="5">D124+D179+D188</f>
        <v>1287891311.53</v>
      </c>
      <c r="E123" s="145">
        <f t="shared" si="5"/>
        <v>116.6078894094578</v>
      </c>
      <c r="F123" s="15"/>
      <c r="H123" s="15"/>
    </row>
    <row r="124" spans="1:8" ht="69.75" x14ac:dyDescent="0.25">
      <c r="A124" s="43" t="s">
        <v>205</v>
      </c>
      <c r="B124" s="138" t="s">
        <v>206</v>
      </c>
      <c r="C124" s="145">
        <f>C125+C130+C161+C170</f>
        <v>1896759261.8999999</v>
      </c>
      <c r="D124" s="145">
        <f>D125+D130+D161+D170</f>
        <v>1263391311.53</v>
      </c>
      <c r="E124" s="19">
        <f t="shared" si="4"/>
        <v>66.607889409457798</v>
      </c>
      <c r="F124" s="15"/>
      <c r="H124" s="15"/>
    </row>
    <row r="125" spans="1:8" ht="45" x14ac:dyDescent="0.25">
      <c r="A125" s="41" t="s">
        <v>207</v>
      </c>
      <c r="B125" s="42" t="s">
        <v>208</v>
      </c>
      <c r="C125" s="145">
        <f>C126+C128</f>
        <v>18193500</v>
      </c>
      <c r="D125" s="145">
        <f>D126+D128</f>
        <v>16594125</v>
      </c>
      <c r="E125" s="19">
        <f t="shared" si="4"/>
        <v>91.20908566246186</v>
      </c>
      <c r="F125" s="15"/>
      <c r="H125" s="15"/>
    </row>
    <row r="126" spans="1:8" ht="23.25" x14ac:dyDescent="0.25">
      <c r="A126" s="43" t="s">
        <v>209</v>
      </c>
      <c r="B126" s="47" t="s">
        <v>210</v>
      </c>
      <c r="C126" s="146">
        <f>C127</f>
        <v>6627000</v>
      </c>
      <c r="D126" s="146">
        <f>D127</f>
        <v>4970250</v>
      </c>
      <c r="E126" s="19">
        <f t="shared" si="4"/>
        <v>75</v>
      </c>
      <c r="F126" s="15"/>
      <c r="H126" s="15"/>
    </row>
    <row r="127" spans="1:8" ht="69.75" x14ac:dyDescent="0.25">
      <c r="A127" s="43" t="s">
        <v>211</v>
      </c>
      <c r="B127" s="47" t="s">
        <v>212</v>
      </c>
      <c r="C127" s="146">
        <v>6627000</v>
      </c>
      <c r="D127" s="146">
        <v>4970250</v>
      </c>
      <c r="E127" s="19">
        <f t="shared" si="4"/>
        <v>75</v>
      </c>
      <c r="F127" s="15"/>
      <c r="H127" s="15"/>
    </row>
    <row r="128" spans="1:8" ht="46.5" x14ac:dyDescent="0.25">
      <c r="A128" s="43" t="s">
        <v>213</v>
      </c>
      <c r="B128" s="47" t="s">
        <v>214</v>
      </c>
      <c r="C128" s="146">
        <f>C129</f>
        <v>11566500</v>
      </c>
      <c r="D128" s="146">
        <f>D129</f>
        <v>11623875</v>
      </c>
      <c r="E128" s="19">
        <f t="shared" si="4"/>
        <v>100.49604461159383</v>
      </c>
    </row>
    <row r="129" spans="1:6" ht="46.5" x14ac:dyDescent="0.25">
      <c r="A129" s="43" t="s">
        <v>215</v>
      </c>
      <c r="B129" s="47" t="s">
        <v>216</v>
      </c>
      <c r="C129" s="146">
        <v>11566500</v>
      </c>
      <c r="D129" s="146">
        <v>11623875</v>
      </c>
      <c r="E129" s="19">
        <f t="shared" si="4"/>
        <v>100.49604461159383</v>
      </c>
    </row>
    <row r="130" spans="1:6" ht="45" x14ac:dyDescent="0.25">
      <c r="A130" s="41" t="s">
        <v>217</v>
      </c>
      <c r="B130" s="44" t="s">
        <v>218</v>
      </c>
      <c r="C130" s="145">
        <f>C131+C133+C135+C137+C139+C141+C143+C145+C147+C149+C151+C153+C155+C157+C159</f>
        <v>820357182.23999989</v>
      </c>
      <c r="D130" s="145">
        <f t="shared" ref="D130" si="6">D131+D133+D135+D137+D139+D141+D143+D145+D147+D149+D151+D153+D155+D157+D159</f>
        <v>494838575.09999996</v>
      </c>
      <c r="E130" s="19">
        <f t="shared" si="4"/>
        <v>60.319893067655528</v>
      </c>
      <c r="F130" s="45"/>
    </row>
    <row r="131" spans="1:6" ht="46.5" hidden="1" x14ac:dyDescent="0.25">
      <c r="A131" s="46" t="s">
        <v>219</v>
      </c>
      <c r="B131" s="47" t="s">
        <v>220</v>
      </c>
      <c r="C131" s="147">
        <f>C132</f>
        <v>0</v>
      </c>
      <c r="D131" s="147">
        <f>D132</f>
        <v>0</v>
      </c>
      <c r="E131" s="19" t="e">
        <f t="shared" si="4"/>
        <v>#DIV/0!</v>
      </c>
    </row>
    <row r="132" spans="1:6" ht="66" hidden="1" customHeight="1" x14ac:dyDescent="0.25">
      <c r="A132" s="46" t="s">
        <v>221</v>
      </c>
      <c r="B132" s="47" t="s">
        <v>222</v>
      </c>
      <c r="C132" s="147">
        <v>0</v>
      </c>
      <c r="D132" s="147">
        <v>0</v>
      </c>
      <c r="E132" s="19" t="e">
        <f t="shared" si="4"/>
        <v>#DIV/0!</v>
      </c>
    </row>
    <row r="133" spans="1:6" ht="116.25" x14ac:dyDescent="0.25">
      <c r="A133" s="43" t="s">
        <v>223</v>
      </c>
      <c r="B133" s="47" t="s">
        <v>224</v>
      </c>
      <c r="C133" s="147">
        <f>C134</f>
        <v>22454877.899999999</v>
      </c>
      <c r="D133" s="147">
        <f t="shared" ref="D133" si="7">D134</f>
        <v>20061783.030000001</v>
      </c>
      <c r="E133" s="19">
        <f t="shared" si="4"/>
        <v>89.342650266648761</v>
      </c>
    </row>
    <row r="134" spans="1:6" ht="132.75" customHeight="1" x14ac:dyDescent="0.25">
      <c r="A134" s="43" t="s">
        <v>225</v>
      </c>
      <c r="B134" s="47" t="s">
        <v>226</v>
      </c>
      <c r="C134" s="146">
        <v>22454877.899999999</v>
      </c>
      <c r="D134" s="147">
        <v>20061783.030000001</v>
      </c>
      <c r="E134" s="19">
        <f t="shared" si="4"/>
        <v>89.342650266648761</v>
      </c>
    </row>
    <row r="135" spans="1:6" ht="63.75" customHeight="1" x14ac:dyDescent="0.25">
      <c r="A135" s="43" t="s">
        <v>227</v>
      </c>
      <c r="B135" s="47" t="s">
        <v>228</v>
      </c>
      <c r="C135" s="146">
        <f>C136</f>
        <v>165461382.36000001</v>
      </c>
      <c r="D135" s="146">
        <f t="shared" ref="D135" si="8">D136</f>
        <v>0</v>
      </c>
      <c r="E135" s="19">
        <f t="shared" si="4"/>
        <v>0</v>
      </c>
    </row>
    <row r="136" spans="1:6" ht="69.75" x14ac:dyDescent="0.25">
      <c r="A136" s="43" t="s">
        <v>229</v>
      </c>
      <c r="B136" s="47" t="s">
        <v>230</v>
      </c>
      <c r="C136" s="146">
        <f>145894736.84+19566645.52</f>
        <v>165461382.36000001</v>
      </c>
      <c r="D136" s="147">
        <v>0</v>
      </c>
      <c r="E136" s="19">
        <f t="shared" si="4"/>
        <v>0</v>
      </c>
    </row>
    <row r="137" spans="1:6" ht="46.5" x14ac:dyDescent="0.25">
      <c r="A137" s="43" t="s">
        <v>231</v>
      </c>
      <c r="B137" s="47" t="s">
        <v>232</v>
      </c>
      <c r="C137" s="146">
        <f>C138</f>
        <v>55249121.299999997</v>
      </c>
      <c r="D137" s="146">
        <f t="shared" ref="D137" si="9">D138</f>
        <v>0</v>
      </c>
      <c r="E137" s="19">
        <f t="shared" si="4"/>
        <v>0</v>
      </c>
    </row>
    <row r="138" spans="1:6" ht="74.25" customHeight="1" x14ac:dyDescent="0.25">
      <c r="A138" s="43" t="s">
        <v>231</v>
      </c>
      <c r="B138" s="47" t="s">
        <v>233</v>
      </c>
      <c r="C138" s="146">
        <v>55249121.299999997</v>
      </c>
      <c r="D138" s="147">
        <v>0</v>
      </c>
      <c r="E138" s="19">
        <f t="shared" si="4"/>
        <v>0</v>
      </c>
    </row>
    <row r="139" spans="1:6" ht="80.25" customHeight="1" x14ac:dyDescent="0.25">
      <c r="A139" s="43" t="s">
        <v>234</v>
      </c>
      <c r="B139" s="47" t="s">
        <v>235</v>
      </c>
      <c r="C139" s="146">
        <f>C140</f>
        <v>42832984.399999999</v>
      </c>
      <c r="D139" s="146">
        <f t="shared" ref="D139" si="10">D140</f>
        <v>17682170.379999999</v>
      </c>
      <c r="E139" s="19">
        <f t="shared" si="4"/>
        <v>41.281667919455082</v>
      </c>
    </row>
    <row r="140" spans="1:6" ht="93" x14ac:dyDescent="0.25">
      <c r="A140" s="43" t="s">
        <v>236</v>
      </c>
      <c r="B140" s="47" t="s">
        <v>237</v>
      </c>
      <c r="C140" s="148">
        <v>42832984.399999999</v>
      </c>
      <c r="D140" s="147">
        <v>17682170.379999999</v>
      </c>
      <c r="E140" s="19">
        <f t="shared" si="4"/>
        <v>41.281667919455082</v>
      </c>
    </row>
    <row r="141" spans="1:6" ht="74.25" hidden="1" customHeight="1" x14ac:dyDescent="0.25">
      <c r="A141" s="43" t="s">
        <v>238</v>
      </c>
      <c r="B141" s="47" t="s">
        <v>239</v>
      </c>
      <c r="C141" s="147">
        <f>C142</f>
        <v>0</v>
      </c>
      <c r="D141" s="147">
        <v>0</v>
      </c>
      <c r="E141" s="19" t="e">
        <f t="shared" si="4"/>
        <v>#DIV/0!</v>
      </c>
    </row>
    <row r="142" spans="1:6" ht="93" hidden="1" x14ac:dyDescent="0.25">
      <c r="A142" s="43" t="s">
        <v>240</v>
      </c>
      <c r="B142" s="47" t="s">
        <v>241</v>
      </c>
      <c r="C142" s="147">
        <v>0</v>
      </c>
      <c r="D142" s="147">
        <v>0</v>
      </c>
      <c r="E142" s="19" t="e">
        <f t="shared" si="4"/>
        <v>#DIV/0!</v>
      </c>
    </row>
    <row r="143" spans="1:6" ht="46.5" x14ac:dyDescent="0.25">
      <c r="A143" s="43" t="s">
        <v>242</v>
      </c>
      <c r="B143" s="47" t="s">
        <v>243</v>
      </c>
      <c r="C143" s="147">
        <f>C144</f>
        <v>1307682</v>
      </c>
      <c r="D143" s="147">
        <f t="shared" ref="D143" si="11">D144</f>
        <v>1307682</v>
      </c>
      <c r="E143" s="19">
        <f t="shared" si="4"/>
        <v>100</v>
      </c>
    </row>
    <row r="144" spans="1:6" ht="46.5" x14ac:dyDescent="0.25">
      <c r="A144" s="46" t="s">
        <v>244</v>
      </c>
      <c r="B144" s="47" t="s">
        <v>245</v>
      </c>
      <c r="C144" s="147">
        <v>1307682</v>
      </c>
      <c r="D144" s="147">
        <v>1307682</v>
      </c>
      <c r="E144" s="19">
        <f t="shared" si="4"/>
        <v>100</v>
      </c>
    </row>
    <row r="145" spans="1:5" ht="46.5" hidden="1" x14ac:dyDescent="0.25">
      <c r="A145" s="46" t="s">
        <v>246</v>
      </c>
      <c r="B145" s="47" t="s">
        <v>247</v>
      </c>
      <c r="C145" s="147">
        <f>C146</f>
        <v>0</v>
      </c>
      <c r="D145" s="147">
        <f t="shared" ref="D145" si="12">D146</f>
        <v>0</v>
      </c>
      <c r="E145" s="19" t="e">
        <f t="shared" si="4"/>
        <v>#DIV/0!</v>
      </c>
    </row>
    <row r="146" spans="1:5" ht="46.5" hidden="1" x14ac:dyDescent="0.25">
      <c r="A146" s="46" t="s">
        <v>248</v>
      </c>
      <c r="B146" s="47" t="s">
        <v>249</v>
      </c>
      <c r="C146" s="147"/>
      <c r="D146" s="147">
        <v>0</v>
      </c>
      <c r="E146" s="19" t="e">
        <f t="shared" si="4"/>
        <v>#DIV/0!</v>
      </c>
    </row>
    <row r="147" spans="1:5" ht="47.25" customHeight="1" x14ac:dyDescent="0.25">
      <c r="A147" s="43" t="s">
        <v>250</v>
      </c>
      <c r="B147" s="47" t="s">
        <v>251</v>
      </c>
      <c r="C147" s="147">
        <f>C148</f>
        <v>247886</v>
      </c>
      <c r="D147" s="147">
        <f t="shared" ref="D147" si="13">D148</f>
        <v>247886</v>
      </c>
      <c r="E147" s="19">
        <f t="shared" si="4"/>
        <v>100</v>
      </c>
    </row>
    <row r="148" spans="1:5" ht="47.25" customHeight="1" x14ac:dyDescent="0.25">
      <c r="A148" s="43" t="s">
        <v>252</v>
      </c>
      <c r="B148" s="139" t="s">
        <v>253</v>
      </c>
      <c r="C148" s="147">
        <f>141503+106383</f>
        <v>247886</v>
      </c>
      <c r="D148" s="147">
        <v>247886</v>
      </c>
      <c r="E148" s="19">
        <f t="shared" si="4"/>
        <v>100</v>
      </c>
    </row>
    <row r="149" spans="1:5" ht="69.75" hidden="1" x14ac:dyDescent="0.25">
      <c r="A149" s="43" t="s">
        <v>254</v>
      </c>
      <c r="B149" s="139" t="s">
        <v>255</v>
      </c>
      <c r="C149" s="147">
        <f>C150</f>
        <v>0</v>
      </c>
      <c r="D149" s="147">
        <f t="shared" ref="D149" si="14">D150</f>
        <v>0</v>
      </c>
      <c r="E149" s="19" t="e">
        <f t="shared" si="4"/>
        <v>#DIV/0!</v>
      </c>
    </row>
    <row r="150" spans="1:5" ht="69.75" hidden="1" x14ac:dyDescent="0.25">
      <c r="A150" s="43" t="s">
        <v>256</v>
      </c>
      <c r="B150" s="139" t="s">
        <v>257</v>
      </c>
      <c r="C150" s="147">
        <v>0</v>
      </c>
      <c r="D150" s="147">
        <v>0</v>
      </c>
      <c r="E150" s="19" t="e">
        <f t="shared" si="4"/>
        <v>#DIV/0!</v>
      </c>
    </row>
    <row r="151" spans="1:5" ht="23.25" hidden="1" x14ac:dyDescent="0.25">
      <c r="A151" s="48"/>
      <c r="B151" s="139"/>
      <c r="C151" s="147"/>
      <c r="D151" s="147"/>
      <c r="E151" s="19" t="e">
        <f t="shared" si="4"/>
        <v>#DIV/0!</v>
      </c>
    </row>
    <row r="152" spans="1:5" ht="53.25" hidden="1" customHeight="1" x14ac:dyDescent="0.25">
      <c r="A152" s="43"/>
      <c r="B152" s="139"/>
      <c r="C152" s="147"/>
      <c r="D152" s="147"/>
      <c r="E152" s="19" t="e">
        <f t="shared" si="4"/>
        <v>#DIV/0!</v>
      </c>
    </row>
    <row r="153" spans="1:5" ht="49.5" customHeight="1" x14ac:dyDescent="0.25">
      <c r="A153" s="43" t="s">
        <v>258</v>
      </c>
      <c r="B153" s="139" t="s">
        <v>259</v>
      </c>
      <c r="C153" s="147">
        <f>C154</f>
        <v>32326914.890000001</v>
      </c>
      <c r="D153" s="147">
        <f t="shared" ref="D153" si="15">D154</f>
        <v>30902815.190000001</v>
      </c>
      <c r="E153" s="19">
        <f t="shared" si="4"/>
        <v>95.594693447098692</v>
      </c>
    </row>
    <row r="154" spans="1:5" ht="51" customHeight="1" x14ac:dyDescent="0.25">
      <c r="A154" s="43" t="s">
        <v>260</v>
      </c>
      <c r="B154" s="139" t="s">
        <v>261</v>
      </c>
      <c r="C154" s="147">
        <v>32326914.890000001</v>
      </c>
      <c r="D154" s="147">
        <v>30902815.190000001</v>
      </c>
      <c r="E154" s="19">
        <f t="shared" ref="E154:E190" si="16">D154/C154*100</f>
        <v>95.594693447098692</v>
      </c>
    </row>
    <row r="155" spans="1:5" ht="147.75" customHeight="1" x14ac:dyDescent="0.25">
      <c r="A155" s="43" t="s">
        <v>262</v>
      </c>
      <c r="B155" s="139" t="s">
        <v>263</v>
      </c>
      <c r="C155" s="147">
        <f>C156</f>
        <v>165000000</v>
      </c>
      <c r="D155" s="147">
        <f>D156</f>
        <v>151040043.91999999</v>
      </c>
      <c r="E155" s="19">
        <f t="shared" si="16"/>
        <v>91.539420557575752</v>
      </c>
    </row>
    <row r="156" spans="1:5" ht="149.25" customHeight="1" x14ac:dyDescent="0.25">
      <c r="A156" s="43" t="s">
        <v>264</v>
      </c>
      <c r="B156" s="139" t="s">
        <v>265</v>
      </c>
      <c r="C156" s="147">
        <v>165000000</v>
      </c>
      <c r="D156" s="147">
        <v>151040043.91999999</v>
      </c>
      <c r="E156" s="19">
        <f t="shared" si="16"/>
        <v>91.539420557575752</v>
      </c>
    </row>
    <row r="157" spans="1:5" ht="93" customHeight="1" x14ac:dyDescent="0.25">
      <c r="A157" s="43" t="s">
        <v>266</v>
      </c>
      <c r="B157" s="139" t="s">
        <v>267</v>
      </c>
      <c r="C157" s="147">
        <v>322291965.49000001</v>
      </c>
      <c r="D157" s="147">
        <f>D158</f>
        <v>269464628.5</v>
      </c>
      <c r="E157" s="19">
        <f t="shared" si="16"/>
        <v>83.608856984789114</v>
      </c>
    </row>
    <row r="158" spans="1:5" ht="99.75" customHeight="1" x14ac:dyDescent="0.25">
      <c r="A158" s="43" t="s">
        <v>268</v>
      </c>
      <c r="B158" s="139" t="s">
        <v>269</v>
      </c>
      <c r="C158" s="147">
        <v>322291965.49000001</v>
      </c>
      <c r="D158" s="147">
        <v>269464628.5</v>
      </c>
      <c r="E158" s="19">
        <f t="shared" si="16"/>
        <v>83.608856984789114</v>
      </c>
    </row>
    <row r="159" spans="1:5" ht="24.75" customHeight="1" x14ac:dyDescent="0.25">
      <c r="A159" s="43" t="s">
        <v>270</v>
      </c>
      <c r="B159" s="47" t="s">
        <v>271</v>
      </c>
      <c r="C159" s="147">
        <f>C160</f>
        <v>13184367.9</v>
      </c>
      <c r="D159" s="147">
        <f t="shared" ref="D159" si="17">D160</f>
        <v>4131566.08</v>
      </c>
      <c r="E159" s="19">
        <f t="shared" si="16"/>
        <v>31.336853699296423</v>
      </c>
    </row>
    <row r="160" spans="1:5" ht="23.25" x14ac:dyDescent="0.25">
      <c r="A160" s="43" t="s">
        <v>272</v>
      </c>
      <c r="B160" s="47" t="s">
        <v>273</v>
      </c>
      <c r="C160" s="147">
        <v>13184367.9</v>
      </c>
      <c r="D160" s="147">
        <v>4131566.08</v>
      </c>
      <c r="E160" s="19">
        <f t="shared" si="16"/>
        <v>31.336853699296423</v>
      </c>
    </row>
    <row r="161" spans="1:6" s="50" customFormat="1" ht="23.25" x14ac:dyDescent="0.25">
      <c r="A161" s="49" t="s">
        <v>274</v>
      </c>
      <c r="B161" s="44" t="s">
        <v>275</v>
      </c>
      <c r="C161" s="149">
        <f>C162+C164+C166+C168</f>
        <v>980951529.91999996</v>
      </c>
      <c r="D161" s="149">
        <f>D162+D164+D166+D168</f>
        <v>691207407.00999999</v>
      </c>
      <c r="E161" s="19">
        <f t="shared" si="16"/>
        <v>70.462952136520997</v>
      </c>
    </row>
    <row r="162" spans="1:6" s="50" customFormat="1" ht="60.75" customHeight="1" x14ac:dyDescent="0.25">
      <c r="A162" s="43" t="s">
        <v>276</v>
      </c>
      <c r="B162" s="47" t="s">
        <v>277</v>
      </c>
      <c r="C162" s="147">
        <f>C163</f>
        <v>967053297.91999996</v>
      </c>
      <c r="D162" s="147">
        <f t="shared" ref="D162" si="18">D163</f>
        <v>679360789.50999999</v>
      </c>
      <c r="E162" s="19">
        <f t="shared" si="16"/>
        <v>70.250604694820083</v>
      </c>
    </row>
    <row r="163" spans="1:6" s="50" customFormat="1" ht="60" customHeight="1" x14ac:dyDescent="0.25">
      <c r="A163" s="46" t="s">
        <v>278</v>
      </c>
      <c r="B163" s="47" t="s">
        <v>279</v>
      </c>
      <c r="C163" s="147">
        <v>967053297.91999996</v>
      </c>
      <c r="D163" s="147">
        <v>679360789.50999999</v>
      </c>
      <c r="E163" s="19">
        <f t="shared" si="16"/>
        <v>70.250604694820083</v>
      </c>
    </row>
    <row r="164" spans="1:6" s="50" customFormat="1" ht="111" customHeight="1" x14ac:dyDescent="0.25">
      <c r="A164" s="43" t="s">
        <v>280</v>
      </c>
      <c r="B164" s="47" t="s">
        <v>281</v>
      </c>
      <c r="C164" s="147">
        <f>C165</f>
        <v>6120468</v>
      </c>
      <c r="D164" s="147">
        <f t="shared" ref="D164" si="19">D165</f>
        <v>4175553.5</v>
      </c>
      <c r="E164" s="19">
        <f t="shared" si="16"/>
        <v>68.222781329793733</v>
      </c>
    </row>
    <row r="165" spans="1:6" s="50" customFormat="1" ht="124.5" customHeight="1" x14ac:dyDescent="0.25">
      <c r="A165" s="43" t="s">
        <v>282</v>
      </c>
      <c r="B165" s="47" t="s">
        <v>283</v>
      </c>
      <c r="C165" s="147">
        <v>6120468</v>
      </c>
      <c r="D165" s="147">
        <v>4175553.5</v>
      </c>
      <c r="E165" s="19">
        <f t="shared" si="16"/>
        <v>68.222781329793733</v>
      </c>
    </row>
    <row r="166" spans="1:6" s="50" customFormat="1" ht="100.5" customHeight="1" x14ac:dyDescent="0.25">
      <c r="A166" s="43" t="s">
        <v>284</v>
      </c>
      <c r="B166" s="140" t="s">
        <v>1245</v>
      </c>
      <c r="C166" s="150">
        <f>C167</f>
        <v>7751700</v>
      </c>
      <c r="D166" s="150">
        <f t="shared" ref="D166" si="20">D167</f>
        <v>7645000</v>
      </c>
      <c r="E166" s="19">
        <f t="shared" si="16"/>
        <v>98.62352774230169</v>
      </c>
    </row>
    <row r="167" spans="1:6" ht="139.5" customHeight="1" x14ac:dyDescent="0.25">
      <c r="A167" s="43" t="s">
        <v>285</v>
      </c>
      <c r="B167" s="141" t="s">
        <v>1244</v>
      </c>
      <c r="C167" s="150">
        <v>7751700</v>
      </c>
      <c r="D167" s="150">
        <v>7645000</v>
      </c>
      <c r="E167" s="19">
        <f t="shared" si="16"/>
        <v>98.62352774230169</v>
      </c>
      <c r="F167" s="144"/>
    </row>
    <row r="168" spans="1:6" ht="93" x14ac:dyDescent="0.25">
      <c r="A168" s="43" t="s">
        <v>286</v>
      </c>
      <c r="B168" s="47" t="s">
        <v>287</v>
      </c>
      <c r="C168" s="147">
        <f>C169</f>
        <v>26064</v>
      </c>
      <c r="D168" s="147">
        <f t="shared" ref="D168" si="21">D169</f>
        <v>26064</v>
      </c>
      <c r="E168" s="19">
        <f t="shared" si="16"/>
        <v>100</v>
      </c>
    </row>
    <row r="169" spans="1:6" ht="99" customHeight="1" x14ac:dyDescent="0.25">
      <c r="A169" s="43" t="s">
        <v>288</v>
      </c>
      <c r="B169" s="47" t="s">
        <v>289</v>
      </c>
      <c r="C169" s="147">
        <v>26064</v>
      </c>
      <c r="D169" s="147">
        <v>26064</v>
      </c>
      <c r="E169" s="19">
        <f t="shared" si="16"/>
        <v>100</v>
      </c>
    </row>
    <row r="170" spans="1:6" ht="39" customHeight="1" x14ac:dyDescent="0.25">
      <c r="A170" s="41" t="s">
        <v>290</v>
      </c>
      <c r="B170" s="44" t="s">
        <v>291</v>
      </c>
      <c r="C170" s="145">
        <f>C171+C175+C173+C183+C177</f>
        <v>77257049.739999995</v>
      </c>
      <c r="D170" s="145">
        <f>D171+D175+D173+D183+D177</f>
        <v>60751204.420000002</v>
      </c>
      <c r="E170" s="19">
        <f t="shared" si="16"/>
        <v>78.635159670802111</v>
      </c>
    </row>
    <row r="171" spans="1:6" ht="93" x14ac:dyDescent="0.25">
      <c r="A171" s="43" t="s">
        <v>292</v>
      </c>
      <c r="B171" s="47" t="s">
        <v>293</v>
      </c>
      <c r="C171" s="147">
        <f>C172</f>
        <v>39648614.079999998</v>
      </c>
      <c r="D171" s="147">
        <f t="shared" ref="D171" si="22">D172</f>
        <v>24549231.010000002</v>
      </c>
      <c r="E171" s="19">
        <f t="shared" si="16"/>
        <v>61.916996544863856</v>
      </c>
    </row>
    <row r="172" spans="1:6" ht="99.75" customHeight="1" x14ac:dyDescent="0.25">
      <c r="A172" s="43" t="s">
        <v>294</v>
      </c>
      <c r="B172" s="47" t="s">
        <v>295</v>
      </c>
      <c r="C172" s="147">
        <v>39648614.079999998</v>
      </c>
      <c r="D172" s="147">
        <v>24549231.010000002</v>
      </c>
      <c r="E172" s="19">
        <f t="shared" si="16"/>
        <v>61.916996544863856</v>
      </c>
    </row>
    <row r="173" spans="1:6" ht="116.25" x14ac:dyDescent="0.25">
      <c r="A173" s="51" t="s">
        <v>296</v>
      </c>
      <c r="B173" s="47" t="s">
        <v>297</v>
      </c>
      <c r="C173" s="151">
        <f>C174</f>
        <v>4407435.66</v>
      </c>
      <c r="D173" s="151">
        <f t="shared" ref="D173" si="23">D174</f>
        <v>2438314.8199999998</v>
      </c>
      <c r="E173" s="19">
        <f t="shared" si="16"/>
        <v>55.322754728539813</v>
      </c>
    </row>
    <row r="174" spans="1:6" ht="126.75" customHeight="1" x14ac:dyDescent="0.25">
      <c r="A174" s="51" t="s">
        <v>298</v>
      </c>
      <c r="B174" s="47" t="s">
        <v>299</v>
      </c>
      <c r="C174" s="151">
        <v>4407435.66</v>
      </c>
      <c r="D174" s="151">
        <v>2438314.8199999998</v>
      </c>
      <c r="E174" s="19">
        <f t="shared" si="16"/>
        <v>55.322754728539813</v>
      </c>
    </row>
    <row r="175" spans="1:6" ht="162.75" x14ac:dyDescent="0.25">
      <c r="A175" s="51" t="s">
        <v>300</v>
      </c>
      <c r="B175" s="47" t="s">
        <v>301</v>
      </c>
      <c r="C175" s="152">
        <f>C176</f>
        <v>33201000</v>
      </c>
      <c r="D175" s="152">
        <f>D176</f>
        <v>31784038.59</v>
      </c>
      <c r="E175" s="19">
        <f t="shared" si="16"/>
        <v>95.732172494804374</v>
      </c>
    </row>
    <row r="176" spans="1:6" ht="186" x14ac:dyDescent="0.25">
      <c r="A176" s="51" t="s">
        <v>302</v>
      </c>
      <c r="B176" s="47" t="s">
        <v>303</v>
      </c>
      <c r="C176" s="152">
        <v>33201000</v>
      </c>
      <c r="D176" s="152">
        <v>31784038.59</v>
      </c>
      <c r="E176" s="19">
        <f t="shared" si="16"/>
        <v>95.732172494804374</v>
      </c>
    </row>
    <row r="177" spans="1:5" ht="23.25" x14ac:dyDescent="0.25">
      <c r="A177" s="51" t="s">
        <v>1284</v>
      </c>
      <c r="B177" s="47" t="s">
        <v>1285</v>
      </c>
      <c r="C177" s="152">
        <v>0</v>
      </c>
      <c r="D177" s="152">
        <f>D178</f>
        <v>1979620</v>
      </c>
      <c r="E177" s="19">
        <v>0</v>
      </c>
    </row>
    <row r="178" spans="1:5" ht="46.5" x14ac:dyDescent="0.25">
      <c r="A178" s="51" t="s">
        <v>1286</v>
      </c>
      <c r="B178" s="47" t="s">
        <v>1287</v>
      </c>
      <c r="C178" s="152">
        <v>0</v>
      </c>
      <c r="D178" s="152">
        <v>1979620</v>
      </c>
      <c r="E178" s="19">
        <v>0</v>
      </c>
    </row>
    <row r="179" spans="1:5" ht="23.25" x14ac:dyDescent="0.25">
      <c r="A179" s="52" t="s">
        <v>304</v>
      </c>
      <c r="B179" s="44" t="s">
        <v>305</v>
      </c>
      <c r="C179" s="153">
        <f>C180</f>
        <v>49000000</v>
      </c>
      <c r="D179" s="153">
        <f t="shared" ref="D179" si="24">D180</f>
        <v>24500000</v>
      </c>
      <c r="E179" s="19">
        <f t="shared" si="16"/>
        <v>50</v>
      </c>
    </row>
    <row r="180" spans="1:5" ht="46.5" customHeight="1" x14ac:dyDescent="0.25">
      <c r="A180" s="51" t="s">
        <v>306</v>
      </c>
      <c r="B180" s="47" t="s">
        <v>307</v>
      </c>
      <c r="C180" s="152">
        <f>C182</f>
        <v>49000000</v>
      </c>
      <c r="D180" s="152">
        <f>D182</f>
        <v>24500000</v>
      </c>
      <c r="E180" s="19">
        <f t="shared" si="16"/>
        <v>50</v>
      </c>
    </row>
    <row r="181" spans="1:5" ht="46.5" customHeight="1" x14ac:dyDescent="0.25">
      <c r="A181" s="51" t="s">
        <v>1283</v>
      </c>
      <c r="B181" s="47" t="s">
        <v>309</v>
      </c>
      <c r="C181" s="152">
        <v>49000000</v>
      </c>
      <c r="D181" s="152">
        <v>24500000</v>
      </c>
      <c r="E181" s="19">
        <f t="shared" si="16"/>
        <v>50</v>
      </c>
    </row>
    <row r="182" spans="1:5" ht="52.5" customHeight="1" x14ac:dyDescent="0.25">
      <c r="A182" s="51" t="s">
        <v>308</v>
      </c>
      <c r="B182" s="47" t="s">
        <v>309</v>
      </c>
      <c r="C182" s="152">
        <v>49000000</v>
      </c>
      <c r="D182" s="152">
        <v>24500000</v>
      </c>
      <c r="E182" s="19">
        <f t="shared" si="16"/>
        <v>50</v>
      </c>
    </row>
    <row r="183" spans="1:5" ht="23.25" hidden="1" x14ac:dyDescent="0.25">
      <c r="A183" s="51"/>
      <c r="B183" s="142"/>
      <c r="C183" s="152"/>
      <c r="D183" s="152"/>
      <c r="E183" s="19" t="e">
        <f t="shared" si="16"/>
        <v>#DIV/0!</v>
      </c>
    </row>
    <row r="184" spans="1:5" ht="23.25" hidden="1" x14ac:dyDescent="0.25">
      <c r="A184" s="51"/>
      <c r="B184" s="142"/>
      <c r="C184" s="152"/>
      <c r="D184" s="152"/>
      <c r="E184" s="19" t="e">
        <f t="shared" si="16"/>
        <v>#DIV/0!</v>
      </c>
    </row>
    <row r="185" spans="1:5" ht="23.25" hidden="1" x14ac:dyDescent="0.25">
      <c r="A185" s="51"/>
      <c r="B185" s="143"/>
      <c r="C185" s="152"/>
      <c r="D185" s="152"/>
      <c r="E185" s="19" t="e">
        <f t="shared" si="16"/>
        <v>#DIV/0!</v>
      </c>
    </row>
    <row r="186" spans="1:5" ht="23.25" hidden="1" x14ac:dyDescent="0.25">
      <c r="A186" s="53"/>
      <c r="B186" s="143"/>
      <c r="C186" s="152"/>
      <c r="D186" s="152"/>
      <c r="E186" s="19" t="e">
        <f t="shared" si="16"/>
        <v>#DIV/0!</v>
      </c>
    </row>
    <row r="187" spans="1:5" ht="23.25" hidden="1" x14ac:dyDescent="0.25">
      <c r="A187" s="51"/>
      <c r="B187" s="143"/>
      <c r="C187" s="152"/>
      <c r="D187" s="152"/>
      <c r="E187" s="19" t="e">
        <f t="shared" si="16"/>
        <v>#DIV/0!</v>
      </c>
    </row>
    <row r="188" spans="1:5" ht="162.75" hidden="1" x14ac:dyDescent="0.25">
      <c r="A188" s="112" t="s">
        <v>1203</v>
      </c>
      <c r="B188" s="143" t="s">
        <v>1202</v>
      </c>
      <c r="C188" s="152">
        <f>C189</f>
        <v>0</v>
      </c>
      <c r="D188" s="152">
        <v>0</v>
      </c>
      <c r="E188" s="19">
        <v>0</v>
      </c>
    </row>
    <row r="189" spans="1:5" ht="139.5" hidden="1" x14ac:dyDescent="0.25">
      <c r="A189" s="113" t="s">
        <v>1205</v>
      </c>
      <c r="B189" s="143" t="s">
        <v>1204</v>
      </c>
      <c r="C189" s="152">
        <v>0</v>
      </c>
      <c r="D189" s="152">
        <v>0</v>
      </c>
      <c r="E189" s="19">
        <v>0</v>
      </c>
    </row>
    <row r="190" spans="1:5" ht="22.5" x14ac:dyDescent="0.25">
      <c r="A190" s="174" t="s">
        <v>310</v>
      </c>
      <c r="B190" s="175"/>
      <c r="C190" s="153">
        <f>C9+C123</f>
        <v>2592676824.8099999</v>
      </c>
      <c r="D190" s="153">
        <f>D9+D123</f>
        <v>1904606285.23</v>
      </c>
      <c r="E190" s="17">
        <f t="shared" si="16"/>
        <v>73.460998571218994</v>
      </c>
    </row>
    <row r="191" spans="1:5" ht="23.25" x14ac:dyDescent="0.25">
      <c r="A191" s="154"/>
      <c r="B191" s="154"/>
      <c r="C191" s="155"/>
      <c r="D191" s="155"/>
      <c r="E191" s="156"/>
    </row>
    <row r="192" spans="1:5" ht="23.25" x14ac:dyDescent="0.25">
      <c r="A192" s="154"/>
      <c r="B192" s="154"/>
      <c r="C192" s="155"/>
      <c r="D192" s="155"/>
      <c r="E192" s="156"/>
    </row>
    <row r="193" spans="1:5" ht="23.25" x14ac:dyDescent="0.25">
      <c r="A193" s="154"/>
      <c r="B193" s="154"/>
      <c r="C193" s="155"/>
      <c r="D193" s="155"/>
      <c r="E193" s="156"/>
    </row>
    <row r="194" spans="1:5" ht="23.25" x14ac:dyDescent="0.25">
      <c r="A194" s="154"/>
      <c r="B194" s="154"/>
      <c r="C194" s="155"/>
      <c r="D194" s="155"/>
      <c r="E194" s="156"/>
    </row>
    <row r="195" spans="1:5" ht="23.25" x14ac:dyDescent="0.25">
      <c r="A195" s="154"/>
      <c r="B195" s="154"/>
      <c r="C195" s="155"/>
      <c r="D195" s="155"/>
      <c r="E195" s="156"/>
    </row>
    <row r="196" spans="1:5" ht="15.75" x14ac:dyDescent="0.25">
      <c r="A196" s="54"/>
      <c r="B196" s="55"/>
      <c r="C196" s="56"/>
      <c r="D196" s="56"/>
      <c r="E196" s="56"/>
    </row>
    <row r="197" spans="1:5" x14ac:dyDescent="0.25">
      <c r="C197" s="59"/>
      <c r="D197" s="59"/>
      <c r="E197" s="60"/>
    </row>
    <row r="198" spans="1:5" ht="23.25" x14ac:dyDescent="0.35">
      <c r="A198" s="116" t="s">
        <v>1239</v>
      </c>
      <c r="B198" s="115"/>
      <c r="C198" s="117"/>
      <c r="D198" s="117"/>
      <c r="E198" s="59"/>
    </row>
    <row r="199" spans="1:5" ht="23.25" x14ac:dyDescent="0.35">
      <c r="A199" s="116" t="s">
        <v>1241</v>
      </c>
      <c r="B199" s="115"/>
      <c r="C199" s="117"/>
      <c r="D199" s="117" t="s">
        <v>1240</v>
      </c>
      <c r="E199" s="60"/>
    </row>
    <row r="201" spans="1:5" x14ac:dyDescent="0.25">
      <c r="C201" s="59"/>
      <c r="D201" s="59"/>
      <c r="E201" s="59"/>
    </row>
  </sheetData>
  <mergeCells count="6">
    <mergeCell ref="A190:B190"/>
    <mergeCell ref="D1:E1"/>
    <mergeCell ref="D2:E2"/>
    <mergeCell ref="D3:E3"/>
    <mergeCell ref="D4:E4"/>
    <mergeCell ref="A6:E6"/>
  </mergeCells>
  <pageMargins left="0.7" right="0.7" top="0.75" bottom="0.75" header="0.3" footer="0.3"/>
  <pageSetup paperSize="9" scale="38" fitToHeight="0" orientation="portrait" r:id="rId1"/>
  <rowBreaks count="1" manualBreakCount="1">
    <brk id="106"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8"/>
  <sheetViews>
    <sheetView view="pageBreakPreview" topLeftCell="A532" zoomScaleNormal="100" zoomScaleSheetLayoutView="100" workbookViewId="0">
      <selection activeCell="H5" sqref="H5"/>
    </sheetView>
  </sheetViews>
  <sheetFormatPr defaultRowHeight="12.75" x14ac:dyDescent="0.2"/>
  <cols>
    <col min="1" max="1" width="71.85546875" style="63" customWidth="1"/>
    <col min="2" max="2" width="8" style="63" customWidth="1"/>
    <col min="3" max="3" width="13.140625" style="63" customWidth="1"/>
    <col min="4" max="4" width="17.140625" style="63" customWidth="1"/>
    <col min="5" max="5" width="17.28515625" style="63" customWidth="1"/>
    <col min="6" max="6" width="23.85546875" style="63" customWidth="1"/>
    <col min="7" max="7" width="25.7109375" style="63" customWidth="1"/>
    <col min="8" max="8" width="26.140625" style="63" customWidth="1"/>
    <col min="9" max="9" width="24" style="63" customWidth="1"/>
    <col min="10" max="10" width="11.7109375" style="63" bestFit="1" customWidth="1"/>
    <col min="11" max="16384" width="9.140625" style="63"/>
  </cols>
  <sheetData>
    <row r="1" spans="1:9" ht="18.75" x14ac:dyDescent="0.2">
      <c r="A1" s="62"/>
      <c r="B1" s="62"/>
      <c r="C1" s="62"/>
      <c r="D1" s="62"/>
      <c r="E1" s="62"/>
      <c r="F1" s="62"/>
      <c r="G1" s="62"/>
      <c r="H1" s="188" t="s">
        <v>311</v>
      </c>
      <c r="I1" s="188"/>
    </row>
    <row r="2" spans="1:9" ht="22.5" customHeight="1" x14ac:dyDescent="0.2">
      <c r="A2" s="62"/>
      <c r="B2" s="62"/>
      <c r="C2" s="62"/>
      <c r="D2" s="62"/>
      <c r="E2" s="62"/>
      <c r="F2" s="62"/>
      <c r="G2" s="62"/>
      <c r="H2" s="188" t="s">
        <v>694</v>
      </c>
      <c r="I2" s="188"/>
    </row>
    <row r="3" spans="1:9" ht="20.25" customHeight="1" x14ac:dyDescent="0.2">
      <c r="A3" s="62"/>
      <c r="B3" s="62"/>
      <c r="C3" s="62"/>
      <c r="D3" s="62"/>
      <c r="E3" s="62"/>
      <c r="F3" s="62"/>
      <c r="G3" s="62"/>
      <c r="H3" s="188" t="s">
        <v>690</v>
      </c>
      <c r="I3" s="188"/>
    </row>
    <row r="4" spans="1:9" ht="18.75" x14ac:dyDescent="0.2">
      <c r="A4" s="62"/>
      <c r="B4" s="62"/>
      <c r="C4" s="62"/>
      <c r="D4" s="62"/>
      <c r="E4" s="62"/>
      <c r="F4" s="62"/>
      <c r="G4" s="62"/>
      <c r="H4" s="188" t="s">
        <v>1293</v>
      </c>
      <c r="I4" s="188"/>
    </row>
    <row r="5" spans="1:9" ht="18.75" x14ac:dyDescent="0.2">
      <c r="A5" s="62"/>
      <c r="B5" s="62"/>
      <c r="C5" s="62"/>
      <c r="D5" s="62"/>
      <c r="E5" s="62"/>
      <c r="F5" s="62"/>
      <c r="G5" s="62"/>
      <c r="H5" s="62"/>
      <c r="I5" s="62"/>
    </row>
    <row r="6" spans="1:9" ht="13.9" customHeight="1" x14ac:dyDescent="0.2">
      <c r="A6" s="64" t="s">
        <v>312</v>
      </c>
      <c r="B6" s="64" t="s">
        <v>312</v>
      </c>
      <c r="C6" s="64" t="s">
        <v>312</v>
      </c>
      <c r="D6" s="65" t="s">
        <v>312</v>
      </c>
      <c r="E6" s="65" t="s">
        <v>312</v>
      </c>
      <c r="F6" s="65" t="s">
        <v>312</v>
      </c>
      <c r="G6" s="66" t="s">
        <v>312</v>
      </c>
      <c r="H6" s="66"/>
      <c r="I6" s="66"/>
    </row>
    <row r="7" spans="1:9" ht="24.75" customHeight="1" x14ac:dyDescent="0.2">
      <c r="A7" s="180" t="s">
        <v>695</v>
      </c>
      <c r="B7" s="180"/>
      <c r="C7" s="180"/>
      <c r="D7" s="180"/>
      <c r="E7" s="180"/>
      <c r="F7" s="180"/>
      <c r="G7" s="180"/>
      <c r="H7" s="180"/>
      <c r="I7" s="180"/>
    </row>
    <row r="8" spans="1:9" ht="19.5" customHeight="1" x14ac:dyDescent="0.2">
      <c r="A8" s="180" t="s">
        <v>1263</v>
      </c>
      <c r="B8" s="180"/>
      <c r="C8" s="180"/>
      <c r="D8" s="180"/>
      <c r="E8" s="180"/>
      <c r="F8" s="180"/>
      <c r="G8" s="180"/>
      <c r="H8" s="180"/>
      <c r="I8" s="180"/>
    </row>
    <row r="9" spans="1:9" ht="23.25" customHeight="1" x14ac:dyDescent="0.2">
      <c r="A9" s="187" t="s">
        <v>1238</v>
      </c>
      <c r="B9" s="187"/>
      <c r="C9" s="187"/>
      <c r="D9" s="187"/>
      <c r="E9" s="187"/>
      <c r="F9" s="187"/>
      <c r="G9" s="187"/>
      <c r="H9" s="187"/>
      <c r="I9" s="187"/>
    </row>
    <row r="10" spans="1:9" ht="51.75" customHeight="1" x14ac:dyDescent="0.2">
      <c r="A10" s="183" t="s">
        <v>742</v>
      </c>
      <c r="B10" s="185" t="s">
        <v>314</v>
      </c>
      <c r="C10" s="185" t="s">
        <v>743</v>
      </c>
      <c r="D10" s="185" t="s">
        <v>315</v>
      </c>
      <c r="E10" s="185" t="s">
        <v>316</v>
      </c>
      <c r="F10" s="186" t="s">
        <v>696</v>
      </c>
      <c r="G10" s="181" t="s">
        <v>1247</v>
      </c>
      <c r="H10" s="178" t="s">
        <v>1264</v>
      </c>
      <c r="I10" s="178" t="s">
        <v>697</v>
      </c>
    </row>
    <row r="11" spans="1:9" ht="36.75" customHeight="1" x14ac:dyDescent="0.2">
      <c r="A11" s="184"/>
      <c r="B11" s="185"/>
      <c r="C11" s="185"/>
      <c r="D11" s="185"/>
      <c r="E11" s="185"/>
      <c r="F11" s="186"/>
      <c r="G11" s="182"/>
      <c r="H11" s="179"/>
      <c r="I11" s="179"/>
    </row>
    <row r="12" spans="1:9" ht="37.5" x14ac:dyDescent="0.2">
      <c r="A12" s="73" t="s">
        <v>701</v>
      </c>
      <c r="B12" s="74" t="s">
        <v>327</v>
      </c>
      <c r="C12" s="74" t="s">
        <v>702</v>
      </c>
      <c r="D12" s="74" t="s">
        <v>703</v>
      </c>
      <c r="E12" s="74" t="s">
        <v>704</v>
      </c>
      <c r="F12" s="75">
        <v>32718139</v>
      </c>
      <c r="G12" s="93">
        <v>41926424.5</v>
      </c>
      <c r="H12" s="93">
        <v>29505447.219999999</v>
      </c>
      <c r="I12" s="93">
        <f>H12/G12*100</f>
        <v>70.374346422027941</v>
      </c>
    </row>
    <row r="13" spans="1:9" ht="18.75" x14ac:dyDescent="0.2">
      <c r="A13" s="76" t="s">
        <v>705</v>
      </c>
      <c r="B13" s="77" t="s">
        <v>327</v>
      </c>
      <c r="C13" s="77" t="s">
        <v>706</v>
      </c>
      <c r="D13" s="77" t="s">
        <v>703</v>
      </c>
      <c r="E13" s="77" t="s">
        <v>704</v>
      </c>
      <c r="F13" s="78">
        <v>20008139</v>
      </c>
      <c r="G13" s="94">
        <v>24216424.5</v>
      </c>
      <c r="H13" s="94">
        <v>16991644.920000002</v>
      </c>
      <c r="I13" s="94">
        <f t="shared" ref="I13:I79" si="0">H13/G13*100</f>
        <v>70.165787356428282</v>
      </c>
    </row>
    <row r="14" spans="1:9" ht="56.25" x14ac:dyDescent="0.2">
      <c r="A14" s="76" t="s">
        <v>707</v>
      </c>
      <c r="B14" s="77" t="s">
        <v>327</v>
      </c>
      <c r="C14" s="77" t="s">
        <v>708</v>
      </c>
      <c r="D14" s="77" t="s">
        <v>703</v>
      </c>
      <c r="E14" s="77" t="s">
        <v>704</v>
      </c>
      <c r="F14" s="78">
        <v>20008139</v>
      </c>
      <c r="G14" s="94">
        <v>24216424.5</v>
      </c>
      <c r="H14" s="94">
        <v>16991644.920000002</v>
      </c>
      <c r="I14" s="94">
        <f t="shared" si="0"/>
        <v>70.165787356428282</v>
      </c>
    </row>
    <row r="15" spans="1:9" ht="37.5" x14ac:dyDescent="0.2">
      <c r="A15" s="76" t="s">
        <v>709</v>
      </c>
      <c r="B15" s="77" t="s">
        <v>327</v>
      </c>
      <c r="C15" s="77" t="s">
        <v>708</v>
      </c>
      <c r="D15" s="77" t="s">
        <v>710</v>
      </c>
      <c r="E15" s="77" t="s">
        <v>704</v>
      </c>
      <c r="F15" s="78">
        <v>19093415</v>
      </c>
      <c r="G15" s="94">
        <v>22597507</v>
      </c>
      <c r="H15" s="94">
        <v>15712477.42</v>
      </c>
      <c r="I15" s="94">
        <f t="shared" si="0"/>
        <v>69.531906417818561</v>
      </c>
    </row>
    <row r="16" spans="1:9" ht="93.75" x14ac:dyDescent="0.2">
      <c r="A16" s="76" t="s">
        <v>711</v>
      </c>
      <c r="B16" s="77" t="s">
        <v>327</v>
      </c>
      <c r="C16" s="77" t="s">
        <v>708</v>
      </c>
      <c r="D16" s="77" t="s">
        <v>710</v>
      </c>
      <c r="E16" s="77" t="s">
        <v>332</v>
      </c>
      <c r="F16" s="78">
        <v>18317055</v>
      </c>
      <c r="G16" s="94">
        <v>21821147</v>
      </c>
      <c r="H16" s="94">
        <v>15552288.619999999</v>
      </c>
      <c r="I16" s="94">
        <f t="shared" si="0"/>
        <v>71.27163672927</v>
      </c>
    </row>
    <row r="17" spans="1:9" ht="37.5" x14ac:dyDescent="0.2">
      <c r="A17" s="76" t="s">
        <v>712</v>
      </c>
      <c r="B17" s="77" t="s">
        <v>327</v>
      </c>
      <c r="C17" s="77" t="s">
        <v>708</v>
      </c>
      <c r="D17" s="77" t="s">
        <v>710</v>
      </c>
      <c r="E17" s="77" t="s">
        <v>334</v>
      </c>
      <c r="F17" s="78">
        <v>18317055</v>
      </c>
      <c r="G17" s="94">
        <v>21821147</v>
      </c>
      <c r="H17" s="94">
        <v>15552288.619999999</v>
      </c>
      <c r="I17" s="94">
        <f t="shared" si="0"/>
        <v>71.27163672927</v>
      </c>
    </row>
    <row r="18" spans="1:9" ht="37.5" x14ac:dyDescent="0.2">
      <c r="A18" s="76" t="s">
        <v>713</v>
      </c>
      <c r="B18" s="77" t="s">
        <v>327</v>
      </c>
      <c r="C18" s="77" t="s">
        <v>708</v>
      </c>
      <c r="D18" s="77" t="s">
        <v>710</v>
      </c>
      <c r="E18" s="77" t="s">
        <v>336</v>
      </c>
      <c r="F18" s="78">
        <v>745360</v>
      </c>
      <c r="G18" s="94">
        <v>745360</v>
      </c>
      <c r="H18" s="94">
        <v>130188.8</v>
      </c>
      <c r="I18" s="94">
        <f t="shared" si="0"/>
        <v>17.466566491359881</v>
      </c>
    </row>
    <row r="19" spans="1:9" ht="37.5" x14ac:dyDescent="0.2">
      <c r="A19" s="76" t="s">
        <v>714</v>
      </c>
      <c r="B19" s="77" t="s">
        <v>327</v>
      </c>
      <c r="C19" s="77" t="s">
        <v>708</v>
      </c>
      <c r="D19" s="77" t="s">
        <v>710</v>
      </c>
      <c r="E19" s="77" t="s">
        <v>338</v>
      </c>
      <c r="F19" s="78">
        <v>745360</v>
      </c>
      <c r="G19" s="94">
        <v>745360</v>
      </c>
      <c r="H19" s="94">
        <v>130188.8</v>
      </c>
      <c r="I19" s="94">
        <f t="shared" si="0"/>
        <v>17.466566491359881</v>
      </c>
    </row>
    <row r="20" spans="1:9" ht="18.75" x14ac:dyDescent="0.2">
      <c r="A20" s="76" t="s">
        <v>715</v>
      </c>
      <c r="B20" s="77" t="s">
        <v>327</v>
      </c>
      <c r="C20" s="77" t="s">
        <v>708</v>
      </c>
      <c r="D20" s="77" t="s">
        <v>710</v>
      </c>
      <c r="E20" s="77" t="s">
        <v>340</v>
      </c>
      <c r="F20" s="78">
        <v>31000</v>
      </c>
      <c r="G20" s="94">
        <v>31000</v>
      </c>
      <c r="H20" s="94">
        <v>30000</v>
      </c>
      <c r="I20" s="94">
        <f t="shared" si="0"/>
        <v>96.774193548387103</v>
      </c>
    </row>
    <row r="21" spans="1:9" ht="18.75" x14ac:dyDescent="0.2">
      <c r="A21" s="76" t="s">
        <v>716</v>
      </c>
      <c r="B21" s="77" t="s">
        <v>327</v>
      </c>
      <c r="C21" s="77" t="s">
        <v>708</v>
      </c>
      <c r="D21" s="77" t="s">
        <v>710</v>
      </c>
      <c r="E21" s="77" t="s">
        <v>342</v>
      </c>
      <c r="F21" s="78">
        <v>31000</v>
      </c>
      <c r="G21" s="94">
        <v>31000</v>
      </c>
      <c r="H21" s="94">
        <v>30000</v>
      </c>
      <c r="I21" s="94">
        <f t="shared" si="0"/>
        <v>96.774193548387103</v>
      </c>
    </row>
    <row r="22" spans="1:9" ht="37.5" x14ac:dyDescent="0.2">
      <c r="A22" s="76" t="s">
        <v>717</v>
      </c>
      <c r="B22" s="77" t="s">
        <v>327</v>
      </c>
      <c r="C22" s="77" t="s">
        <v>708</v>
      </c>
      <c r="D22" s="77" t="s">
        <v>718</v>
      </c>
      <c r="E22" s="77" t="s">
        <v>704</v>
      </c>
      <c r="F22" s="78">
        <v>914724</v>
      </c>
      <c r="G22" s="94">
        <v>914724</v>
      </c>
      <c r="H22" s="94">
        <v>574974</v>
      </c>
      <c r="I22" s="94">
        <f t="shared" si="0"/>
        <v>62.857648864575545</v>
      </c>
    </row>
    <row r="23" spans="1:9" ht="37.5" x14ac:dyDescent="0.2">
      <c r="A23" s="76" t="s">
        <v>713</v>
      </c>
      <c r="B23" s="77" t="s">
        <v>327</v>
      </c>
      <c r="C23" s="77" t="s">
        <v>708</v>
      </c>
      <c r="D23" s="77" t="s">
        <v>718</v>
      </c>
      <c r="E23" s="77" t="s">
        <v>336</v>
      </c>
      <c r="F23" s="78">
        <v>914724</v>
      </c>
      <c r="G23" s="94">
        <v>914724</v>
      </c>
      <c r="H23" s="94">
        <v>574974</v>
      </c>
      <c r="I23" s="94">
        <f t="shared" si="0"/>
        <v>62.857648864575545</v>
      </c>
    </row>
    <row r="24" spans="1:9" ht="37.5" x14ac:dyDescent="0.2">
      <c r="A24" s="76" t="s">
        <v>714</v>
      </c>
      <c r="B24" s="77" t="s">
        <v>327</v>
      </c>
      <c r="C24" s="77" t="s">
        <v>708</v>
      </c>
      <c r="D24" s="77" t="s">
        <v>718</v>
      </c>
      <c r="E24" s="77" t="s">
        <v>338</v>
      </c>
      <c r="F24" s="78">
        <v>914724</v>
      </c>
      <c r="G24" s="94">
        <v>914724</v>
      </c>
      <c r="H24" s="94">
        <v>574974</v>
      </c>
      <c r="I24" s="94">
        <f t="shared" si="0"/>
        <v>62.857648864575545</v>
      </c>
    </row>
    <row r="25" spans="1:9" ht="37.5" x14ac:dyDescent="0.2">
      <c r="A25" s="76" t="s">
        <v>1271</v>
      </c>
      <c r="B25" s="77" t="s">
        <v>327</v>
      </c>
      <c r="C25" s="77" t="s">
        <v>708</v>
      </c>
      <c r="D25" s="77" t="s">
        <v>1272</v>
      </c>
      <c r="E25" s="77" t="s">
        <v>704</v>
      </c>
      <c r="F25" s="78">
        <v>0</v>
      </c>
      <c r="G25" s="94">
        <v>704193.5</v>
      </c>
      <c r="H25" s="94">
        <v>704193.5</v>
      </c>
      <c r="I25" s="94">
        <f t="shared" si="0"/>
        <v>100</v>
      </c>
    </row>
    <row r="26" spans="1:9" ht="93.75" x14ac:dyDescent="0.2">
      <c r="A26" s="76" t="s">
        <v>711</v>
      </c>
      <c r="B26" s="77" t="s">
        <v>327</v>
      </c>
      <c r="C26" s="77" t="s">
        <v>708</v>
      </c>
      <c r="D26" s="77" t="s">
        <v>1272</v>
      </c>
      <c r="E26" s="77" t="s">
        <v>332</v>
      </c>
      <c r="F26" s="78">
        <v>0</v>
      </c>
      <c r="G26" s="94">
        <v>704193.5</v>
      </c>
      <c r="H26" s="94">
        <v>704193.5</v>
      </c>
      <c r="I26" s="94">
        <f t="shared" si="0"/>
        <v>100</v>
      </c>
    </row>
    <row r="27" spans="1:9" ht="37.5" x14ac:dyDescent="0.2">
      <c r="A27" s="76" t="s">
        <v>712</v>
      </c>
      <c r="B27" s="77" t="s">
        <v>327</v>
      </c>
      <c r="C27" s="77" t="s">
        <v>708</v>
      </c>
      <c r="D27" s="77" t="s">
        <v>1272</v>
      </c>
      <c r="E27" s="77" t="s">
        <v>334</v>
      </c>
      <c r="F27" s="78">
        <v>0</v>
      </c>
      <c r="G27" s="94">
        <v>704193.5</v>
      </c>
      <c r="H27" s="94">
        <v>704193.5</v>
      </c>
      <c r="I27" s="94">
        <f t="shared" si="0"/>
        <v>100</v>
      </c>
    </row>
    <row r="28" spans="1:9" ht="37.5" x14ac:dyDescent="0.2">
      <c r="A28" s="76" t="s">
        <v>719</v>
      </c>
      <c r="B28" s="77" t="s">
        <v>327</v>
      </c>
      <c r="C28" s="77" t="s">
        <v>720</v>
      </c>
      <c r="D28" s="77" t="s">
        <v>703</v>
      </c>
      <c r="E28" s="77" t="s">
        <v>704</v>
      </c>
      <c r="F28" s="78">
        <v>55000</v>
      </c>
      <c r="G28" s="94">
        <v>55000</v>
      </c>
      <c r="H28" s="94">
        <v>0</v>
      </c>
      <c r="I28" s="94">
        <f t="shared" si="0"/>
        <v>0</v>
      </c>
    </row>
    <row r="29" spans="1:9" ht="37.5" x14ac:dyDescent="0.2">
      <c r="A29" s="76" t="s">
        <v>721</v>
      </c>
      <c r="B29" s="77" t="s">
        <v>327</v>
      </c>
      <c r="C29" s="77" t="s">
        <v>722</v>
      </c>
      <c r="D29" s="77" t="s">
        <v>703</v>
      </c>
      <c r="E29" s="77" t="s">
        <v>704</v>
      </c>
      <c r="F29" s="78">
        <v>55000</v>
      </c>
      <c r="G29" s="94">
        <v>55000</v>
      </c>
      <c r="H29" s="94">
        <v>0</v>
      </c>
      <c r="I29" s="94">
        <f t="shared" si="0"/>
        <v>0</v>
      </c>
    </row>
    <row r="30" spans="1:9" ht="18.75" x14ac:dyDescent="0.2">
      <c r="A30" s="76" t="s">
        <v>723</v>
      </c>
      <c r="B30" s="77" t="s">
        <v>327</v>
      </c>
      <c r="C30" s="77" t="s">
        <v>722</v>
      </c>
      <c r="D30" s="77" t="s">
        <v>724</v>
      </c>
      <c r="E30" s="77" t="s">
        <v>704</v>
      </c>
      <c r="F30" s="78">
        <v>55000</v>
      </c>
      <c r="G30" s="94">
        <v>55000</v>
      </c>
      <c r="H30" s="94">
        <v>0</v>
      </c>
      <c r="I30" s="94">
        <f t="shared" si="0"/>
        <v>0</v>
      </c>
    </row>
    <row r="31" spans="1:9" ht="37.5" x14ac:dyDescent="0.2">
      <c r="A31" s="76" t="s">
        <v>725</v>
      </c>
      <c r="B31" s="77" t="s">
        <v>327</v>
      </c>
      <c r="C31" s="77" t="s">
        <v>722</v>
      </c>
      <c r="D31" s="77" t="s">
        <v>724</v>
      </c>
      <c r="E31" s="77" t="s">
        <v>349</v>
      </c>
      <c r="F31" s="78">
        <v>55000</v>
      </c>
      <c r="G31" s="94">
        <v>55000</v>
      </c>
      <c r="H31" s="94">
        <v>0</v>
      </c>
      <c r="I31" s="94">
        <f t="shared" si="0"/>
        <v>0</v>
      </c>
    </row>
    <row r="32" spans="1:9" ht="18.75" x14ac:dyDescent="0.2">
      <c r="A32" s="76" t="s">
        <v>726</v>
      </c>
      <c r="B32" s="77" t="s">
        <v>327</v>
      </c>
      <c r="C32" s="77" t="s">
        <v>722</v>
      </c>
      <c r="D32" s="77" t="s">
        <v>724</v>
      </c>
      <c r="E32" s="77" t="s">
        <v>350</v>
      </c>
      <c r="F32" s="78">
        <v>55000</v>
      </c>
      <c r="G32" s="94">
        <v>55000</v>
      </c>
      <c r="H32" s="94">
        <v>0</v>
      </c>
      <c r="I32" s="94">
        <f t="shared" si="0"/>
        <v>0</v>
      </c>
    </row>
    <row r="33" spans="1:9" ht="55.5" customHeight="1" x14ac:dyDescent="0.2">
      <c r="A33" s="76" t="s">
        <v>727</v>
      </c>
      <c r="B33" s="77" t="s">
        <v>327</v>
      </c>
      <c r="C33" s="77" t="s">
        <v>728</v>
      </c>
      <c r="D33" s="77" t="s">
        <v>703</v>
      </c>
      <c r="E33" s="77" t="s">
        <v>704</v>
      </c>
      <c r="F33" s="78">
        <v>12655000</v>
      </c>
      <c r="G33" s="94">
        <v>17655000</v>
      </c>
      <c r="H33" s="94">
        <v>12513802.300000001</v>
      </c>
      <c r="I33" s="94">
        <f t="shared" si="0"/>
        <v>70.879650523930906</v>
      </c>
    </row>
    <row r="34" spans="1:9" ht="56.25" x14ac:dyDescent="0.2">
      <c r="A34" s="76" t="s">
        <v>729</v>
      </c>
      <c r="B34" s="77" t="s">
        <v>327</v>
      </c>
      <c r="C34" s="77" t="s">
        <v>730</v>
      </c>
      <c r="D34" s="77" t="s">
        <v>703</v>
      </c>
      <c r="E34" s="77" t="s">
        <v>704</v>
      </c>
      <c r="F34" s="78">
        <v>7655000</v>
      </c>
      <c r="G34" s="94">
        <v>7655000</v>
      </c>
      <c r="H34" s="94">
        <v>5918254</v>
      </c>
      <c r="I34" s="94">
        <f t="shared" si="0"/>
        <v>77.312266492488561</v>
      </c>
    </row>
    <row r="35" spans="1:9" ht="56.25" x14ac:dyDescent="0.2">
      <c r="A35" s="76" t="s">
        <v>731</v>
      </c>
      <c r="B35" s="77" t="s">
        <v>327</v>
      </c>
      <c r="C35" s="77" t="s">
        <v>730</v>
      </c>
      <c r="D35" s="77" t="s">
        <v>732</v>
      </c>
      <c r="E35" s="77" t="s">
        <v>704</v>
      </c>
      <c r="F35" s="78">
        <v>3955000</v>
      </c>
      <c r="G35" s="94">
        <v>3955000</v>
      </c>
      <c r="H35" s="94">
        <v>2966247</v>
      </c>
      <c r="I35" s="94">
        <f t="shared" si="0"/>
        <v>74.999924146649803</v>
      </c>
    </row>
    <row r="36" spans="1:9" ht="18.75" x14ac:dyDescent="0.2">
      <c r="A36" s="76" t="s">
        <v>733</v>
      </c>
      <c r="B36" s="77" t="s">
        <v>327</v>
      </c>
      <c r="C36" s="77" t="s">
        <v>730</v>
      </c>
      <c r="D36" s="77" t="s">
        <v>732</v>
      </c>
      <c r="E36" s="77" t="s">
        <v>354</v>
      </c>
      <c r="F36" s="78">
        <v>3955000</v>
      </c>
      <c r="G36" s="94">
        <v>3955000</v>
      </c>
      <c r="H36" s="94">
        <v>2966247</v>
      </c>
      <c r="I36" s="94">
        <f t="shared" si="0"/>
        <v>74.999924146649803</v>
      </c>
    </row>
    <row r="37" spans="1:9" ht="18.75" x14ac:dyDescent="0.2">
      <c r="A37" s="76" t="s">
        <v>734</v>
      </c>
      <c r="B37" s="77" t="s">
        <v>327</v>
      </c>
      <c r="C37" s="77" t="s">
        <v>730</v>
      </c>
      <c r="D37" s="77" t="s">
        <v>732</v>
      </c>
      <c r="E37" s="77" t="s">
        <v>356</v>
      </c>
      <c r="F37" s="78">
        <v>3955000</v>
      </c>
      <c r="G37" s="94">
        <v>3955000</v>
      </c>
      <c r="H37" s="94">
        <v>2966247</v>
      </c>
      <c r="I37" s="94">
        <f t="shared" si="0"/>
        <v>74.999924146649803</v>
      </c>
    </row>
    <row r="38" spans="1:9" ht="37.5" x14ac:dyDescent="0.2">
      <c r="A38" s="76" t="s">
        <v>735</v>
      </c>
      <c r="B38" s="77" t="s">
        <v>327</v>
      </c>
      <c r="C38" s="77" t="s">
        <v>730</v>
      </c>
      <c r="D38" s="77" t="s">
        <v>736</v>
      </c>
      <c r="E38" s="77" t="s">
        <v>704</v>
      </c>
      <c r="F38" s="78">
        <v>3700000</v>
      </c>
      <c r="G38" s="94">
        <v>3700000</v>
      </c>
      <c r="H38" s="94">
        <v>2952007</v>
      </c>
      <c r="I38" s="94">
        <f t="shared" si="0"/>
        <v>79.783972972972975</v>
      </c>
    </row>
    <row r="39" spans="1:9" ht="18.75" x14ac:dyDescent="0.2">
      <c r="A39" s="76" t="s">
        <v>733</v>
      </c>
      <c r="B39" s="77" t="s">
        <v>327</v>
      </c>
      <c r="C39" s="77" t="s">
        <v>730</v>
      </c>
      <c r="D39" s="77" t="s">
        <v>736</v>
      </c>
      <c r="E39" s="77" t="s">
        <v>354</v>
      </c>
      <c r="F39" s="78">
        <v>3700000</v>
      </c>
      <c r="G39" s="94">
        <v>3700000</v>
      </c>
      <c r="H39" s="94">
        <v>2952007</v>
      </c>
      <c r="I39" s="94">
        <f t="shared" si="0"/>
        <v>79.783972972972975</v>
      </c>
    </row>
    <row r="40" spans="1:9" ht="18.75" x14ac:dyDescent="0.2">
      <c r="A40" s="76" t="s">
        <v>734</v>
      </c>
      <c r="B40" s="77" t="s">
        <v>327</v>
      </c>
      <c r="C40" s="77" t="s">
        <v>730</v>
      </c>
      <c r="D40" s="77" t="s">
        <v>736</v>
      </c>
      <c r="E40" s="77" t="s">
        <v>356</v>
      </c>
      <c r="F40" s="78">
        <v>3700000</v>
      </c>
      <c r="G40" s="94">
        <v>3700000</v>
      </c>
      <c r="H40" s="94">
        <v>2952007</v>
      </c>
      <c r="I40" s="94">
        <f t="shared" si="0"/>
        <v>79.783972972972975</v>
      </c>
    </row>
    <row r="41" spans="1:9" ht="37.5" x14ac:dyDescent="0.2">
      <c r="A41" s="76" t="s">
        <v>737</v>
      </c>
      <c r="B41" s="77" t="s">
        <v>327</v>
      </c>
      <c r="C41" s="77" t="s">
        <v>738</v>
      </c>
      <c r="D41" s="77" t="s">
        <v>703</v>
      </c>
      <c r="E41" s="77" t="s">
        <v>704</v>
      </c>
      <c r="F41" s="78">
        <v>5000000</v>
      </c>
      <c r="G41" s="94">
        <v>10000000</v>
      </c>
      <c r="H41" s="94">
        <v>6595548.2999999998</v>
      </c>
      <c r="I41" s="94">
        <f t="shared" si="0"/>
        <v>65.955483000000001</v>
      </c>
    </row>
    <row r="42" spans="1:9" ht="18.75" x14ac:dyDescent="0.2">
      <c r="A42" s="76" t="s">
        <v>739</v>
      </c>
      <c r="B42" s="77" t="s">
        <v>327</v>
      </c>
      <c r="C42" s="77" t="s">
        <v>738</v>
      </c>
      <c r="D42" s="77" t="s">
        <v>740</v>
      </c>
      <c r="E42" s="77" t="s">
        <v>704</v>
      </c>
      <c r="F42" s="78">
        <v>5000000</v>
      </c>
      <c r="G42" s="94">
        <v>10000000</v>
      </c>
      <c r="H42" s="94">
        <v>6595548.2999999998</v>
      </c>
      <c r="I42" s="94">
        <f t="shared" si="0"/>
        <v>65.955483000000001</v>
      </c>
    </row>
    <row r="43" spans="1:9" ht="18.75" x14ac:dyDescent="0.2">
      <c r="A43" s="76" t="s">
        <v>733</v>
      </c>
      <c r="B43" s="77" t="s">
        <v>327</v>
      </c>
      <c r="C43" s="77" t="s">
        <v>738</v>
      </c>
      <c r="D43" s="77" t="s">
        <v>740</v>
      </c>
      <c r="E43" s="77" t="s">
        <v>354</v>
      </c>
      <c r="F43" s="78">
        <v>5000000</v>
      </c>
      <c r="G43" s="94">
        <v>10000000</v>
      </c>
      <c r="H43" s="94">
        <v>6595548.2999999998</v>
      </c>
      <c r="I43" s="94">
        <f t="shared" si="0"/>
        <v>65.955483000000001</v>
      </c>
    </row>
    <row r="44" spans="1:9" ht="18.75" x14ac:dyDescent="0.2">
      <c r="A44" s="76" t="s">
        <v>741</v>
      </c>
      <c r="B44" s="77" t="s">
        <v>327</v>
      </c>
      <c r="C44" s="77" t="s">
        <v>738</v>
      </c>
      <c r="D44" s="77" t="s">
        <v>740</v>
      </c>
      <c r="E44" s="77" t="s">
        <v>360</v>
      </c>
      <c r="F44" s="78">
        <v>5000000</v>
      </c>
      <c r="G44" s="94">
        <v>10000000</v>
      </c>
      <c r="H44" s="94">
        <v>6595548.2999999998</v>
      </c>
      <c r="I44" s="94">
        <f t="shared" si="0"/>
        <v>65.955483000000001</v>
      </c>
    </row>
    <row r="45" spans="1:9" ht="37.5" x14ac:dyDescent="0.2">
      <c r="A45" s="79" t="s">
        <v>750</v>
      </c>
      <c r="B45" s="80" t="s">
        <v>362</v>
      </c>
      <c r="C45" s="80" t="s">
        <v>702</v>
      </c>
      <c r="D45" s="80" t="s">
        <v>703</v>
      </c>
      <c r="E45" s="80" t="s">
        <v>704</v>
      </c>
      <c r="F45" s="81">
        <v>190236679.46000001</v>
      </c>
      <c r="G45" s="93">
        <v>205748030.44999999</v>
      </c>
      <c r="H45" s="93">
        <v>125438841.20999999</v>
      </c>
      <c r="I45" s="93">
        <f t="shared" si="0"/>
        <v>60.967213603769402</v>
      </c>
    </row>
    <row r="46" spans="1:9" ht="18.75" x14ac:dyDescent="0.2">
      <c r="A46" s="76" t="s">
        <v>751</v>
      </c>
      <c r="B46" s="77" t="s">
        <v>362</v>
      </c>
      <c r="C46" s="77" t="s">
        <v>752</v>
      </c>
      <c r="D46" s="77" t="s">
        <v>703</v>
      </c>
      <c r="E46" s="77" t="s">
        <v>704</v>
      </c>
      <c r="F46" s="78">
        <v>20000</v>
      </c>
      <c r="G46" s="94">
        <v>20000</v>
      </c>
      <c r="H46" s="94">
        <v>20000</v>
      </c>
      <c r="I46" s="94">
        <f t="shared" si="0"/>
        <v>100</v>
      </c>
    </row>
    <row r="47" spans="1:9" ht="18.75" x14ac:dyDescent="0.2">
      <c r="A47" s="76" t="s">
        <v>753</v>
      </c>
      <c r="B47" s="77" t="s">
        <v>362</v>
      </c>
      <c r="C47" s="77" t="s">
        <v>754</v>
      </c>
      <c r="D47" s="77" t="s">
        <v>703</v>
      </c>
      <c r="E47" s="77" t="s">
        <v>704</v>
      </c>
      <c r="F47" s="78">
        <v>20000</v>
      </c>
      <c r="G47" s="94">
        <v>20000</v>
      </c>
      <c r="H47" s="94">
        <v>20000</v>
      </c>
      <c r="I47" s="94">
        <f t="shared" si="0"/>
        <v>100</v>
      </c>
    </row>
    <row r="48" spans="1:9" ht="18.75" x14ac:dyDescent="0.2">
      <c r="A48" s="76" t="s">
        <v>946</v>
      </c>
      <c r="B48" s="77" t="s">
        <v>362</v>
      </c>
      <c r="C48" s="77" t="s">
        <v>754</v>
      </c>
      <c r="D48" s="77" t="s">
        <v>755</v>
      </c>
      <c r="E48" s="77" t="s">
        <v>704</v>
      </c>
      <c r="F48" s="78">
        <v>20000</v>
      </c>
      <c r="G48" s="94">
        <v>20000</v>
      </c>
      <c r="H48" s="94">
        <v>20000</v>
      </c>
      <c r="I48" s="94">
        <f t="shared" si="0"/>
        <v>100</v>
      </c>
    </row>
    <row r="49" spans="1:9" ht="37.5" x14ac:dyDescent="0.2">
      <c r="A49" s="76" t="s">
        <v>713</v>
      </c>
      <c r="B49" s="77" t="s">
        <v>362</v>
      </c>
      <c r="C49" s="77" t="s">
        <v>754</v>
      </c>
      <c r="D49" s="77" t="s">
        <v>755</v>
      </c>
      <c r="E49" s="77" t="s">
        <v>336</v>
      </c>
      <c r="F49" s="78">
        <v>20000</v>
      </c>
      <c r="G49" s="94">
        <v>20000</v>
      </c>
      <c r="H49" s="94">
        <v>20000</v>
      </c>
      <c r="I49" s="94">
        <f t="shared" si="0"/>
        <v>100</v>
      </c>
    </row>
    <row r="50" spans="1:9" ht="37.5" x14ac:dyDescent="0.2">
      <c r="A50" s="76" t="s">
        <v>714</v>
      </c>
      <c r="B50" s="77" t="s">
        <v>362</v>
      </c>
      <c r="C50" s="77" t="s">
        <v>754</v>
      </c>
      <c r="D50" s="77" t="s">
        <v>755</v>
      </c>
      <c r="E50" s="77" t="s">
        <v>338</v>
      </c>
      <c r="F50" s="78">
        <v>20000</v>
      </c>
      <c r="G50" s="94">
        <v>20000</v>
      </c>
      <c r="H50" s="94">
        <v>20000</v>
      </c>
      <c r="I50" s="94">
        <f t="shared" si="0"/>
        <v>100</v>
      </c>
    </row>
    <row r="51" spans="1:9" ht="18.75" x14ac:dyDescent="0.2">
      <c r="A51" s="76" t="s">
        <v>756</v>
      </c>
      <c r="B51" s="77" t="s">
        <v>362</v>
      </c>
      <c r="C51" s="77" t="s">
        <v>757</v>
      </c>
      <c r="D51" s="77" t="s">
        <v>703</v>
      </c>
      <c r="E51" s="77" t="s">
        <v>704</v>
      </c>
      <c r="F51" s="78">
        <v>47150803</v>
      </c>
      <c r="G51" s="94">
        <v>49464508</v>
      </c>
      <c r="H51" s="94">
        <v>31129822.41</v>
      </c>
      <c r="I51" s="94">
        <f t="shared" si="0"/>
        <v>62.933654186957646</v>
      </c>
    </row>
    <row r="52" spans="1:9" ht="18.75" x14ac:dyDescent="0.2">
      <c r="A52" s="76" t="s">
        <v>758</v>
      </c>
      <c r="B52" s="77" t="s">
        <v>362</v>
      </c>
      <c r="C52" s="77" t="s">
        <v>759</v>
      </c>
      <c r="D52" s="77" t="s">
        <v>703</v>
      </c>
      <c r="E52" s="77" t="s">
        <v>704</v>
      </c>
      <c r="F52" s="78">
        <v>46750353</v>
      </c>
      <c r="G52" s="94">
        <v>48994472</v>
      </c>
      <c r="H52" s="94">
        <v>30762428.41</v>
      </c>
      <c r="I52" s="94">
        <f t="shared" si="0"/>
        <v>62.78754960355527</v>
      </c>
    </row>
    <row r="53" spans="1:9" ht="18.75" x14ac:dyDescent="0.2">
      <c r="A53" s="76" t="s">
        <v>947</v>
      </c>
      <c r="B53" s="77" t="s">
        <v>362</v>
      </c>
      <c r="C53" s="77" t="s">
        <v>759</v>
      </c>
      <c r="D53" s="77" t="s">
        <v>761</v>
      </c>
      <c r="E53" s="77" t="s">
        <v>704</v>
      </c>
      <c r="F53" s="78">
        <v>46750353</v>
      </c>
      <c r="G53" s="94">
        <v>48994472</v>
      </c>
      <c r="H53" s="94">
        <v>30762428.41</v>
      </c>
      <c r="I53" s="94">
        <f t="shared" si="0"/>
        <v>62.78754960355527</v>
      </c>
    </row>
    <row r="54" spans="1:9" ht="56.25" x14ac:dyDescent="0.2">
      <c r="A54" s="76" t="s">
        <v>948</v>
      </c>
      <c r="B54" s="77" t="s">
        <v>362</v>
      </c>
      <c r="C54" s="77" t="s">
        <v>759</v>
      </c>
      <c r="D54" s="77" t="s">
        <v>761</v>
      </c>
      <c r="E54" s="77" t="s">
        <v>369</v>
      </c>
      <c r="F54" s="78">
        <v>46750353</v>
      </c>
      <c r="G54" s="94">
        <v>48994472</v>
      </c>
      <c r="H54" s="94">
        <v>30762428.41</v>
      </c>
      <c r="I54" s="94">
        <f t="shared" si="0"/>
        <v>62.78754960355527</v>
      </c>
    </row>
    <row r="55" spans="1:9" ht="18.75" x14ac:dyDescent="0.2">
      <c r="A55" s="76" t="s">
        <v>762</v>
      </c>
      <c r="B55" s="77" t="s">
        <v>362</v>
      </c>
      <c r="C55" s="77" t="s">
        <v>759</v>
      </c>
      <c r="D55" s="77" t="s">
        <v>761</v>
      </c>
      <c r="E55" s="77" t="s">
        <v>371</v>
      </c>
      <c r="F55" s="78">
        <v>46750353</v>
      </c>
      <c r="G55" s="94">
        <v>48994472</v>
      </c>
      <c r="H55" s="94">
        <v>30762428.41</v>
      </c>
      <c r="I55" s="94">
        <f t="shared" si="0"/>
        <v>62.78754960355527</v>
      </c>
    </row>
    <row r="56" spans="1:9" ht="18.75" x14ac:dyDescent="0.2">
      <c r="A56" s="76" t="s">
        <v>763</v>
      </c>
      <c r="B56" s="77" t="s">
        <v>362</v>
      </c>
      <c r="C56" s="77" t="s">
        <v>764</v>
      </c>
      <c r="D56" s="77" t="s">
        <v>703</v>
      </c>
      <c r="E56" s="77" t="s">
        <v>704</v>
      </c>
      <c r="F56" s="78">
        <v>119650</v>
      </c>
      <c r="G56" s="94">
        <v>119650</v>
      </c>
      <c r="H56" s="94">
        <v>109649</v>
      </c>
      <c r="I56" s="94">
        <f t="shared" si="0"/>
        <v>91.641454241537829</v>
      </c>
    </row>
    <row r="57" spans="1:9" ht="37.5" x14ac:dyDescent="0.2">
      <c r="A57" s="76" t="s">
        <v>949</v>
      </c>
      <c r="B57" s="77" t="s">
        <v>362</v>
      </c>
      <c r="C57" s="77" t="s">
        <v>764</v>
      </c>
      <c r="D57" s="77" t="s">
        <v>765</v>
      </c>
      <c r="E57" s="77" t="s">
        <v>704</v>
      </c>
      <c r="F57" s="78">
        <v>119650</v>
      </c>
      <c r="G57" s="94">
        <v>119650</v>
      </c>
      <c r="H57" s="94">
        <v>109649</v>
      </c>
      <c r="I57" s="94">
        <f t="shared" si="0"/>
        <v>91.641454241537829</v>
      </c>
    </row>
    <row r="58" spans="1:9" ht="37.5" x14ac:dyDescent="0.2">
      <c r="A58" s="76" t="s">
        <v>713</v>
      </c>
      <c r="B58" s="77" t="s">
        <v>362</v>
      </c>
      <c r="C58" s="77" t="s">
        <v>764</v>
      </c>
      <c r="D58" s="77" t="s">
        <v>765</v>
      </c>
      <c r="E58" s="77" t="s">
        <v>336</v>
      </c>
      <c r="F58" s="78">
        <v>119650</v>
      </c>
      <c r="G58" s="94">
        <v>119650</v>
      </c>
      <c r="H58" s="94">
        <v>109649</v>
      </c>
      <c r="I58" s="94">
        <f t="shared" si="0"/>
        <v>91.641454241537829</v>
      </c>
    </row>
    <row r="59" spans="1:9" ht="37.5" x14ac:dyDescent="0.2">
      <c r="A59" s="76" t="s">
        <v>714</v>
      </c>
      <c r="B59" s="77" t="s">
        <v>362</v>
      </c>
      <c r="C59" s="77" t="s">
        <v>764</v>
      </c>
      <c r="D59" s="77" t="s">
        <v>765</v>
      </c>
      <c r="E59" s="77" t="s">
        <v>338</v>
      </c>
      <c r="F59" s="78">
        <v>119650</v>
      </c>
      <c r="G59" s="94">
        <v>119650</v>
      </c>
      <c r="H59" s="94">
        <v>109649</v>
      </c>
      <c r="I59" s="94">
        <f t="shared" si="0"/>
        <v>91.641454241537829</v>
      </c>
    </row>
    <row r="60" spans="1:9" ht="18.75" x14ac:dyDescent="0.2">
      <c r="A60" s="76" t="s">
        <v>769</v>
      </c>
      <c r="B60" s="77" t="s">
        <v>362</v>
      </c>
      <c r="C60" s="77" t="s">
        <v>770</v>
      </c>
      <c r="D60" s="77" t="s">
        <v>703</v>
      </c>
      <c r="E60" s="77" t="s">
        <v>704</v>
      </c>
      <c r="F60" s="78">
        <v>280800</v>
      </c>
      <c r="G60" s="94">
        <v>350386</v>
      </c>
      <c r="H60" s="94">
        <v>257745</v>
      </c>
      <c r="I60" s="94">
        <f t="shared" si="0"/>
        <v>73.5603020668634</v>
      </c>
    </row>
    <row r="61" spans="1:9" ht="131.25" x14ac:dyDescent="0.2">
      <c r="A61" s="76" t="s">
        <v>950</v>
      </c>
      <c r="B61" s="77" t="s">
        <v>362</v>
      </c>
      <c r="C61" s="77" t="s">
        <v>770</v>
      </c>
      <c r="D61" s="77" t="s">
        <v>771</v>
      </c>
      <c r="E61" s="77" t="s">
        <v>704</v>
      </c>
      <c r="F61" s="78">
        <v>280800</v>
      </c>
      <c r="G61" s="94">
        <v>350386</v>
      </c>
      <c r="H61" s="94">
        <v>257745</v>
      </c>
      <c r="I61" s="94">
        <f t="shared" si="0"/>
        <v>73.5603020668634</v>
      </c>
    </row>
    <row r="62" spans="1:9" ht="37.5" x14ac:dyDescent="0.2">
      <c r="A62" s="76" t="s">
        <v>951</v>
      </c>
      <c r="B62" s="77" t="s">
        <v>362</v>
      </c>
      <c r="C62" s="77" t="s">
        <v>770</v>
      </c>
      <c r="D62" s="77" t="s">
        <v>771</v>
      </c>
      <c r="E62" s="77" t="s">
        <v>376</v>
      </c>
      <c r="F62" s="78">
        <v>280800</v>
      </c>
      <c r="G62" s="94">
        <v>350386</v>
      </c>
      <c r="H62" s="94">
        <v>257745</v>
      </c>
      <c r="I62" s="94">
        <f t="shared" si="0"/>
        <v>73.5603020668634</v>
      </c>
    </row>
    <row r="63" spans="1:9" ht="37.5" x14ac:dyDescent="0.2">
      <c r="A63" s="76" t="s">
        <v>772</v>
      </c>
      <c r="B63" s="77" t="s">
        <v>362</v>
      </c>
      <c r="C63" s="77" t="s">
        <v>770</v>
      </c>
      <c r="D63" s="77" t="s">
        <v>771</v>
      </c>
      <c r="E63" s="77" t="s">
        <v>378</v>
      </c>
      <c r="F63" s="78">
        <v>280800</v>
      </c>
      <c r="G63" s="94">
        <v>350386</v>
      </c>
      <c r="H63" s="94">
        <v>257745</v>
      </c>
      <c r="I63" s="94">
        <f t="shared" si="0"/>
        <v>73.5603020668634</v>
      </c>
    </row>
    <row r="64" spans="1:9" ht="18.75" x14ac:dyDescent="0.2">
      <c r="A64" s="76" t="s">
        <v>773</v>
      </c>
      <c r="B64" s="77" t="s">
        <v>362</v>
      </c>
      <c r="C64" s="77" t="s">
        <v>774</v>
      </c>
      <c r="D64" s="77" t="s">
        <v>703</v>
      </c>
      <c r="E64" s="77" t="s">
        <v>704</v>
      </c>
      <c r="F64" s="78">
        <v>100062441.45999999</v>
      </c>
      <c r="G64" s="94">
        <v>106192757.52</v>
      </c>
      <c r="H64" s="94">
        <v>65827138.490000002</v>
      </c>
      <c r="I64" s="94">
        <f t="shared" si="0"/>
        <v>61.988350267297967</v>
      </c>
    </row>
    <row r="65" spans="1:9" ht="18.75" x14ac:dyDescent="0.2">
      <c r="A65" s="76" t="s">
        <v>775</v>
      </c>
      <c r="B65" s="77" t="s">
        <v>362</v>
      </c>
      <c r="C65" s="77" t="s">
        <v>776</v>
      </c>
      <c r="D65" s="77" t="s">
        <v>703</v>
      </c>
      <c r="E65" s="77" t="s">
        <v>704</v>
      </c>
      <c r="F65" s="78">
        <v>89208528.459999993</v>
      </c>
      <c r="G65" s="94">
        <v>93169391.040000007</v>
      </c>
      <c r="H65" s="94">
        <v>57415744.420000002</v>
      </c>
      <c r="I65" s="94">
        <f t="shared" si="0"/>
        <v>61.625115050231415</v>
      </c>
    </row>
    <row r="66" spans="1:9" ht="18.75" x14ac:dyDescent="0.2">
      <c r="A66" s="76" t="s">
        <v>952</v>
      </c>
      <c r="B66" s="77" t="s">
        <v>362</v>
      </c>
      <c r="C66" s="77" t="s">
        <v>776</v>
      </c>
      <c r="D66" s="77" t="s">
        <v>780</v>
      </c>
      <c r="E66" s="77" t="s">
        <v>704</v>
      </c>
      <c r="F66" s="78">
        <v>0</v>
      </c>
      <c r="G66" s="94">
        <v>107457.58</v>
      </c>
      <c r="H66" s="94">
        <v>107457.58</v>
      </c>
      <c r="I66" s="94">
        <f t="shared" si="0"/>
        <v>100</v>
      </c>
    </row>
    <row r="67" spans="1:9" ht="56.25" x14ac:dyDescent="0.2">
      <c r="A67" s="76" t="s">
        <v>948</v>
      </c>
      <c r="B67" s="77" t="s">
        <v>362</v>
      </c>
      <c r="C67" s="77" t="s">
        <v>776</v>
      </c>
      <c r="D67" s="77" t="s">
        <v>780</v>
      </c>
      <c r="E67" s="77" t="s">
        <v>369</v>
      </c>
      <c r="F67" s="78">
        <v>0</v>
      </c>
      <c r="G67" s="94">
        <v>107457.58</v>
      </c>
      <c r="H67" s="94">
        <v>107457.58</v>
      </c>
      <c r="I67" s="94">
        <f t="shared" si="0"/>
        <v>100</v>
      </c>
    </row>
    <row r="68" spans="1:9" ht="18.75" x14ac:dyDescent="0.2">
      <c r="A68" s="76" t="s">
        <v>762</v>
      </c>
      <c r="B68" s="77" t="s">
        <v>362</v>
      </c>
      <c r="C68" s="77" t="s">
        <v>776</v>
      </c>
      <c r="D68" s="77" t="s">
        <v>780</v>
      </c>
      <c r="E68" s="77" t="s">
        <v>371</v>
      </c>
      <c r="F68" s="78">
        <v>0</v>
      </c>
      <c r="G68" s="94">
        <v>107457.58</v>
      </c>
      <c r="H68" s="94">
        <v>107457.58</v>
      </c>
      <c r="I68" s="94">
        <f t="shared" si="0"/>
        <v>100</v>
      </c>
    </row>
    <row r="69" spans="1:9" ht="18.75" x14ac:dyDescent="0.2">
      <c r="A69" s="76" t="s">
        <v>953</v>
      </c>
      <c r="B69" s="77" t="s">
        <v>362</v>
      </c>
      <c r="C69" s="77" t="s">
        <v>776</v>
      </c>
      <c r="D69" s="77" t="s">
        <v>781</v>
      </c>
      <c r="E69" s="77" t="s">
        <v>704</v>
      </c>
      <c r="F69" s="78">
        <v>17812356</v>
      </c>
      <c r="G69" s="94">
        <v>18668377</v>
      </c>
      <c r="H69" s="94">
        <v>11662333.67</v>
      </c>
      <c r="I69" s="94">
        <f t="shared" si="0"/>
        <v>62.471063606654184</v>
      </c>
    </row>
    <row r="70" spans="1:9" ht="56.25" x14ac:dyDescent="0.2">
      <c r="A70" s="76" t="s">
        <v>948</v>
      </c>
      <c r="B70" s="77" t="s">
        <v>362</v>
      </c>
      <c r="C70" s="77" t="s">
        <v>776</v>
      </c>
      <c r="D70" s="77" t="s">
        <v>781</v>
      </c>
      <c r="E70" s="77" t="s">
        <v>369</v>
      </c>
      <c r="F70" s="78">
        <v>17812356</v>
      </c>
      <c r="G70" s="94">
        <v>18668377</v>
      </c>
      <c r="H70" s="94">
        <v>11662333.67</v>
      </c>
      <c r="I70" s="94">
        <f t="shared" si="0"/>
        <v>62.471063606654184</v>
      </c>
    </row>
    <row r="71" spans="1:9" ht="18.75" x14ac:dyDescent="0.2">
      <c r="A71" s="76" t="s">
        <v>762</v>
      </c>
      <c r="B71" s="77" t="s">
        <v>362</v>
      </c>
      <c r="C71" s="77" t="s">
        <v>776</v>
      </c>
      <c r="D71" s="77" t="s">
        <v>781</v>
      </c>
      <c r="E71" s="77" t="s">
        <v>371</v>
      </c>
      <c r="F71" s="78">
        <v>17812356</v>
      </c>
      <c r="G71" s="94">
        <v>18668377</v>
      </c>
      <c r="H71" s="94">
        <v>11662333.67</v>
      </c>
      <c r="I71" s="94">
        <f t="shared" si="0"/>
        <v>62.471063606654184</v>
      </c>
    </row>
    <row r="72" spans="1:9" ht="18.75" x14ac:dyDescent="0.2">
      <c r="A72" s="76" t="s">
        <v>952</v>
      </c>
      <c r="B72" s="77" t="s">
        <v>362</v>
      </c>
      <c r="C72" s="77" t="s">
        <v>776</v>
      </c>
      <c r="D72" s="77" t="s">
        <v>782</v>
      </c>
      <c r="E72" s="77" t="s">
        <v>704</v>
      </c>
      <c r="F72" s="78">
        <v>145879.38</v>
      </c>
      <c r="G72" s="94">
        <v>145879.38</v>
      </c>
      <c r="H72" s="94">
        <v>145879.38</v>
      </c>
      <c r="I72" s="94">
        <f t="shared" si="0"/>
        <v>100</v>
      </c>
    </row>
    <row r="73" spans="1:9" ht="56.25" x14ac:dyDescent="0.2">
      <c r="A73" s="76" t="s">
        <v>948</v>
      </c>
      <c r="B73" s="77" t="s">
        <v>362</v>
      </c>
      <c r="C73" s="77" t="s">
        <v>776</v>
      </c>
      <c r="D73" s="77" t="s">
        <v>782</v>
      </c>
      <c r="E73" s="77" t="s">
        <v>369</v>
      </c>
      <c r="F73" s="78">
        <v>145879.38</v>
      </c>
      <c r="G73" s="94">
        <v>145879.38</v>
      </c>
      <c r="H73" s="94">
        <v>145879.38</v>
      </c>
      <c r="I73" s="94">
        <f t="shared" si="0"/>
        <v>100</v>
      </c>
    </row>
    <row r="74" spans="1:9" ht="18.75" x14ac:dyDescent="0.2">
      <c r="A74" s="76" t="s">
        <v>762</v>
      </c>
      <c r="B74" s="77" t="s">
        <v>362</v>
      </c>
      <c r="C74" s="77" t="s">
        <v>776</v>
      </c>
      <c r="D74" s="77" t="s">
        <v>782</v>
      </c>
      <c r="E74" s="77" t="s">
        <v>371</v>
      </c>
      <c r="F74" s="78">
        <v>145879.38</v>
      </c>
      <c r="G74" s="94">
        <v>145879.38</v>
      </c>
      <c r="H74" s="94">
        <v>145879.38</v>
      </c>
      <c r="I74" s="94">
        <f t="shared" si="0"/>
        <v>100</v>
      </c>
    </row>
    <row r="75" spans="1:9" ht="18.75" x14ac:dyDescent="0.2">
      <c r="A75" s="76" t="s">
        <v>954</v>
      </c>
      <c r="B75" s="77" t="s">
        <v>362</v>
      </c>
      <c r="C75" s="77" t="s">
        <v>776</v>
      </c>
      <c r="D75" s="77" t="s">
        <v>783</v>
      </c>
      <c r="E75" s="77" t="s">
        <v>704</v>
      </c>
      <c r="F75" s="78">
        <v>4060467</v>
      </c>
      <c r="G75" s="94">
        <v>5039476</v>
      </c>
      <c r="H75" s="94">
        <v>2806485.5</v>
      </c>
      <c r="I75" s="94">
        <f t="shared" si="0"/>
        <v>55.690026105888791</v>
      </c>
    </row>
    <row r="76" spans="1:9" ht="56.25" x14ac:dyDescent="0.2">
      <c r="A76" s="76" t="s">
        <v>948</v>
      </c>
      <c r="B76" s="77" t="s">
        <v>362</v>
      </c>
      <c r="C76" s="77" t="s">
        <v>776</v>
      </c>
      <c r="D76" s="77" t="s">
        <v>783</v>
      </c>
      <c r="E76" s="77" t="s">
        <v>369</v>
      </c>
      <c r="F76" s="78">
        <v>4060467</v>
      </c>
      <c r="G76" s="94">
        <v>5039476</v>
      </c>
      <c r="H76" s="94">
        <v>2806485.5</v>
      </c>
      <c r="I76" s="94">
        <f t="shared" si="0"/>
        <v>55.690026105888791</v>
      </c>
    </row>
    <row r="77" spans="1:9" ht="18.75" x14ac:dyDescent="0.2">
      <c r="A77" s="76" t="s">
        <v>762</v>
      </c>
      <c r="B77" s="77" t="s">
        <v>362</v>
      </c>
      <c r="C77" s="77" t="s">
        <v>776</v>
      </c>
      <c r="D77" s="77" t="s">
        <v>783</v>
      </c>
      <c r="E77" s="77" t="s">
        <v>371</v>
      </c>
      <c r="F77" s="78">
        <v>4060467</v>
      </c>
      <c r="G77" s="94">
        <v>5039476</v>
      </c>
      <c r="H77" s="94">
        <v>2806485.5</v>
      </c>
      <c r="I77" s="94">
        <f t="shared" si="0"/>
        <v>55.690026105888791</v>
      </c>
    </row>
    <row r="78" spans="1:9" ht="18.75" x14ac:dyDescent="0.2">
      <c r="A78" s="76" t="s">
        <v>955</v>
      </c>
      <c r="B78" s="77" t="s">
        <v>362</v>
      </c>
      <c r="C78" s="77" t="s">
        <v>776</v>
      </c>
      <c r="D78" s="77" t="s">
        <v>784</v>
      </c>
      <c r="E78" s="77" t="s">
        <v>704</v>
      </c>
      <c r="F78" s="78">
        <v>21631778</v>
      </c>
      <c r="G78" s="94">
        <v>22946139</v>
      </c>
      <c r="H78" s="94">
        <v>15270015.109999999</v>
      </c>
      <c r="I78" s="94">
        <f t="shared" si="0"/>
        <v>66.547209140500712</v>
      </c>
    </row>
    <row r="79" spans="1:9" ht="56.25" x14ac:dyDescent="0.2">
      <c r="A79" s="76" t="s">
        <v>948</v>
      </c>
      <c r="B79" s="77" t="s">
        <v>362</v>
      </c>
      <c r="C79" s="77" t="s">
        <v>776</v>
      </c>
      <c r="D79" s="77" t="s">
        <v>784</v>
      </c>
      <c r="E79" s="77" t="s">
        <v>369</v>
      </c>
      <c r="F79" s="78">
        <v>21631778</v>
      </c>
      <c r="G79" s="94">
        <v>22946139</v>
      </c>
      <c r="H79" s="94">
        <v>15270015.109999999</v>
      </c>
      <c r="I79" s="94">
        <f t="shared" si="0"/>
        <v>66.547209140500712</v>
      </c>
    </row>
    <row r="80" spans="1:9" ht="18.75" x14ac:dyDescent="0.2">
      <c r="A80" s="76" t="s">
        <v>762</v>
      </c>
      <c r="B80" s="77" t="s">
        <v>362</v>
      </c>
      <c r="C80" s="77" t="s">
        <v>776</v>
      </c>
      <c r="D80" s="77" t="s">
        <v>784</v>
      </c>
      <c r="E80" s="77" t="s">
        <v>371</v>
      </c>
      <c r="F80" s="78">
        <v>21631778</v>
      </c>
      <c r="G80" s="94">
        <v>22946139</v>
      </c>
      <c r="H80" s="94">
        <v>15270015.109999999</v>
      </c>
      <c r="I80" s="94">
        <f t="shared" ref="I80:I146" si="1">H80/G80*100</f>
        <v>66.547209140500712</v>
      </c>
    </row>
    <row r="81" spans="1:9" ht="93.75" x14ac:dyDescent="0.2">
      <c r="A81" s="76" t="s">
        <v>956</v>
      </c>
      <c r="B81" s="77" t="s">
        <v>362</v>
      </c>
      <c r="C81" s="77" t="s">
        <v>776</v>
      </c>
      <c r="D81" s="77" t="s">
        <v>785</v>
      </c>
      <c r="E81" s="77" t="s">
        <v>704</v>
      </c>
      <c r="F81" s="78">
        <v>39038352.079999998</v>
      </c>
      <c r="G81" s="94">
        <v>39238091.079999998</v>
      </c>
      <c r="H81" s="94">
        <v>24646668.699999999</v>
      </c>
      <c r="I81" s="94">
        <f t="shared" si="1"/>
        <v>62.813118634516407</v>
      </c>
    </row>
    <row r="82" spans="1:9" ht="56.25" x14ac:dyDescent="0.2">
      <c r="A82" s="76" t="s">
        <v>948</v>
      </c>
      <c r="B82" s="77" t="s">
        <v>362</v>
      </c>
      <c r="C82" s="77" t="s">
        <v>776</v>
      </c>
      <c r="D82" s="77" t="s">
        <v>785</v>
      </c>
      <c r="E82" s="77" t="s">
        <v>369</v>
      </c>
      <c r="F82" s="78">
        <v>39038352.079999998</v>
      </c>
      <c r="G82" s="94">
        <v>39238091.079999998</v>
      </c>
      <c r="H82" s="94">
        <v>24646668.699999999</v>
      </c>
      <c r="I82" s="94">
        <f t="shared" si="1"/>
        <v>62.813118634516407</v>
      </c>
    </row>
    <row r="83" spans="1:9" ht="18.75" x14ac:dyDescent="0.2">
      <c r="A83" s="76" t="s">
        <v>762</v>
      </c>
      <c r="B83" s="77" t="s">
        <v>362</v>
      </c>
      <c r="C83" s="77" t="s">
        <v>776</v>
      </c>
      <c r="D83" s="77" t="s">
        <v>785</v>
      </c>
      <c r="E83" s="77" t="s">
        <v>371</v>
      </c>
      <c r="F83" s="78">
        <v>39038352.079999998</v>
      </c>
      <c r="G83" s="94">
        <v>39238091.079999998</v>
      </c>
      <c r="H83" s="94">
        <v>24646668.699999999</v>
      </c>
      <c r="I83" s="94">
        <f t="shared" si="1"/>
        <v>62.813118634516407</v>
      </c>
    </row>
    <row r="84" spans="1:9" ht="18.75" x14ac:dyDescent="0.2">
      <c r="A84" s="76" t="s">
        <v>957</v>
      </c>
      <c r="B84" s="77" t="s">
        <v>362</v>
      </c>
      <c r="C84" s="77" t="s">
        <v>776</v>
      </c>
      <c r="D84" s="77" t="s">
        <v>779</v>
      </c>
      <c r="E84" s="77" t="s">
        <v>704</v>
      </c>
      <c r="F84" s="78">
        <v>4132180</v>
      </c>
      <c r="G84" s="94">
        <v>4132180</v>
      </c>
      <c r="H84" s="94">
        <v>1160483.4099999999</v>
      </c>
      <c r="I84" s="94">
        <f t="shared" si="1"/>
        <v>28.08404788755572</v>
      </c>
    </row>
    <row r="85" spans="1:9" ht="37.5" x14ac:dyDescent="0.2">
      <c r="A85" s="76" t="s">
        <v>713</v>
      </c>
      <c r="B85" s="77" t="s">
        <v>362</v>
      </c>
      <c r="C85" s="77" t="s">
        <v>776</v>
      </c>
      <c r="D85" s="77" t="s">
        <v>779</v>
      </c>
      <c r="E85" s="77" t="s">
        <v>336</v>
      </c>
      <c r="F85" s="78">
        <v>4079635</v>
      </c>
      <c r="G85" s="94">
        <v>4079635</v>
      </c>
      <c r="H85" s="94">
        <v>1113163.67</v>
      </c>
      <c r="I85" s="94">
        <f t="shared" si="1"/>
        <v>27.285864299134605</v>
      </c>
    </row>
    <row r="86" spans="1:9" ht="37.5" x14ac:dyDescent="0.2">
      <c r="A86" s="76" t="s">
        <v>714</v>
      </c>
      <c r="B86" s="77" t="s">
        <v>362</v>
      </c>
      <c r="C86" s="77" t="s">
        <v>776</v>
      </c>
      <c r="D86" s="77" t="s">
        <v>779</v>
      </c>
      <c r="E86" s="77" t="s">
        <v>338</v>
      </c>
      <c r="F86" s="78">
        <v>4079635</v>
      </c>
      <c r="G86" s="94">
        <v>4079635</v>
      </c>
      <c r="H86" s="94">
        <v>1113163.67</v>
      </c>
      <c r="I86" s="94">
        <f t="shared" si="1"/>
        <v>27.285864299134605</v>
      </c>
    </row>
    <row r="87" spans="1:9" ht="56.25" x14ac:dyDescent="0.2">
      <c r="A87" s="76" t="s">
        <v>948</v>
      </c>
      <c r="B87" s="77" t="s">
        <v>362</v>
      </c>
      <c r="C87" s="77" t="s">
        <v>776</v>
      </c>
      <c r="D87" s="77" t="s">
        <v>779</v>
      </c>
      <c r="E87" s="77" t="s">
        <v>369</v>
      </c>
      <c r="F87" s="78">
        <v>52545</v>
      </c>
      <c r="G87" s="94">
        <v>52545</v>
      </c>
      <c r="H87" s="94">
        <v>47319.74</v>
      </c>
      <c r="I87" s="94">
        <f t="shared" si="1"/>
        <v>90.055647540203637</v>
      </c>
    </row>
    <row r="88" spans="1:9" ht="18.75" x14ac:dyDescent="0.2">
      <c r="A88" s="76" t="s">
        <v>762</v>
      </c>
      <c r="B88" s="77" t="s">
        <v>362</v>
      </c>
      <c r="C88" s="77" t="s">
        <v>776</v>
      </c>
      <c r="D88" s="77" t="s">
        <v>779</v>
      </c>
      <c r="E88" s="77" t="s">
        <v>371</v>
      </c>
      <c r="F88" s="78">
        <v>52545</v>
      </c>
      <c r="G88" s="94">
        <v>52545</v>
      </c>
      <c r="H88" s="94">
        <v>47319.74</v>
      </c>
      <c r="I88" s="94">
        <f t="shared" si="1"/>
        <v>90.055647540203637</v>
      </c>
    </row>
    <row r="89" spans="1:9" ht="56.25" x14ac:dyDescent="0.2">
      <c r="A89" s="76" t="s">
        <v>958</v>
      </c>
      <c r="B89" s="77" t="s">
        <v>362</v>
      </c>
      <c r="C89" s="77" t="s">
        <v>776</v>
      </c>
      <c r="D89" s="77" t="s">
        <v>777</v>
      </c>
      <c r="E89" s="77" t="s">
        <v>704</v>
      </c>
      <c r="F89" s="78">
        <v>2387516</v>
      </c>
      <c r="G89" s="94">
        <v>2891791</v>
      </c>
      <c r="H89" s="94">
        <v>1616421.07</v>
      </c>
      <c r="I89" s="94">
        <f t="shared" si="1"/>
        <v>55.896884318403373</v>
      </c>
    </row>
    <row r="90" spans="1:9" ht="93.75" x14ac:dyDescent="0.2">
      <c r="A90" s="76" t="s">
        <v>711</v>
      </c>
      <c r="B90" s="77" t="s">
        <v>362</v>
      </c>
      <c r="C90" s="77" t="s">
        <v>776</v>
      </c>
      <c r="D90" s="77" t="s">
        <v>777</v>
      </c>
      <c r="E90" s="77" t="s">
        <v>332</v>
      </c>
      <c r="F90" s="78">
        <v>2288686</v>
      </c>
      <c r="G90" s="94">
        <v>2792961</v>
      </c>
      <c r="H90" s="94">
        <v>1588617.88</v>
      </c>
      <c r="I90" s="94">
        <f t="shared" si="1"/>
        <v>56.879343463800602</v>
      </c>
    </row>
    <row r="91" spans="1:9" ht="37.5" x14ac:dyDescent="0.2">
      <c r="A91" s="76" t="s">
        <v>778</v>
      </c>
      <c r="B91" s="77" t="s">
        <v>362</v>
      </c>
      <c r="C91" s="77" t="s">
        <v>776</v>
      </c>
      <c r="D91" s="77" t="s">
        <v>777</v>
      </c>
      <c r="E91" s="77" t="s">
        <v>388</v>
      </c>
      <c r="F91" s="78">
        <v>2288686</v>
      </c>
      <c r="G91" s="94">
        <v>2792961</v>
      </c>
      <c r="H91" s="94">
        <v>1588617.88</v>
      </c>
      <c r="I91" s="94">
        <f t="shared" si="1"/>
        <v>56.879343463800602</v>
      </c>
    </row>
    <row r="92" spans="1:9" ht="37.5" x14ac:dyDescent="0.2">
      <c r="A92" s="76" t="s">
        <v>713</v>
      </c>
      <c r="B92" s="77" t="s">
        <v>362</v>
      </c>
      <c r="C92" s="77" t="s">
        <v>776</v>
      </c>
      <c r="D92" s="77" t="s">
        <v>777</v>
      </c>
      <c r="E92" s="77" t="s">
        <v>336</v>
      </c>
      <c r="F92" s="78">
        <v>98830</v>
      </c>
      <c r="G92" s="94">
        <v>98830</v>
      </c>
      <c r="H92" s="94">
        <v>27803.19</v>
      </c>
      <c r="I92" s="94">
        <f t="shared" si="1"/>
        <v>28.132338358797938</v>
      </c>
    </row>
    <row r="93" spans="1:9" ht="37.5" x14ac:dyDescent="0.2">
      <c r="A93" s="76" t="s">
        <v>714</v>
      </c>
      <c r="B93" s="77" t="s">
        <v>362</v>
      </c>
      <c r="C93" s="77" t="s">
        <v>776</v>
      </c>
      <c r="D93" s="77" t="s">
        <v>777</v>
      </c>
      <c r="E93" s="77" t="s">
        <v>338</v>
      </c>
      <c r="F93" s="78">
        <v>98830</v>
      </c>
      <c r="G93" s="94">
        <v>98830</v>
      </c>
      <c r="H93" s="94">
        <v>27803.19</v>
      </c>
      <c r="I93" s="94">
        <f t="shared" si="1"/>
        <v>28.132338358797938</v>
      </c>
    </row>
    <row r="94" spans="1:9" ht="37.5" x14ac:dyDescent="0.2">
      <c r="A94" s="76" t="s">
        <v>786</v>
      </c>
      <c r="B94" s="77" t="s">
        <v>362</v>
      </c>
      <c r="C94" s="77" t="s">
        <v>787</v>
      </c>
      <c r="D94" s="77" t="s">
        <v>703</v>
      </c>
      <c r="E94" s="77" t="s">
        <v>704</v>
      </c>
      <c r="F94" s="78">
        <v>10853913</v>
      </c>
      <c r="G94" s="94">
        <v>13023366.48</v>
      </c>
      <c r="H94" s="94">
        <v>8411394.0700000003</v>
      </c>
      <c r="I94" s="94">
        <f t="shared" si="1"/>
        <v>64.586941348209677</v>
      </c>
    </row>
    <row r="95" spans="1:9" ht="37.5" x14ac:dyDescent="0.2">
      <c r="A95" s="76" t="s">
        <v>709</v>
      </c>
      <c r="B95" s="77" t="s">
        <v>362</v>
      </c>
      <c r="C95" s="77" t="s">
        <v>787</v>
      </c>
      <c r="D95" s="77" t="s">
        <v>788</v>
      </c>
      <c r="E95" s="77" t="s">
        <v>704</v>
      </c>
      <c r="F95" s="78">
        <v>2658970</v>
      </c>
      <c r="G95" s="94">
        <v>3130049</v>
      </c>
      <c r="H95" s="94">
        <v>2213015.9900000002</v>
      </c>
      <c r="I95" s="94">
        <f t="shared" si="1"/>
        <v>70.702279421184784</v>
      </c>
    </row>
    <row r="96" spans="1:9" ht="93.75" x14ac:dyDescent="0.2">
      <c r="A96" s="76" t="s">
        <v>711</v>
      </c>
      <c r="B96" s="77" t="s">
        <v>362</v>
      </c>
      <c r="C96" s="77" t="s">
        <v>787</v>
      </c>
      <c r="D96" s="77" t="s">
        <v>788</v>
      </c>
      <c r="E96" s="77" t="s">
        <v>332</v>
      </c>
      <c r="F96" s="78">
        <v>2658970</v>
      </c>
      <c r="G96" s="94">
        <v>3130049</v>
      </c>
      <c r="H96" s="94">
        <v>2213015.9900000002</v>
      </c>
      <c r="I96" s="94">
        <f t="shared" si="1"/>
        <v>70.702279421184784</v>
      </c>
    </row>
    <row r="97" spans="1:9" ht="37.5" x14ac:dyDescent="0.2">
      <c r="A97" s="76" t="s">
        <v>712</v>
      </c>
      <c r="B97" s="77" t="s">
        <v>362</v>
      </c>
      <c r="C97" s="77" t="s">
        <v>787</v>
      </c>
      <c r="D97" s="77" t="s">
        <v>788</v>
      </c>
      <c r="E97" s="77" t="s">
        <v>334</v>
      </c>
      <c r="F97" s="78">
        <v>2658970</v>
      </c>
      <c r="G97" s="94">
        <v>3130049</v>
      </c>
      <c r="H97" s="94">
        <v>2213015.9900000002</v>
      </c>
      <c r="I97" s="94">
        <f t="shared" si="1"/>
        <v>70.702279421184784</v>
      </c>
    </row>
    <row r="98" spans="1:9" ht="56.25" x14ac:dyDescent="0.2">
      <c r="A98" s="76" t="s">
        <v>958</v>
      </c>
      <c r="B98" s="77" t="s">
        <v>362</v>
      </c>
      <c r="C98" s="77" t="s">
        <v>787</v>
      </c>
      <c r="D98" s="77" t="s">
        <v>789</v>
      </c>
      <c r="E98" s="77" t="s">
        <v>704</v>
      </c>
      <c r="F98" s="78">
        <v>3745186</v>
      </c>
      <c r="G98" s="94">
        <v>4472939</v>
      </c>
      <c r="H98" s="94">
        <v>2628947.41</v>
      </c>
      <c r="I98" s="94">
        <f t="shared" si="1"/>
        <v>58.774497260078896</v>
      </c>
    </row>
    <row r="99" spans="1:9" ht="93.75" x14ac:dyDescent="0.2">
      <c r="A99" s="76" t="s">
        <v>711</v>
      </c>
      <c r="B99" s="77" t="s">
        <v>362</v>
      </c>
      <c r="C99" s="77" t="s">
        <v>787</v>
      </c>
      <c r="D99" s="77" t="s">
        <v>789</v>
      </c>
      <c r="E99" s="77" t="s">
        <v>332</v>
      </c>
      <c r="F99" s="78">
        <v>3302962</v>
      </c>
      <c r="G99" s="94">
        <v>4030715</v>
      </c>
      <c r="H99" s="94">
        <v>2587601.5</v>
      </c>
      <c r="I99" s="94">
        <f t="shared" si="1"/>
        <v>64.197084140158751</v>
      </c>
    </row>
    <row r="100" spans="1:9" ht="37.5" x14ac:dyDescent="0.2">
      <c r="A100" s="76" t="s">
        <v>778</v>
      </c>
      <c r="B100" s="77" t="s">
        <v>362</v>
      </c>
      <c r="C100" s="77" t="s">
        <v>787</v>
      </c>
      <c r="D100" s="77" t="s">
        <v>789</v>
      </c>
      <c r="E100" s="77" t="s">
        <v>388</v>
      </c>
      <c r="F100" s="78">
        <v>3302962</v>
      </c>
      <c r="G100" s="94">
        <v>4030715</v>
      </c>
      <c r="H100" s="94">
        <v>2587601.5</v>
      </c>
      <c r="I100" s="94">
        <f t="shared" si="1"/>
        <v>64.197084140158751</v>
      </c>
    </row>
    <row r="101" spans="1:9" ht="37.5" x14ac:dyDescent="0.2">
      <c r="A101" s="76" t="s">
        <v>713</v>
      </c>
      <c r="B101" s="77" t="s">
        <v>362</v>
      </c>
      <c r="C101" s="77" t="s">
        <v>787</v>
      </c>
      <c r="D101" s="77" t="s">
        <v>789</v>
      </c>
      <c r="E101" s="77" t="s">
        <v>336</v>
      </c>
      <c r="F101" s="78">
        <v>436284</v>
      </c>
      <c r="G101" s="94">
        <v>436284</v>
      </c>
      <c r="H101" s="94">
        <v>38625.910000000003</v>
      </c>
      <c r="I101" s="94">
        <f t="shared" si="1"/>
        <v>8.8533867847548855</v>
      </c>
    </row>
    <row r="102" spans="1:9" ht="37.5" x14ac:dyDescent="0.2">
      <c r="A102" s="76" t="s">
        <v>714</v>
      </c>
      <c r="B102" s="77" t="s">
        <v>362</v>
      </c>
      <c r="C102" s="77" t="s">
        <v>787</v>
      </c>
      <c r="D102" s="77" t="s">
        <v>789</v>
      </c>
      <c r="E102" s="77" t="s">
        <v>338</v>
      </c>
      <c r="F102" s="78">
        <v>436284</v>
      </c>
      <c r="G102" s="94">
        <v>436284</v>
      </c>
      <c r="H102" s="94">
        <v>38625.910000000003</v>
      </c>
      <c r="I102" s="94">
        <f t="shared" si="1"/>
        <v>8.8533867847548855</v>
      </c>
    </row>
    <row r="103" spans="1:9" ht="18.75" x14ac:dyDescent="0.2">
      <c r="A103" s="76" t="s">
        <v>715</v>
      </c>
      <c r="B103" s="77" t="s">
        <v>362</v>
      </c>
      <c r="C103" s="77" t="s">
        <v>787</v>
      </c>
      <c r="D103" s="77" t="s">
        <v>789</v>
      </c>
      <c r="E103" s="77" t="s">
        <v>340</v>
      </c>
      <c r="F103" s="78">
        <v>5940</v>
      </c>
      <c r="G103" s="94">
        <v>5940</v>
      </c>
      <c r="H103" s="94">
        <v>2720</v>
      </c>
      <c r="I103" s="94">
        <f t="shared" si="1"/>
        <v>45.791245791245792</v>
      </c>
    </row>
    <row r="104" spans="1:9" ht="18.75" x14ac:dyDescent="0.2">
      <c r="A104" s="76" t="s">
        <v>716</v>
      </c>
      <c r="B104" s="77" t="s">
        <v>362</v>
      </c>
      <c r="C104" s="77" t="s">
        <v>787</v>
      </c>
      <c r="D104" s="77" t="s">
        <v>789</v>
      </c>
      <c r="E104" s="77" t="s">
        <v>342</v>
      </c>
      <c r="F104" s="78">
        <v>5940</v>
      </c>
      <c r="G104" s="94">
        <v>5940</v>
      </c>
      <c r="H104" s="94">
        <v>2720</v>
      </c>
      <c r="I104" s="94">
        <f t="shared" si="1"/>
        <v>45.791245791245792</v>
      </c>
    </row>
    <row r="105" spans="1:9" ht="56.25" x14ac:dyDescent="0.2">
      <c r="A105" s="76" t="s">
        <v>958</v>
      </c>
      <c r="B105" s="77" t="s">
        <v>362</v>
      </c>
      <c r="C105" s="77" t="s">
        <v>787</v>
      </c>
      <c r="D105" s="77" t="s">
        <v>790</v>
      </c>
      <c r="E105" s="77" t="s">
        <v>704</v>
      </c>
      <c r="F105" s="78">
        <v>4176157</v>
      </c>
      <c r="G105" s="94">
        <v>5077885</v>
      </c>
      <c r="H105" s="94">
        <v>3317656.19</v>
      </c>
      <c r="I105" s="94">
        <f t="shared" si="1"/>
        <v>65.335394362022768</v>
      </c>
    </row>
    <row r="106" spans="1:9" ht="93.75" x14ac:dyDescent="0.2">
      <c r="A106" s="76" t="s">
        <v>711</v>
      </c>
      <c r="B106" s="77" t="s">
        <v>362</v>
      </c>
      <c r="C106" s="77" t="s">
        <v>787</v>
      </c>
      <c r="D106" s="77" t="s">
        <v>790</v>
      </c>
      <c r="E106" s="77" t="s">
        <v>332</v>
      </c>
      <c r="F106" s="78">
        <v>4055557</v>
      </c>
      <c r="G106" s="94">
        <v>4922287</v>
      </c>
      <c r="H106" s="94">
        <v>3274806.19</v>
      </c>
      <c r="I106" s="94">
        <f t="shared" si="1"/>
        <v>66.530175708974298</v>
      </c>
    </row>
    <row r="107" spans="1:9" ht="37.5" x14ac:dyDescent="0.2">
      <c r="A107" s="76" t="s">
        <v>778</v>
      </c>
      <c r="B107" s="77" t="s">
        <v>362</v>
      </c>
      <c r="C107" s="77" t="s">
        <v>787</v>
      </c>
      <c r="D107" s="77" t="s">
        <v>790</v>
      </c>
      <c r="E107" s="77" t="s">
        <v>388</v>
      </c>
      <c r="F107" s="78">
        <v>4055557</v>
      </c>
      <c r="G107" s="94">
        <v>4922287</v>
      </c>
      <c r="H107" s="94">
        <v>3274806.19</v>
      </c>
      <c r="I107" s="94">
        <f t="shared" si="1"/>
        <v>66.530175708974298</v>
      </c>
    </row>
    <row r="108" spans="1:9" ht="37.5" x14ac:dyDescent="0.2">
      <c r="A108" s="76" t="s">
        <v>713</v>
      </c>
      <c r="B108" s="77" t="s">
        <v>362</v>
      </c>
      <c r="C108" s="77" t="s">
        <v>787</v>
      </c>
      <c r="D108" s="77" t="s">
        <v>790</v>
      </c>
      <c r="E108" s="77" t="s">
        <v>336</v>
      </c>
      <c r="F108" s="78">
        <v>120600</v>
      </c>
      <c r="G108" s="94">
        <v>155598</v>
      </c>
      <c r="H108" s="94">
        <v>42850</v>
      </c>
      <c r="I108" s="94">
        <f t="shared" si="1"/>
        <v>27.538914381932926</v>
      </c>
    </row>
    <row r="109" spans="1:9" ht="37.5" x14ac:dyDescent="0.2">
      <c r="A109" s="76" t="s">
        <v>714</v>
      </c>
      <c r="B109" s="77" t="s">
        <v>362</v>
      </c>
      <c r="C109" s="77" t="s">
        <v>787</v>
      </c>
      <c r="D109" s="77" t="s">
        <v>790</v>
      </c>
      <c r="E109" s="77" t="s">
        <v>338</v>
      </c>
      <c r="F109" s="78">
        <v>120600</v>
      </c>
      <c r="G109" s="94">
        <v>155598</v>
      </c>
      <c r="H109" s="94">
        <v>42850</v>
      </c>
      <c r="I109" s="94">
        <f t="shared" si="1"/>
        <v>27.538914381932926</v>
      </c>
    </row>
    <row r="110" spans="1:9" ht="112.5" x14ac:dyDescent="0.2">
      <c r="A110" s="76" t="s">
        <v>959</v>
      </c>
      <c r="B110" s="77" t="s">
        <v>362</v>
      </c>
      <c r="C110" s="77" t="s">
        <v>787</v>
      </c>
      <c r="D110" s="77" t="s">
        <v>791</v>
      </c>
      <c r="E110" s="77" t="s">
        <v>704</v>
      </c>
      <c r="F110" s="78">
        <v>273600</v>
      </c>
      <c r="G110" s="94">
        <v>273600</v>
      </c>
      <c r="H110" s="94">
        <v>182881</v>
      </c>
      <c r="I110" s="94">
        <f t="shared" si="1"/>
        <v>66.842470760233923</v>
      </c>
    </row>
    <row r="111" spans="1:9" ht="37.5" x14ac:dyDescent="0.2">
      <c r="A111" s="76" t="s">
        <v>951</v>
      </c>
      <c r="B111" s="77" t="s">
        <v>362</v>
      </c>
      <c r="C111" s="77" t="s">
        <v>787</v>
      </c>
      <c r="D111" s="77" t="s">
        <v>791</v>
      </c>
      <c r="E111" s="77" t="s">
        <v>376</v>
      </c>
      <c r="F111" s="78">
        <v>111600</v>
      </c>
      <c r="G111" s="94">
        <v>111600</v>
      </c>
      <c r="H111" s="94">
        <v>75900</v>
      </c>
      <c r="I111" s="94">
        <f t="shared" si="1"/>
        <v>68.010752688172033</v>
      </c>
    </row>
    <row r="112" spans="1:9" ht="37.5" x14ac:dyDescent="0.2">
      <c r="A112" s="76" t="s">
        <v>772</v>
      </c>
      <c r="B112" s="77" t="s">
        <v>362</v>
      </c>
      <c r="C112" s="77" t="s">
        <v>787</v>
      </c>
      <c r="D112" s="77" t="s">
        <v>791</v>
      </c>
      <c r="E112" s="77" t="s">
        <v>378</v>
      </c>
      <c r="F112" s="78">
        <v>111600</v>
      </c>
      <c r="G112" s="94">
        <v>111600</v>
      </c>
      <c r="H112" s="94">
        <v>75900</v>
      </c>
      <c r="I112" s="94">
        <f t="shared" si="1"/>
        <v>68.010752688172033</v>
      </c>
    </row>
    <row r="113" spans="1:9" ht="56.25" x14ac:dyDescent="0.2">
      <c r="A113" s="76" t="s">
        <v>948</v>
      </c>
      <c r="B113" s="77" t="s">
        <v>362</v>
      </c>
      <c r="C113" s="77" t="s">
        <v>787</v>
      </c>
      <c r="D113" s="77" t="s">
        <v>791</v>
      </c>
      <c r="E113" s="77" t="s">
        <v>369</v>
      </c>
      <c r="F113" s="78">
        <v>162000</v>
      </c>
      <c r="G113" s="94">
        <v>162000</v>
      </c>
      <c r="H113" s="94">
        <v>106981</v>
      </c>
      <c r="I113" s="94">
        <f t="shared" si="1"/>
        <v>66.037654320987656</v>
      </c>
    </row>
    <row r="114" spans="1:9" ht="18.75" x14ac:dyDescent="0.2">
      <c r="A114" s="76" t="s">
        <v>762</v>
      </c>
      <c r="B114" s="77" t="s">
        <v>362</v>
      </c>
      <c r="C114" s="77" t="s">
        <v>787</v>
      </c>
      <c r="D114" s="77" t="s">
        <v>791</v>
      </c>
      <c r="E114" s="77" t="s">
        <v>371</v>
      </c>
      <c r="F114" s="78">
        <v>162000</v>
      </c>
      <c r="G114" s="94">
        <v>162000</v>
      </c>
      <c r="H114" s="94">
        <v>106981</v>
      </c>
      <c r="I114" s="94">
        <f t="shared" si="1"/>
        <v>66.037654320987656</v>
      </c>
    </row>
    <row r="115" spans="1:9" ht="37.5" x14ac:dyDescent="0.2">
      <c r="A115" s="76" t="s">
        <v>1271</v>
      </c>
      <c r="B115" s="77" t="s">
        <v>362</v>
      </c>
      <c r="C115" s="77" t="s">
        <v>787</v>
      </c>
      <c r="D115" s="77" t="s">
        <v>1272</v>
      </c>
      <c r="E115" s="77" t="s">
        <v>704</v>
      </c>
      <c r="F115" s="78">
        <v>0</v>
      </c>
      <c r="G115" s="94">
        <v>68893.48</v>
      </c>
      <c r="H115" s="94">
        <v>68893.48</v>
      </c>
      <c r="I115" s="94">
        <f t="shared" si="1"/>
        <v>100</v>
      </c>
    </row>
    <row r="116" spans="1:9" ht="93.75" x14ac:dyDescent="0.2">
      <c r="A116" s="76" t="s">
        <v>711</v>
      </c>
      <c r="B116" s="77" t="s">
        <v>362</v>
      </c>
      <c r="C116" s="77" t="s">
        <v>787</v>
      </c>
      <c r="D116" s="77" t="s">
        <v>1272</v>
      </c>
      <c r="E116" s="77" t="s">
        <v>332</v>
      </c>
      <c r="F116" s="78">
        <v>0</v>
      </c>
      <c r="G116" s="94">
        <v>68893.48</v>
      </c>
      <c r="H116" s="94">
        <v>68893.48</v>
      </c>
      <c r="I116" s="94">
        <f t="shared" si="1"/>
        <v>100</v>
      </c>
    </row>
    <row r="117" spans="1:9" ht="37.5" x14ac:dyDescent="0.2">
      <c r="A117" s="76" t="s">
        <v>712</v>
      </c>
      <c r="B117" s="77" t="s">
        <v>362</v>
      </c>
      <c r="C117" s="77" t="s">
        <v>787</v>
      </c>
      <c r="D117" s="77" t="s">
        <v>1272</v>
      </c>
      <c r="E117" s="77" t="s">
        <v>334</v>
      </c>
      <c r="F117" s="78">
        <v>0</v>
      </c>
      <c r="G117" s="94">
        <v>68893.48</v>
      </c>
      <c r="H117" s="94">
        <v>68893.48</v>
      </c>
      <c r="I117" s="94">
        <f t="shared" si="1"/>
        <v>100</v>
      </c>
    </row>
    <row r="118" spans="1:9" ht="18.75" x14ac:dyDescent="0.2">
      <c r="A118" s="76" t="s">
        <v>792</v>
      </c>
      <c r="B118" s="77" t="s">
        <v>362</v>
      </c>
      <c r="C118" s="77" t="s">
        <v>793</v>
      </c>
      <c r="D118" s="77" t="s">
        <v>703</v>
      </c>
      <c r="E118" s="77" t="s">
        <v>704</v>
      </c>
      <c r="F118" s="78">
        <v>43003435</v>
      </c>
      <c r="G118" s="94">
        <v>50070764.93</v>
      </c>
      <c r="H118" s="94">
        <v>28461880.309999999</v>
      </c>
      <c r="I118" s="94">
        <f t="shared" si="1"/>
        <v>56.843310362424695</v>
      </c>
    </row>
    <row r="119" spans="1:9" ht="18.75" x14ac:dyDescent="0.2">
      <c r="A119" s="76" t="s">
        <v>794</v>
      </c>
      <c r="B119" s="77" t="s">
        <v>362</v>
      </c>
      <c r="C119" s="77" t="s">
        <v>795</v>
      </c>
      <c r="D119" s="77" t="s">
        <v>703</v>
      </c>
      <c r="E119" s="77" t="s">
        <v>704</v>
      </c>
      <c r="F119" s="78">
        <v>26888290</v>
      </c>
      <c r="G119" s="94">
        <v>33515337.93</v>
      </c>
      <c r="H119" s="94">
        <v>18023610.949999999</v>
      </c>
      <c r="I119" s="94">
        <f t="shared" si="1"/>
        <v>53.777201911686049</v>
      </c>
    </row>
    <row r="120" spans="1:9" ht="56.25" x14ac:dyDescent="0.2">
      <c r="A120" s="76" t="s">
        <v>960</v>
      </c>
      <c r="B120" s="77" t="s">
        <v>362</v>
      </c>
      <c r="C120" s="77" t="s">
        <v>795</v>
      </c>
      <c r="D120" s="77" t="s">
        <v>798</v>
      </c>
      <c r="E120" s="77" t="s">
        <v>704</v>
      </c>
      <c r="F120" s="78">
        <v>0</v>
      </c>
      <c r="G120" s="94">
        <v>241927.93</v>
      </c>
      <c r="H120" s="94">
        <v>217838.07</v>
      </c>
      <c r="I120" s="94">
        <f t="shared" si="1"/>
        <v>90.042546968429818</v>
      </c>
    </row>
    <row r="121" spans="1:9" ht="56.25" x14ac:dyDescent="0.2">
      <c r="A121" s="76" t="s">
        <v>948</v>
      </c>
      <c r="B121" s="77" t="s">
        <v>362</v>
      </c>
      <c r="C121" s="77" t="s">
        <v>795</v>
      </c>
      <c r="D121" s="77" t="s">
        <v>798</v>
      </c>
      <c r="E121" s="77" t="s">
        <v>369</v>
      </c>
      <c r="F121" s="78">
        <v>0</v>
      </c>
      <c r="G121" s="94">
        <v>241927.93</v>
      </c>
      <c r="H121" s="94">
        <v>217838.07</v>
      </c>
      <c r="I121" s="94">
        <f t="shared" si="1"/>
        <v>90.042546968429818</v>
      </c>
    </row>
    <row r="122" spans="1:9" ht="18.75" x14ac:dyDescent="0.2">
      <c r="A122" s="76" t="s">
        <v>762</v>
      </c>
      <c r="B122" s="77" t="s">
        <v>362</v>
      </c>
      <c r="C122" s="77" t="s">
        <v>795</v>
      </c>
      <c r="D122" s="77" t="s">
        <v>798</v>
      </c>
      <c r="E122" s="77" t="s">
        <v>371</v>
      </c>
      <c r="F122" s="78">
        <v>0</v>
      </c>
      <c r="G122" s="94">
        <v>241927.93</v>
      </c>
      <c r="H122" s="94">
        <v>217838.07</v>
      </c>
      <c r="I122" s="94">
        <f t="shared" si="1"/>
        <v>90.042546968429818</v>
      </c>
    </row>
    <row r="123" spans="1:9" ht="18.75" x14ac:dyDescent="0.2">
      <c r="A123" s="76" t="s">
        <v>961</v>
      </c>
      <c r="B123" s="77" t="s">
        <v>362</v>
      </c>
      <c r="C123" s="77" t="s">
        <v>795</v>
      </c>
      <c r="D123" s="77" t="s">
        <v>799</v>
      </c>
      <c r="E123" s="77" t="s">
        <v>704</v>
      </c>
      <c r="F123" s="78">
        <v>23326698</v>
      </c>
      <c r="G123" s="94">
        <v>29058754</v>
      </c>
      <c r="H123" s="94">
        <v>14930741.57</v>
      </c>
      <c r="I123" s="94">
        <f t="shared" si="1"/>
        <v>51.381217412143684</v>
      </c>
    </row>
    <row r="124" spans="1:9" ht="56.25" x14ac:dyDescent="0.2">
      <c r="A124" s="76" t="s">
        <v>948</v>
      </c>
      <c r="B124" s="77" t="s">
        <v>362</v>
      </c>
      <c r="C124" s="77" t="s">
        <v>795</v>
      </c>
      <c r="D124" s="77" t="s">
        <v>799</v>
      </c>
      <c r="E124" s="77" t="s">
        <v>369</v>
      </c>
      <c r="F124" s="78">
        <v>23326698</v>
      </c>
      <c r="G124" s="94">
        <v>29058754</v>
      </c>
      <c r="H124" s="94">
        <v>14930741.57</v>
      </c>
      <c r="I124" s="94">
        <f t="shared" si="1"/>
        <v>51.381217412143684</v>
      </c>
    </row>
    <row r="125" spans="1:9" ht="18.75" x14ac:dyDescent="0.2">
      <c r="A125" s="76" t="s">
        <v>762</v>
      </c>
      <c r="B125" s="77" t="s">
        <v>362</v>
      </c>
      <c r="C125" s="77" t="s">
        <v>795</v>
      </c>
      <c r="D125" s="77" t="s">
        <v>799</v>
      </c>
      <c r="E125" s="77" t="s">
        <v>371</v>
      </c>
      <c r="F125" s="78">
        <v>10228852</v>
      </c>
      <c r="G125" s="94">
        <v>10850281</v>
      </c>
      <c r="H125" s="94">
        <v>5530838.96</v>
      </c>
      <c r="I125" s="94">
        <f t="shared" si="1"/>
        <v>50.974154125593621</v>
      </c>
    </row>
    <row r="126" spans="1:9" ht="18.75" x14ac:dyDescent="0.2">
      <c r="A126" s="76" t="s">
        <v>800</v>
      </c>
      <c r="B126" s="77" t="s">
        <v>362</v>
      </c>
      <c r="C126" s="77" t="s">
        <v>795</v>
      </c>
      <c r="D126" s="77" t="s">
        <v>799</v>
      </c>
      <c r="E126" s="77" t="s">
        <v>394</v>
      </c>
      <c r="F126" s="78">
        <v>13097846</v>
      </c>
      <c r="G126" s="94">
        <v>18208473</v>
      </c>
      <c r="H126" s="94">
        <v>9399902.6099999994</v>
      </c>
      <c r="I126" s="94">
        <f t="shared" si="1"/>
        <v>51.623783114597252</v>
      </c>
    </row>
    <row r="127" spans="1:9" ht="37.5" x14ac:dyDescent="0.2">
      <c r="A127" s="76" t="s">
        <v>962</v>
      </c>
      <c r="B127" s="77" t="s">
        <v>362</v>
      </c>
      <c r="C127" s="77" t="s">
        <v>795</v>
      </c>
      <c r="D127" s="77" t="s">
        <v>797</v>
      </c>
      <c r="E127" s="77" t="s">
        <v>704</v>
      </c>
      <c r="F127" s="78">
        <v>1845635</v>
      </c>
      <c r="G127" s="94">
        <v>2123435</v>
      </c>
      <c r="H127" s="94">
        <v>1469060.3</v>
      </c>
      <c r="I127" s="94">
        <f t="shared" si="1"/>
        <v>69.183200804357085</v>
      </c>
    </row>
    <row r="128" spans="1:9" ht="37.5" x14ac:dyDescent="0.2">
      <c r="A128" s="76" t="s">
        <v>713</v>
      </c>
      <c r="B128" s="77" t="s">
        <v>362</v>
      </c>
      <c r="C128" s="77" t="s">
        <v>795</v>
      </c>
      <c r="D128" s="77" t="s">
        <v>797</v>
      </c>
      <c r="E128" s="77" t="s">
        <v>336</v>
      </c>
      <c r="F128" s="78">
        <v>1153075</v>
      </c>
      <c r="G128" s="94">
        <v>1430875</v>
      </c>
      <c r="H128" s="94">
        <v>1003450</v>
      </c>
      <c r="I128" s="94">
        <f t="shared" si="1"/>
        <v>70.128417926094173</v>
      </c>
    </row>
    <row r="129" spans="1:9" ht="37.5" x14ac:dyDescent="0.2">
      <c r="A129" s="76" t="s">
        <v>714</v>
      </c>
      <c r="B129" s="77" t="s">
        <v>362</v>
      </c>
      <c r="C129" s="77" t="s">
        <v>795</v>
      </c>
      <c r="D129" s="77" t="s">
        <v>797</v>
      </c>
      <c r="E129" s="77" t="s">
        <v>338</v>
      </c>
      <c r="F129" s="78">
        <v>1153075</v>
      </c>
      <c r="G129" s="94">
        <v>1430875</v>
      </c>
      <c r="H129" s="94">
        <v>1003450</v>
      </c>
      <c r="I129" s="94">
        <f t="shared" si="1"/>
        <v>70.128417926094173</v>
      </c>
    </row>
    <row r="130" spans="1:9" ht="56.25" x14ac:dyDescent="0.2">
      <c r="A130" s="76" t="s">
        <v>948</v>
      </c>
      <c r="B130" s="77" t="s">
        <v>362</v>
      </c>
      <c r="C130" s="77" t="s">
        <v>795</v>
      </c>
      <c r="D130" s="77" t="s">
        <v>797</v>
      </c>
      <c r="E130" s="77" t="s">
        <v>369</v>
      </c>
      <c r="F130" s="78">
        <v>692560</v>
      </c>
      <c r="G130" s="94">
        <v>692560</v>
      </c>
      <c r="H130" s="94">
        <v>465610.3</v>
      </c>
      <c r="I130" s="94">
        <f t="shared" si="1"/>
        <v>67.230319394709483</v>
      </c>
    </row>
    <row r="131" spans="1:9" ht="18.75" x14ac:dyDescent="0.2">
      <c r="A131" s="76" t="s">
        <v>762</v>
      </c>
      <c r="B131" s="77" t="s">
        <v>362</v>
      </c>
      <c r="C131" s="77" t="s">
        <v>795</v>
      </c>
      <c r="D131" s="77" t="s">
        <v>797</v>
      </c>
      <c r="E131" s="77" t="s">
        <v>371</v>
      </c>
      <c r="F131" s="78">
        <v>692560</v>
      </c>
      <c r="G131" s="94">
        <v>692560</v>
      </c>
      <c r="H131" s="94">
        <v>465610.3</v>
      </c>
      <c r="I131" s="94">
        <f t="shared" si="1"/>
        <v>67.230319394709483</v>
      </c>
    </row>
    <row r="132" spans="1:9" ht="56.25" x14ac:dyDescent="0.2">
      <c r="A132" s="76" t="s">
        <v>958</v>
      </c>
      <c r="B132" s="77" t="s">
        <v>362</v>
      </c>
      <c r="C132" s="77" t="s">
        <v>795</v>
      </c>
      <c r="D132" s="77" t="s">
        <v>796</v>
      </c>
      <c r="E132" s="77" t="s">
        <v>704</v>
      </c>
      <c r="F132" s="78">
        <v>1715957</v>
      </c>
      <c r="G132" s="94">
        <v>2091221</v>
      </c>
      <c r="H132" s="94">
        <v>1405971.01</v>
      </c>
      <c r="I132" s="94">
        <f t="shared" si="1"/>
        <v>67.232062512761686</v>
      </c>
    </row>
    <row r="133" spans="1:9" ht="93.75" x14ac:dyDescent="0.2">
      <c r="A133" s="76" t="s">
        <v>711</v>
      </c>
      <c r="B133" s="77" t="s">
        <v>362</v>
      </c>
      <c r="C133" s="77" t="s">
        <v>795</v>
      </c>
      <c r="D133" s="77" t="s">
        <v>796</v>
      </c>
      <c r="E133" s="77" t="s">
        <v>332</v>
      </c>
      <c r="F133" s="78">
        <v>1703157</v>
      </c>
      <c r="G133" s="94">
        <v>2078421</v>
      </c>
      <c r="H133" s="94">
        <v>1405971.01</v>
      </c>
      <c r="I133" s="94">
        <f t="shared" si="1"/>
        <v>67.646112601826104</v>
      </c>
    </row>
    <row r="134" spans="1:9" ht="37.5" x14ac:dyDescent="0.2">
      <c r="A134" s="76" t="s">
        <v>778</v>
      </c>
      <c r="B134" s="77" t="s">
        <v>362</v>
      </c>
      <c r="C134" s="77" t="s">
        <v>795</v>
      </c>
      <c r="D134" s="77" t="s">
        <v>796</v>
      </c>
      <c r="E134" s="77" t="s">
        <v>388</v>
      </c>
      <c r="F134" s="78">
        <v>1703157</v>
      </c>
      <c r="G134" s="94">
        <v>2078421</v>
      </c>
      <c r="H134" s="94">
        <v>1405971.01</v>
      </c>
      <c r="I134" s="94">
        <f t="shared" si="1"/>
        <v>67.646112601826104</v>
      </c>
    </row>
    <row r="135" spans="1:9" ht="37.5" x14ac:dyDescent="0.2">
      <c r="A135" s="76" t="s">
        <v>713</v>
      </c>
      <c r="B135" s="77" t="s">
        <v>362</v>
      </c>
      <c r="C135" s="77" t="s">
        <v>795</v>
      </c>
      <c r="D135" s="77" t="s">
        <v>796</v>
      </c>
      <c r="E135" s="77" t="s">
        <v>336</v>
      </c>
      <c r="F135" s="78">
        <v>12800</v>
      </c>
      <c r="G135" s="94">
        <v>12800</v>
      </c>
      <c r="H135" s="94">
        <v>0</v>
      </c>
      <c r="I135" s="94">
        <f t="shared" si="1"/>
        <v>0</v>
      </c>
    </row>
    <row r="136" spans="1:9" ht="37.5" x14ac:dyDescent="0.2">
      <c r="A136" s="76" t="s">
        <v>714</v>
      </c>
      <c r="B136" s="77" t="s">
        <v>362</v>
      </c>
      <c r="C136" s="77" t="s">
        <v>795</v>
      </c>
      <c r="D136" s="77" t="s">
        <v>796</v>
      </c>
      <c r="E136" s="77" t="s">
        <v>338</v>
      </c>
      <c r="F136" s="78">
        <v>12800</v>
      </c>
      <c r="G136" s="94">
        <v>12800</v>
      </c>
      <c r="H136" s="94">
        <v>0</v>
      </c>
      <c r="I136" s="94">
        <f t="shared" si="1"/>
        <v>0</v>
      </c>
    </row>
    <row r="137" spans="1:9" ht="18.75" x14ac:dyDescent="0.2">
      <c r="A137" s="76" t="s">
        <v>801</v>
      </c>
      <c r="B137" s="77" t="s">
        <v>362</v>
      </c>
      <c r="C137" s="77" t="s">
        <v>802</v>
      </c>
      <c r="D137" s="77" t="s">
        <v>703</v>
      </c>
      <c r="E137" s="77" t="s">
        <v>704</v>
      </c>
      <c r="F137" s="78">
        <v>16115145</v>
      </c>
      <c r="G137" s="94">
        <v>16555427</v>
      </c>
      <c r="H137" s="94">
        <v>10438269.359999999</v>
      </c>
      <c r="I137" s="94">
        <f t="shared" si="1"/>
        <v>63.050438747366641</v>
      </c>
    </row>
    <row r="138" spans="1:9" ht="18.75" x14ac:dyDescent="0.2">
      <c r="A138" s="76" t="s">
        <v>947</v>
      </c>
      <c r="B138" s="77" t="s">
        <v>362</v>
      </c>
      <c r="C138" s="77" t="s">
        <v>802</v>
      </c>
      <c r="D138" s="77" t="s">
        <v>803</v>
      </c>
      <c r="E138" s="77" t="s">
        <v>704</v>
      </c>
      <c r="F138" s="78">
        <v>16115145</v>
      </c>
      <c r="G138" s="94">
        <v>16555427</v>
      </c>
      <c r="H138" s="94">
        <v>10438269.359999999</v>
      </c>
      <c r="I138" s="94">
        <f t="shared" si="1"/>
        <v>63.050438747366641</v>
      </c>
    </row>
    <row r="139" spans="1:9" ht="56.25" x14ac:dyDescent="0.2">
      <c r="A139" s="76" t="s">
        <v>948</v>
      </c>
      <c r="B139" s="77" t="s">
        <v>362</v>
      </c>
      <c r="C139" s="77" t="s">
        <v>802</v>
      </c>
      <c r="D139" s="77" t="s">
        <v>803</v>
      </c>
      <c r="E139" s="77" t="s">
        <v>369</v>
      </c>
      <c r="F139" s="78">
        <v>16115145</v>
      </c>
      <c r="G139" s="94">
        <v>16555427</v>
      </c>
      <c r="H139" s="94">
        <v>10438269.359999999</v>
      </c>
      <c r="I139" s="94">
        <f t="shared" si="1"/>
        <v>63.050438747366641</v>
      </c>
    </row>
    <row r="140" spans="1:9" ht="18.75" x14ac:dyDescent="0.2">
      <c r="A140" s="76" t="s">
        <v>762</v>
      </c>
      <c r="B140" s="77" t="s">
        <v>362</v>
      </c>
      <c r="C140" s="77" t="s">
        <v>802</v>
      </c>
      <c r="D140" s="77" t="s">
        <v>803</v>
      </c>
      <c r="E140" s="77" t="s">
        <v>371</v>
      </c>
      <c r="F140" s="78">
        <v>16115145</v>
      </c>
      <c r="G140" s="94">
        <v>16555427</v>
      </c>
      <c r="H140" s="94">
        <v>10438269.359999999</v>
      </c>
      <c r="I140" s="94">
        <f t="shared" si="1"/>
        <v>63.050438747366641</v>
      </c>
    </row>
    <row r="141" spans="1:9" ht="37.5" x14ac:dyDescent="0.2">
      <c r="A141" s="79" t="s">
        <v>804</v>
      </c>
      <c r="B141" s="80" t="s">
        <v>397</v>
      </c>
      <c r="C141" s="80" t="s">
        <v>702</v>
      </c>
      <c r="D141" s="80" t="s">
        <v>703</v>
      </c>
      <c r="E141" s="80" t="s">
        <v>704</v>
      </c>
      <c r="F141" s="81">
        <v>15222109</v>
      </c>
      <c r="G141" s="93">
        <v>19474047.079999998</v>
      </c>
      <c r="H141" s="93">
        <v>12508014</v>
      </c>
      <c r="I141" s="93">
        <f t="shared" si="1"/>
        <v>64.229145326683692</v>
      </c>
    </row>
    <row r="142" spans="1:9" ht="18.75" x14ac:dyDescent="0.2">
      <c r="A142" s="76" t="s">
        <v>705</v>
      </c>
      <c r="B142" s="77" t="s">
        <v>397</v>
      </c>
      <c r="C142" s="77" t="s">
        <v>706</v>
      </c>
      <c r="D142" s="77" t="s">
        <v>703</v>
      </c>
      <c r="E142" s="77" t="s">
        <v>704</v>
      </c>
      <c r="F142" s="78">
        <v>14432109</v>
      </c>
      <c r="G142" s="94">
        <v>17784047.079999998</v>
      </c>
      <c r="H142" s="94">
        <v>11866460.58</v>
      </c>
      <c r="I142" s="94">
        <f t="shared" si="1"/>
        <v>66.725310198627753</v>
      </c>
    </row>
    <row r="143" spans="1:9" ht="18.75" x14ac:dyDescent="0.2">
      <c r="A143" s="76" t="s">
        <v>805</v>
      </c>
      <c r="B143" s="77" t="s">
        <v>397</v>
      </c>
      <c r="C143" s="77" t="s">
        <v>806</v>
      </c>
      <c r="D143" s="77" t="s">
        <v>703</v>
      </c>
      <c r="E143" s="77" t="s">
        <v>704</v>
      </c>
      <c r="F143" s="78">
        <v>14432109</v>
      </c>
      <c r="G143" s="94">
        <v>17784047.079999998</v>
      </c>
      <c r="H143" s="94">
        <v>11866460.58</v>
      </c>
      <c r="I143" s="94">
        <f t="shared" si="1"/>
        <v>66.725310198627753</v>
      </c>
    </row>
    <row r="144" spans="1:9" ht="56.25" x14ac:dyDescent="0.2">
      <c r="A144" s="76" t="s">
        <v>963</v>
      </c>
      <c r="B144" s="77" t="s">
        <v>397</v>
      </c>
      <c r="C144" s="77" t="s">
        <v>806</v>
      </c>
      <c r="D144" s="77" t="s">
        <v>808</v>
      </c>
      <c r="E144" s="77" t="s">
        <v>704</v>
      </c>
      <c r="F144" s="78">
        <v>717000</v>
      </c>
      <c r="G144" s="94">
        <v>717000</v>
      </c>
      <c r="H144" s="94">
        <v>355028.28</v>
      </c>
      <c r="I144" s="94">
        <f t="shared" si="1"/>
        <v>49.515799163179921</v>
      </c>
    </row>
    <row r="145" spans="1:9" ht="37.5" x14ac:dyDescent="0.2">
      <c r="A145" s="76" t="s">
        <v>713</v>
      </c>
      <c r="B145" s="77" t="s">
        <v>397</v>
      </c>
      <c r="C145" s="77" t="s">
        <v>806</v>
      </c>
      <c r="D145" s="77" t="s">
        <v>808</v>
      </c>
      <c r="E145" s="77" t="s">
        <v>336</v>
      </c>
      <c r="F145" s="78">
        <v>717000</v>
      </c>
      <c r="G145" s="94">
        <v>717000</v>
      </c>
      <c r="H145" s="94">
        <v>355028.28</v>
      </c>
      <c r="I145" s="94">
        <f t="shared" si="1"/>
        <v>49.515799163179921</v>
      </c>
    </row>
    <row r="146" spans="1:9" ht="37.5" x14ac:dyDescent="0.2">
      <c r="A146" s="76" t="s">
        <v>714</v>
      </c>
      <c r="B146" s="77" t="s">
        <v>397</v>
      </c>
      <c r="C146" s="77" t="s">
        <v>806</v>
      </c>
      <c r="D146" s="77" t="s">
        <v>808</v>
      </c>
      <c r="E146" s="77" t="s">
        <v>338</v>
      </c>
      <c r="F146" s="78">
        <v>717000</v>
      </c>
      <c r="G146" s="94">
        <v>717000</v>
      </c>
      <c r="H146" s="94">
        <v>355028.28</v>
      </c>
      <c r="I146" s="94">
        <f t="shared" si="1"/>
        <v>49.515799163179921</v>
      </c>
    </row>
    <row r="147" spans="1:9" ht="37.5" x14ac:dyDescent="0.2">
      <c r="A147" s="76" t="s">
        <v>964</v>
      </c>
      <c r="B147" s="77" t="s">
        <v>397</v>
      </c>
      <c r="C147" s="77" t="s">
        <v>806</v>
      </c>
      <c r="D147" s="77" t="s">
        <v>809</v>
      </c>
      <c r="E147" s="77" t="s">
        <v>704</v>
      </c>
      <c r="F147" s="78">
        <v>50000</v>
      </c>
      <c r="G147" s="94">
        <v>100000</v>
      </c>
      <c r="H147" s="94">
        <v>0</v>
      </c>
      <c r="I147" s="94">
        <f t="shared" ref="I147:I216" si="2">H147/G147*100</f>
        <v>0</v>
      </c>
    </row>
    <row r="148" spans="1:9" ht="37.5" x14ac:dyDescent="0.2">
      <c r="A148" s="76" t="s">
        <v>713</v>
      </c>
      <c r="B148" s="77" t="s">
        <v>397</v>
      </c>
      <c r="C148" s="77" t="s">
        <v>806</v>
      </c>
      <c r="D148" s="77" t="s">
        <v>809</v>
      </c>
      <c r="E148" s="77" t="s">
        <v>336</v>
      </c>
      <c r="F148" s="78">
        <v>50000</v>
      </c>
      <c r="G148" s="94">
        <v>100000</v>
      </c>
      <c r="H148" s="94">
        <v>0</v>
      </c>
      <c r="I148" s="94">
        <f t="shared" si="2"/>
        <v>0</v>
      </c>
    </row>
    <row r="149" spans="1:9" ht="37.5" x14ac:dyDescent="0.2">
      <c r="A149" s="76" t="s">
        <v>714</v>
      </c>
      <c r="B149" s="77" t="s">
        <v>397</v>
      </c>
      <c r="C149" s="77" t="s">
        <v>806</v>
      </c>
      <c r="D149" s="77" t="s">
        <v>809</v>
      </c>
      <c r="E149" s="77" t="s">
        <v>338</v>
      </c>
      <c r="F149" s="78">
        <v>50000</v>
      </c>
      <c r="G149" s="94">
        <v>100000</v>
      </c>
      <c r="H149" s="94">
        <v>0</v>
      </c>
      <c r="I149" s="94">
        <f t="shared" si="2"/>
        <v>0</v>
      </c>
    </row>
    <row r="150" spans="1:9" ht="37.5" x14ac:dyDescent="0.2">
      <c r="A150" s="76" t="s">
        <v>965</v>
      </c>
      <c r="B150" s="77" t="s">
        <v>397</v>
      </c>
      <c r="C150" s="77" t="s">
        <v>806</v>
      </c>
      <c r="D150" s="77" t="s">
        <v>810</v>
      </c>
      <c r="E150" s="77" t="s">
        <v>704</v>
      </c>
      <c r="F150" s="78">
        <v>498000</v>
      </c>
      <c r="G150" s="94">
        <v>995901.28</v>
      </c>
      <c r="H150" s="94">
        <v>672588.36</v>
      </c>
      <c r="I150" s="94">
        <f t="shared" si="2"/>
        <v>67.535645701750681</v>
      </c>
    </row>
    <row r="151" spans="1:9" ht="37.5" x14ac:dyDescent="0.2">
      <c r="A151" s="76" t="s">
        <v>713</v>
      </c>
      <c r="B151" s="77" t="s">
        <v>397</v>
      </c>
      <c r="C151" s="77" t="s">
        <v>806</v>
      </c>
      <c r="D151" s="77" t="s">
        <v>810</v>
      </c>
      <c r="E151" s="77" t="s">
        <v>336</v>
      </c>
      <c r="F151" s="78">
        <v>498000</v>
      </c>
      <c r="G151" s="94">
        <v>995901.28</v>
      </c>
      <c r="H151" s="94">
        <v>672588.36</v>
      </c>
      <c r="I151" s="94">
        <f t="shared" si="2"/>
        <v>67.535645701750681</v>
      </c>
    </row>
    <row r="152" spans="1:9" ht="37.5" x14ac:dyDescent="0.2">
      <c r="A152" s="76" t="s">
        <v>714</v>
      </c>
      <c r="B152" s="77" t="s">
        <v>397</v>
      </c>
      <c r="C152" s="77" t="s">
        <v>806</v>
      </c>
      <c r="D152" s="77" t="s">
        <v>810</v>
      </c>
      <c r="E152" s="77" t="s">
        <v>338</v>
      </c>
      <c r="F152" s="78">
        <v>498000</v>
      </c>
      <c r="G152" s="94">
        <v>995901.28</v>
      </c>
      <c r="H152" s="94">
        <v>672588.36</v>
      </c>
      <c r="I152" s="94">
        <f t="shared" si="2"/>
        <v>67.535645701750681</v>
      </c>
    </row>
    <row r="153" spans="1:9" ht="37.5" x14ac:dyDescent="0.2">
      <c r="A153" s="76" t="s">
        <v>709</v>
      </c>
      <c r="B153" s="77" t="s">
        <v>397</v>
      </c>
      <c r="C153" s="77" t="s">
        <v>806</v>
      </c>
      <c r="D153" s="77" t="s">
        <v>807</v>
      </c>
      <c r="E153" s="77" t="s">
        <v>704</v>
      </c>
      <c r="F153" s="78">
        <v>12907109</v>
      </c>
      <c r="G153" s="94">
        <v>15403477</v>
      </c>
      <c r="H153" s="94">
        <v>10646249.1</v>
      </c>
      <c r="I153" s="94">
        <f t="shared" si="2"/>
        <v>69.115882732190911</v>
      </c>
    </row>
    <row r="154" spans="1:9" ht="93.75" x14ac:dyDescent="0.2">
      <c r="A154" s="76" t="s">
        <v>711</v>
      </c>
      <c r="B154" s="77" t="s">
        <v>397</v>
      </c>
      <c r="C154" s="77" t="s">
        <v>806</v>
      </c>
      <c r="D154" s="77" t="s">
        <v>807</v>
      </c>
      <c r="E154" s="77" t="s">
        <v>332</v>
      </c>
      <c r="F154" s="78">
        <v>12513731</v>
      </c>
      <c r="G154" s="94">
        <v>15010099</v>
      </c>
      <c r="H154" s="94">
        <v>10434181.220000001</v>
      </c>
      <c r="I154" s="94">
        <f t="shared" si="2"/>
        <v>69.514406400650657</v>
      </c>
    </row>
    <row r="155" spans="1:9" ht="37.5" x14ac:dyDescent="0.2">
      <c r="A155" s="76" t="s">
        <v>712</v>
      </c>
      <c r="B155" s="77" t="s">
        <v>397</v>
      </c>
      <c r="C155" s="77" t="s">
        <v>806</v>
      </c>
      <c r="D155" s="77" t="s">
        <v>807</v>
      </c>
      <c r="E155" s="77" t="s">
        <v>334</v>
      </c>
      <c r="F155" s="78">
        <v>12513731</v>
      </c>
      <c r="G155" s="94">
        <v>15010099</v>
      </c>
      <c r="H155" s="94">
        <v>10434181.220000001</v>
      </c>
      <c r="I155" s="94">
        <f t="shared" si="2"/>
        <v>69.514406400650657</v>
      </c>
    </row>
    <row r="156" spans="1:9" ht="37.5" x14ac:dyDescent="0.2">
      <c r="A156" s="76" t="s">
        <v>713</v>
      </c>
      <c r="B156" s="77" t="s">
        <v>397</v>
      </c>
      <c r="C156" s="77" t="s">
        <v>806</v>
      </c>
      <c r="D156" s="77" t="s">
        <v>807</v>
      </c>
      <c r="E156" s="77" t="s">
        <v>336</v>
      </c>
      <c r="F156" s="78">
        <v>387878</v>
      </c>
      <c r="G156" s="94">
        <v>387878</v>
      </c>
      <c r="H156" s="94">
        <v>212067.88</v>
      </c>
      <c r="I156" s="94">
        <f t="shared" si="2"/>
        <v>54.673861368780905</v>
      </c>
    </row>
    <row r="157" spans="1:9" ht="37.5" x14ac:dyDescent="0.2">
      <c r="A157" s="76" t="s">
        <v>714</v>
      </c>
      <c r="B157" s="77" t="s">
        <v>397</v>
      </c>
      <c r="C157" s="77" t="s">
        <v>806</v>
      </c>
      <c r="D157" s="77" t="s">
        <v>807</v>
      </c>
      <c r="E157" s="77" t="s">
        <v>338</v>
      </c>
      <c r="F157" s="78">
        <v>387878</v>
      </c>
      <c r="G157" s="94">
        <v>387878</v>
      </c>
      <c r="H157" s="94">
        <v>212067.88</v>
      </c>
      <c r="I157" s="94">
        <f t="shared" si="2"/>
        <v>54.673861368780905</v>
      </c>
    </row>
    <row r="158" spans="1:9" ht="18.75" x14ac:dyDescent="0.2">
      <c r="A158" s="76" t="s">
        <v>715</v>
      </c>
      <c r="B158" s="77" t="s">
        <v>397</v>
      </c>
      <c r="C158" s="77" t="s">
        <v>806</v>
      </c>
      <c r="D158" s="77" t="s">
        <v>807</v>
      </c>
      <c r="E158" s="77" t="s">
        <v>340</v>
      </c>
      <c r="F158" s="78">
        <v>5500</v>
      </c>
      <c r="G158" s="94">
        <v>5500</v>
      </c>
      <c r="H158" s="94">
        <v>0</v>
      </c>
      <c r="I158" s="94">
        <f t="shared" si="2"/>
        <v>0</v>
      </c>
    </row>
    <row r="159" spans="1:9" ht="18.75" x14ac:dyDescent="0.2">
      <c r="A159" s="76" t="s">
        <v>716</v>
      </c>
      <c r="B159" s="77" t="s">
        <v>397</v>
      </c>
      <c r="C159" s="77" t="s">
        <v>806</v>
      </c>
      <c r="D159" s="77" t="s">
        <v>807</v>
      </c>
      <c r="E159" s="77" t="s">
        <v>342</v>
      </c>
      <c r="F159" s="78">
        <v>5500</v>
      </c>
      <c r="G159" s="94">
        <v>5500</v>
      </c>
      <c r="H159" s="94">
        <v>0</v>
      </c>
      <c r="I159" s="94">
        <f t="shared" si="2"/>
        <v>0</v>
      </c>
    </row>
    <row r="160" spans="1:9" ht="37.5" x14ac:dyDescent="0.2">
      <c r="A160" s="76" t="s">
        <v>964</v>
      </c>
      <c r="B160" s="77" t="s">
        <v>397</v>
      </c>
      <c r="C160" s="77" t="s">
        <v>806</v>
      </c>
      <c r="D160" s="77" t="s">
        <v>811</v>
      </c>
      <c r="E160" s="77" t="s">
        <v>704</v>
      </c>
      <c r="F160" s="78">
        <v>260000</v>
      </c>
      <c r="G160" s="94">
        <v>460000</v>
      </c>
      <c r="H160" s="94">
        <v>84926.04</v>
      </c>
      <c r="I160" s="94">
        <f t="shared" si="2"/>
        <v>18.462182608695652</v>
      </c>
    </row>
    <row r="161" spans="1:9" ht="37.5" x14ac:dyDescent="0.2">
      <c r="A161" s="76" t="s">
        <v>713</v>
      </c>
      <c r="B161" s="77" t="s">
        <v>397</v>
      </c>
      <c r="C161" s="77" t="s">
        <v>806</v>
      </c>
      <c r="D161" s="77" t="s">
        <v>811</v>
      </c>
      <c r="E161" s="77" t="s">
        <v>336</v>
      </c>
      <c r="F161" s="78">
        <v>260000</v>
      </c>
      <c r="G161" s="94">
        <v>460000</v>
      </c>
      <c r="H161" s="94">
        <v>84926.04</v>
      </c>
      <c r="I161" s="94">
        <f t="shared" si="2"/>
        <v>18.462182608695652</v>
      </c>
    </row>
    <row r="162" spans="1:9" ht="37.5" x14ac:dyDescent="0.2">
      <c r="A162" s="76" t="s">
        <v>714</v>
      </c>
      <c r="B162" s="77" t="s">
        <v>397</v>
      </c>
      <c r="C162" s="77" t="s">
        <v>806</v>
      </c>
      <c r="D162" s="77" t="s">
        <v>811</v>
      </c>
      <c r="E162" s="77" t="s">
        <v>338</v>
      </c>
      <c r="F162" s="78">
        <v>260000</v>
      </c>
      <c r="G162" s="94">
        <v>460000</v>
      </c>
      <c r="H162" s="94">
        <v>84926.04</v>
      </c>
      <c r="I162" s="94">
        <f t="shared" si="2"/>
        <v>18.462182608695652</v>
      </c>
    </row>
    <row r="163" spans="1:9" ht="37.5" x14ac:dyDescent="0.2">
      <c r="A163" s="76" t="s">
        <v>1271</v>
      </c>
      <c r="B163" s="77" t="s">
        <v>397</v>
      </c>
      <c r="C163" s="77" t="s">
        <v>806</v>
      </c>
      <c r="D163" s="77" t="s">
        <v>1272</v>
      </c>
      <c r="E163" s="77" t="s">
        <v>704</v>
      </c>
      <c r="F163" s="78">
        <v>0</v>
      </c>
      <c r="G163" s="94">
        <v>105570.08</v>
      </c>
      <c r="H163" s="94">
        <v>105570.08</v>
      </c>
      <c r="I163" s="94">
        <f t="shared" si="2"/>
        <v>100</v>
      </c>
    </row>
    <row r="164" spans="1:9" ht="93.75" x14ac:dyDescent="0.2">
      <c r="A164" s="76" t="s">
        <v>711</v>
      </c>
      <c r="B164" s="77" t="s">
        <v>397</v>
      </c>
      <c r="C164" s="77" t="s">
        <v>806</v>
      </c>
      <c r="D164" s="77" t="s">
        <v>1272</v>
      </c>
      <c r="E164" s="77" t="s">
        <v>332</v>
      </c>
      <c r="F164" s="78">
        <v>0</v>
      </c>
      <c r="G164" s="94">
        <v>105570.08</v>
      </c>
      <c r="H164" s="94">
        <v>105570.08</v>
      </c>
      <c r="I164" s="94">
        <f t="shared" si="2"/>
        <v>100</v>
      </c>
    </row>
    <row r="165" spans="1:9" ht="37.5" x14ac:dyDescent="0.2">
      <c r="A165" s="76" t="s">
        <v>712</v>
      </c>
      <c r="B165" s="77" t="s">
        <v>397</v>
      </c>
      <c r="C165" s="77" t="s">
        <v>806</v>
      </c>
      <c r="D165" s="77" t="s">
        <v>1272</v>
      </c>
      <c r="E165" s="77" t="s">
        <v>334</v>
      </c>
      <c r="F165" s="78">
        <v>0</v>
      </c>
      <c r="G165" s="94">
        <v>105570.08</v>
      </c>
      <c r="H165" s="94">
        <v>105570.08</v>
      </c>
      <c r="I165" s="94">
        <f t="shared" si="2"/>
        <v>100</v>
      </c>
    </row>
    <row r="166" spans="1:9" ht="37.5" x14ac:dyDescent="0.2">
      <c r="A166" s="76" t="s">
        <v>1006</v>
      </c>
      <c r="B166" s="77" t="s">
        <v>397</v>
      </c>
      <c r="C166" s="77" t="s">
        <v>806</v>
      </c>
      <c r="D166" s="77" t="s">
        <v>813</v>
      </c>
      <c r="E166" s="77" t="s">
        <v>704</v>
      </c>
      <c r="F166" s="78">
        <v>0</v>
      </c>
      <c r="G166" s="94">
        <v>2098.7199999999998</v>
      </c>
      <c r="H166" s="94">
        <v>2098.7199999999998</v>
      </c>
      <c r="I166" s="94">
        <f t="shared" si="2"/>
        <v>100</v>
      </c>
    </row>
    <row r="167" spans="1:9" ht="18.75" x14ac:dyDescent="0.2">
      <c r="A167" s="76" t="s">
        <v>715</v>
      </c>
      <c r="B167" s="77" t="s">
        <v>397</v>
      </c>
      <c r="C167" s="77" t="s">
        <v>806</v>
      </c>
      <c r="D167" s="77" t="s">
        <v>813</v>
      </c>
      <c r="E167" s="77" t="s">
        <v>340</v>
      </c>
      <c r="F167" s="78">
        <v>0</v>
      </c>
      <c r="G167" s="94">
        <v>2098.7199999999998</v>
      </c>
      <c r="H167" s="94">
        <v>2098.7199999999998</v>
      </c>
      <c r="I167" s="94">
        <f t="shared" si="2"/>
        <v>100</v>
      </c>
    </row>
    <row r="168" spans="1:9" ht="18.75" x14ac:dyDescent="0.2">
      <c r="A168" s="76" t="s">
        <v>814</v>
      </c>
      <c r="B168" s="77" t="s">
        <v>397</v>
      </c>
      <c r="C168" s="77" t="s">
        <v>806</v>
      </c>
      <c r="D168" s="77" t="s">
        <v>813</v>
      </c>
      <c r="E168" s="77" t="s">
        <v>451</v>
      </c>
      <c r="F168" s="78">
        <v>0</v>
      </c>
      <c r="G168" s="94">
        <v>2098.7199999999998</v>
      </c>
      <c r="H168" s="94">
        <v>2098.7199999999998</v>
      </c>
      <c r="I168" s="94">
        <f t="shared" si="2"/>
        <v>100</v>
      </c>
    </row>
    <row r="169" spans="1:9" ht="18.75" x14ac:dyDescent="0.2">
      <c r="A169" s="76" t="s">
        <v>751</v>
      </c>
      <c r="B169" s="77" t="s">
        <v>397</v>
      </c>
      <c r="C169" s="77" t="s">
        <v>752</v>
      </c>
      <c r="D169" s="77" t="s">
        <v>703</v>
      </c>
      <c r="E169" s="77" t="s">
        <v>704</v>
      </c>
      <c r="F169" s="78">
        <v>675000</v>
      </c>
      <c r="G169" s="94">
        <v>1575000</v>
      </c>
      <c r="H169" s="94">
        <v>584025.44999999995</v>
      </c>
      <c r="I169" s="94">
        <f t="shared" si="2"/>
        <v>37.080980952380948</v>
      </c>
    </row>
    <row r="170" spans="1:9" ht="18.75" x14ac:dyDescent="0.2">
      <c r="A170" s="76" t="s">
        <v>753</v>
      </c>
      <c r="B170" s="77" t="s">
        <v>397</v>
      </c>
      <c r="C170" s="77" t="s">
        <v>754</v>
      </c>
      <c r="D170" s="77" t="s">
        <v>703</v>
      </c>
      <c r="E170" s="77" t="s">
        <v>704</v>
      </c>
      <c r="F170" s="78">
        <v>675000</v>
      </c>
      <c r="G170" s="94">
        <v>1575000</v>
      </c>
      <c r="H170" s="94">
        <v>584025.44999999995</v>
      </c>
      <c r="I170" s="94">
        <f t="shared" si="2"/>
        <v>37.080980952380948</v>
      </c>
    </row>
    <row r="171" spans="1:9" ht="37.5" x14ac:dyDescent="0.2">
      <c r="A171" s="76" t="s">
        <v>966</v>
      </c>
      <c r="B171" s="77" t="s">
        <v>397</v>
      </c>
      <c r="C171" s="77" t="s">
        <v>754</v>
      </c>
      <c r="D171" s="77" t="s">
        <v>812</v>
      </c>
      <c r="E171" s="77" t="s">
        <v>704</v>
      </c>
      <c r="F171" s="78">
        <v>675000</v>
      </c>
      <c r="G171" s="94">
        <v>1575000</v>
      </c>
      <c r="H171" s="94">
        <v>584025.44999999995</v>
      </c>
      <c r="I171" s="94">
        <f t="shared" si="2"/>
        <v>37.080980952380948</v>
      </c>
    </row>
    <row r="172" spans="1:9" ht="37.5" x14ac:dyDescent="0.2">
      <c r="A172" s="76" t="s">
        <v>713</v>
      </c>
      <c r="B172" s="77" t="s">
        <v>397</v>
      </c>
      <c r="C172" s="77" t="s">
        <v>754</v>
      </c>
      <c r="D172" s="77" t="s">
        <v>812</v>
      </c>
      <c r="E172" s="77" t="s">
        <v>336</v>
      </c>
      <c r="F172" s="78">
        <v>675000</v>
      </c>
      <c r="G172" s="94">
        <v>1575000</v>
      </c>
      <c r="H172" s="94">
        <v>584025.44999999995</v>
      </c>
      <c r="I172" s="94">
        <f t="shared" si="2"/>
        <v>37.080980952380948</v>
      </c>
    </row>
    <row r="173" spans="1:9" ht="37.5" x14ac:dyDescent="0.2">
      <c r="A173" s="76" t="s">
        <v>714</v>
      </c>
      <c r="B173" s="77" t="s">
        <v>397</v>
      </c>
      <c r="C173" s="77" t="s">
        <v>754</v>
      </c>
      <c r="D173" s="77" t="s">
        <v>812</v>
      </c>
      <c r="E173" s="77" t="s">
        <v>338</v>
      </c>
      <c r="F173" s="78">
        <v>675000</v>
      </c>
      <c r="G173" s="94">
        <v>1575000</v>
      </c>
      <c r="H173" s="94">
        <v>584025.44999999995</v>
      </c>
      <c r="I173" s="94">
        <f t="shared" si="2"/>
        <v>37.080980952380948</v>
      </c>
    </row>
    <row r="174" spans="1:9" ht="18.75" x14ac:dyDescent="0.2">
      <c r="A174" s="76" t="s">
        <v>815</v>
      </c>
      <c r="B174" s="77" t="s">
        <v>397</v>
      </c>
      <c r="C174" s="77" t="s">
        <v>816</v>
      </c>
      <c r="D174" s="77" t="s">
        <v>703</v>
      </c>
      <c r="E174" s="77" t="s">
        <v>704</v>
      </c>
      <c r="F174" s="78">
        <v>115000</v>
      </c>
      <c r="G174" s="94">
        <v>115000</v>
      </c>
      <c r="H174" s="94">
        <v>57527.97</v>
      </c>
      <c r="I174" s="94">
        <f t="shared" si="2"/>
        <v>50.024321739130443</v>
      </c>
    </row>
    <row r="175" spans="1:9" ht="18.75" x14ac:dyDescent="0.2">
      <c r="A175" s="76" t="s">
        <v>817</v>
      </c>
      <c r="B175" s="77" t="s">
        <v>397</v>
      </c>
      <c r="C175" s="77" t="s">
        <v>818</v>
      </c>
      <c r="D175" s="77" t="s">
        <v>703</v>
      </c>
      <c r="E175" s="77" t="s">
        <v>704</v>
      </c>
      <c r="F175" s="78">
        <v>115000</v>
      </c>
      <c r="G175" s="94">
        <v>115000</v>
      </c>
      <c r="H175" s="94">
        <v>57527.97</v>
      </c>
      <c r="I175" s="94">
        <f t="shared" si="2"/>
        <v>50.024321739130443</v>
      </c>
    </row>
    <row r="176" spans="1:9" ht="75" x14ac:dyDescent="0.2">
      <c r="A176" s="76" t="s">
        <v>967</v>
      </c>
      <c r="B176" s="77" t="s">
        <v>397</v>
      </c>
      <c r="C176" s="77" t="s">
        <v>818</v>
      </c>
      <c r="D176" s="77" t="s">
        <v>819</v>
      </c>
      <c r="E176" s="77" t="s">
        <v>704</v>
      </c>
      <c r="F176" s="78">
        <v>115000</v>
      </c>
      <c r="G176" s="94">
        <v>115000</v>
      </c>
      <c r="H176" s="94">
        <v>57527.97</v>
      </c>
      <c r="I176" s="94">
        <f t="shared" si="2"/>
        <v>50.024321739130443</v>
      </c>
    </row>
    <row r="177" spans="1:9" ht="37.5" x14ac:dyDescent="0.2">
      <c r="A177" s="76" t="s">
        <v>713</v>
      </c>
      <c r="B177" s="77" t="s">
        <v>397</v>
      </c>
      <c r="C177" s="77" t="s">
        <v>818</v>
      </c>
      <c r="D177" s="77" t="s">
        <v>819</v>
      </c>
      <c r="E177" s="77" t="s">
        <v>336</v>
      </c>
      <c r="F177" s="78">
        <v>115000</v>
      </c>
      <c r="G177" s="94">
        <v>115000</v>
      </c>
      <c r="H177" s="94">
        <v>57527.97</v>
      </c>
      <c r="I177" s="94">
        <f t="shared" si="2"/>
        <v>50.024321739130443</v>
      </c>
    </row>
    <row r="178" spans="1:9" ht="37.5" x14ac:dyDescent="0.2">
      <c r="A178" s="76" t="s">
        <v>714</v>
      </c>
      <c r="B178" s="77" t="s">
        <v>397</v>
      </c>
      <c r="C178" s="77" t="s">
        <v>818</v>
      </c>
      <c r="D178" s="77" t="s">
        <v>819</v>
      </c>
      <c r="E178" s="77" t="s">
        <v>338</v>
      </c>
      <c r="F178" s="78">
        <v>115000</v>
      </c>
      <c r="G178" s="94">
        <v>115000</v>
      </c>
      <c r="H178" s="94">
        <v>57527.97</v>
      </c>
      <c r="I178" s="94">
        <f t="shared" si="2"/>
        <v>50.024321739130443</v>
      </c>
    </row>
    <row r="179" spans="1:9" ht="18.75" x14ac:dyDescent="0.2">
      <c r="A179" s="79" t="s">
        <v>820</v>
      </c>
      <c r="B179" s="80" t="s">
        <v>405</v>
      </c>
      <c r="C179" s="80" t="s">
        <v>702</v>
      </c>
      <c r="D179" s="80" t="s">
        <v>703</v>
      </c>
      <c r="E179" s="80" t="s">
        <v>704</v>
      </c>
      <c r="F179" s="81">
        <v>2589905</v>
      </c>
      <c r="G179" s="93">
        <v>2992354</v>
      </c>
      <c r="H179" s="93">
        <v>2069880.1</v>
      </c>
      <c r="I179" s="93">
        <f t="shared" si="2"/>
        <v>69.172300469797364</v>
      </c>
    </row>
    <row r="180" spans="1:9" ht="18.75" x14ac:dyDescent="0.2">
      <c r="A180" s="76" t="s">
        <v>705</v>
      </c>
      <c r="B180" s="77" t="s">
        <v>405</v>
      </c>
      <c r="C180" s="77" t="s">
        <v>706</v>
      </c>
      <c r="D180" s="77" t="s">
        <v>703</v>
      </c>
      <c r="E180" s="77" t="s">
        <v>704</v>
      </c>
      <c r="F180" s="78">
        <v>2589905</v>
      </c>
      <c r="G180" s="94">
        <v>2992354</v>
      </c>
      <c r="H180" s="94">
        <v>2069880.1</v>
      </c>
      <c r="I180" s="94">
        <f t="shared" si="2"/>
        <v>69.172300469797364</v>
      </c>
    </row>
    <row r="181" spans="1:9" ht="56.25" x14ac:dyDescent="0.2">
      <c r="A181" s="76" t="s">
        <v>707</v>
      </c>
      <c r="B181" s="77" t="s">
        <v>405</v>
      </c>
      <c r="C181" s="77" t="s">
        <v>708</v>
      </c>
      <c r="D181" s="77" t="s">
        <v>703</v>
      </c>
      <c r="E181" s="77" t="s">
        <v>704</v>
      </c>
      <c r="F181" s="78">
        <v>2589905</v>
      </c>
      <c r="G181" s="94">
        <v>2992354</v>
      </c>
      <c r="H181" s="94">
        <v>2069880.1</v>
      </c>
      <c r="I181" s="94">
        <f t="shared" si="2"/>
        <v>69.172300469797364</v>
      </c>
    </row>
    <row r="182" spans="1:9" ht="37.5" x14ac:dyDescent="0.2">
      <c r="A182" s="76" t="s">
        <v>709</v>
      </c>
      <c r="B182" s="77" t="s">
        <v>405</v>
      </c>
      <c r="C182" s="77" t="s">
        <v>708</v>
      </c>
      <c r="D182" s="77" t="s">
        <v>821</v>
      </c>
      <c r="E182" s="77" t="s">
        <v>704</v>
      </c>
      <c r="F182" s="78">
        <v>1040091</v>
      </c>
      <c r="G182" s="94">
        <v>1202990</v>
      </c>
      <c r="H182" s="94">
        <v>831460.81</v>
      </c>
      <c r="I182" s="94">
        <f t="shared" si="2"/>
        <v>69.116186335713508</v>
      </c>
    </row>
    <row r="183" spans="1:9" ht="93.75" x14ac:dyDescent="0.2">
      <c r="A183" s="76" t="s">
        <v>711</v>
      </c>
      <c r="B183" s="77" t="s">
        <v>405</v>
      </c>
      <c r="C183" s="77" t="s">
        <v>708</v>
      </c>
      <c r="D183" s="77" t="s">
        <v>821</v>
      </c>
      <c r="E183" s="77" t="s">
        <v>332</v>
      </c>
      <c r="F183" s="78">
        <v>950241</v>
      </c>
      <c r="G183" s="94">
        <v>1113140</v>
      </c>
      <c r="H183" s="94">
        <v>831460.81</v>
      </c>
      <c r="I183" s="94">
        <f t="shared" si="2"/>
        <v>74.695079684496108</v>
      </c>
    </row>
    <row r="184" spans="1:9" ht="37.5" x14ac:dyDescent="0.2">
      <c r="A184" s="76" t="s">
        <v>712</v>
      </c>
      <c r="B184" s="77" t="s">
        <v>405</v>
      </c>
      <c r="C184" s="77" t="s">
        <v>708</v>
      </c>
      <c r="D184" s="77" t="s">
        <v>821</v>
      </c>
      <c r="E184" s="77" t="s">
        <v>334</v>
      </c>
      <c r="F184" s="78">
        <v>950241</v>
      </c>
      <c r="G184" s="94">
        <v>1113140</v>
      </c>
      <c r="H184" s="94">
        <v>831460.81</v>
      </c>
      <c r="I184" s="94">
        <f t="shared" si="2"/>
        <v>74.695079684496108</v>
      </c>
    </row>
    <row r="185" spans="1:9" ht="37.5" x14ac:dyDescent="0.2">
      <c r="A185" s="76" t="s">
        <v>713</v>
      </c>
      <c r="B185" s="77" t="s">
        <v>405</v>
      </c>
      <c r="C185" s="77" t="s">
        <v>708</v>
      </c>
      <c r="D185" s="77" t="s">
        <v>821</v>
      </c>
      <c r="E185" s="77" t="s">
        <v>336</v>
      </c>
      <c r="F185" s="78">
        <v>89850</v>
      </c>
      <c r="G185" s="94">
        <v>89850</v>
      </c>
      <c r="H185" s="94">
        <v>0</v>
      </c>
      <c r="I185" s="94">
        <f t="shared" si="2"/>
        <v>0</v>
      </c>
    </row>
    <row r="186" spans="1:9" ht="37.5" x14ac:dyDescent="0.2">
      <c r="A186" s="76" t="s">
        <v>714</v>
      </c>
      <c r="B186" s="77" t="s">
        <v>405</v>
      </c>
      <c r="C186" s="77" t="s">
        <v>708</v>
      </c>
      <c r="D186" s="77" t="s">
        <v>821</v>
      </c>
      <c r="E186" s="77" t="s">
        <v>338</v>
      </c>
      <c r="F186" s="78">
        <v>89850</v>
      </c>
      <c r="G186" s="94">
        <v>89850</v>
      </c>
      <c r="H186" s="94">
        <v>0</v>
      </c>
      <c r="I186" s="94">
        <f t="shared" si="2"/>
        <v>0</v>
      </c>
    </row>
    <row r="187" spans="1:9" ht="56.25" x14ac:dyDescent="0.2">
      <c r="A187" s="76" t="s">
        <v>968</v>
      </c>
      <c r="B187" s="77" t="s">
        <v>405</v>
      </c>
      <c r="C187" s="77" t="s">
        <v>708</v>
      </c>
      <c r="D187" s="77" t="s">
        <v>822</v>
      </c>
      <c r="E187" s="77" t="s">
        <v>704</v>
      </c>
      <c r="F187" s="78">
        <v>1549814</v>
      </c>
      <c r="G187" s="94">
        <v>1789364</v>
      </c>
      <c r="H187" s="94">
        <v>1238419.29</v>
      </c>
      <c r="I187" s="94">
        <f t="shared" si="2"/>
        <v>69.210026020418425</v>
      </c>
    </row>
    <row r="188" spans="1:9" ht="93.75" x14ac:dyDescent="0.2">
      <c r="A188" s="76" t="s">
        <v>711</v>
      </c>
      <c r="B188" s="77" t="s">
        <v>405</v>
      </c>
      <c r="C188" s="77" t="s">
        <v>708</v>
      </c>
      <c r="D188" s="77" t="s">
        <v>822</v>
      </c>
      <c r="E188" s="77" t="s">
        <v>332</v>
      </c>
      <c r="F188" s="78">
        <v>1549814</v>
      </c>
      <c r="G188" s="94">
        <v>1789364</v>
      </c>
      <c r="H188" s="94">
        <v>1238419.29</v>
      </c>
      <c r="I188" s="94">
        <f t="shared" si="2"/>
        <v>69.210026020418425</v>
      </c>
    </row>
    <row r="189" spans="1:9" ht="37.5" x14ac:dyDescent="0.2">
      <c r="A189" s="76" t="s">
        <v>712</v>
      </c>
      <c r="B189" s="77" t="s">
        <v>405</v>
      </c>
      <c r="C189" s="77" t="s">
        <v>708</v>
      </c>
      <c r="D189" s="77" t="s">
        <v>822</v>
      </c>
      <c r="E189" s="77" t="s">
        <v>334</v>
      </c>
      <c r="F189" s="78">
        <v>1549814</v>
      </c>
      <c r="G189" s="94">
        <v>1789364</v>
      </c>
      <c r="H189" s="94">
        <v>1238419.29</v>
      </c>
      <c r="I189" s="94">
        <f t="shared" si="2"/>
        <v>69.210026020418425</v>
      </c>
    </row>
    <row r="190" spans="1:9" ht="18.75" x14ac:dyDescent="0.2">
      <c r="A190" s="79" t="s">
        <v>823</v>
      </c>
      <c r="B190" s="80" t="s">
        <v>408</v>
      </c>
      <c r="C190" s="80" t="s">
        <v>702</v>
      </c>
      <c r="D190" s="80" t="s">
        <v>703</v>
      </c>
      <c r="E190" s="80" t="s">
        <v>704</v>
      </c>
      <c r="F190" s="81">
        <v>6163038</v>
      </c>
      <c r="G190" s="93">
        <v>7062476</v>
      </c>
      <c r="H190" s="93">
        <v>4084630.97</v>
      </c>
      <c r="I190" s="93">
        <f t="shared" si="2"/>
        <v>57.835679300007534</v>
      </c>
    </row>
    <row r="191" spans="1:9" ht="18.75" x14ac:dyDescent="0.2">
      <c r="A191" s="76" t="s">
        <v>705</v>
      </c>
      <c r="B191" s="77" t="s">
        <v>408</v>
      </c>
      <c r="C191" s="77" t="s">
        <v>706</v>
      </c>
      <c r="D191" s="77" t="s">
        <v>703</v>
      </c>
      <c r="E191" s="77" t="s">
        <v>704</v>
      </c>
      <c r="F191" s="78">
        <v>6163038</v>
      </c>
      <c r="G191" s="94">
        <v>7062476</v>
      </c>
      <c r="H191" s="94">
        <v>4084630.97</v>
      </c>
      <c r="I191" s="94">
        <f t="shared" si="2"/>
        <v>57.835679300007534</v>
      </c>
    </row>
    <row r="192" spans="1:9" ht="56.25" x14ac:dyDescent="0.2">
      <c r="A192" s="76" t="s">
        <v>824</v>
      </c>
      <c r="B192" s="77" t="s">
        <v>408</v>
      </c>
      <c r="C192" s="77" t="s">
        <v>825</v>
      </c>
      <c r="D192" s="77" t="s">
        <v>703</v>
      </c>
      <c r="E192" s="77" t="s">
        <v>704</v>
      </c>
      <c r="F192" s="78">
        <v>2232819</v>
      </c>
      <c r="G192" s="94">
        <v>2585485</v>
      </c>
      <c r="H192" s="94">
        <v>2027878.34</v>
      </c>
      <c r="I192" s="94">
        <f t="shared" si="2"/>
        <v>78.43318913085939</v>
      </c>
    </row>
    <row r="193" spans="1:12" ht="37.5" x14ac:dyDescent="0.2">
      <c r="A193" s="76" t="s">
        <v>969</v>
      </c>
      <c r="B193" s="77" t="s">
        <v>408</v>
      </c>
      <c r="C193" s="77" t="s">
        <v>825</v>
      </c>
      <c r="D193" s="77" t="s">
        <v>826</v>
      </c>
      <c r="E193" s="77" t="s">
        <v>704</v>
      </c>
      <c r="F193" s="78">
        <v>2232819</v>
      </c>
      <c r="G193" s="94">
        <v>2585485</v>
      </c>
      <c r="H193" s="94">
        <v>2027878.34</v>
      </c>
      <c r="I193" s="94">
        <f t="shared" si="2"/>
        <v>78.43318913085939</v>
      </c>
    </row>
    <row r="194" spans="1:12" ht="93.75" x14ac:dyDescent="0.2">
      <c r="A194" s="76" t="s">
        <v>711</v>
      </c>
      <c r="B194" s="77" t="s">
        <v>408</v>
      </c>
      <c r="C194" s="77" t="s">
        <v>825</v>
      </c>
      <c r="D194" s="77" t="s">
        <v>826</v>
      </c>
      <c r="E194" s="77" t="s">
        <v>332</v>
      </c>
      <c r="F194" s="78">
        <v>2232819</v>
      </c>
      <c r="G194" s="94">
        <v>2585485</v>
      </c>
      <c r="H194" s="94">
        <v>2027878.34</v>
      </c>
      <c r="I194" s="94">
        <f t="shared" si="2"/>
        <v>78.43318913085939</v>
      </c>
    </row>
    <row r="195" spans="1:12" ht="37.5" x14ac:dyDescent="0.2">
      <c r="A195" s="76" t="s">
        <v>712</v>
      </c>
      <c r="B195" s="77" t="s">
        <v>408</v>
      </c>
      <c r="C195" s="77" t="s">
        <v>825</v>
      </c>
      <c r="D195" s="77" t="s">
        <v>826</v>
      </c>
      <c r="E195" s="77" t="s">
        <v>334</v>
      </c>
      <c r="F195" s="78">
        <v>2232819</v>
      </c>
      <c r="G195" s="94">
        <v>2585485</v>
      </c>
      <c r="H195" s="94">
        <v>2027878.34</v>
      </c>
      <c r="I195" s="94">
        <f t="shared" si="2"/>
        <v>78.43318913085939</v>
      </c>
    </row>
    <row r="196" spans="1:12" ht="56.25" x14ac:dyDescent="0.2">
      <c r="A196" s="76" t="s">
        <v>827</v>
      </c>
      <c r="B196" s="77" t="s">
        <v>408</v>
      </c>
      <c r="C196" s="77" t="s">
        <v>828</v>
      </c>
      <c r="D196" s="77" t="s">
        <v>703</v>
      </c>
      <c r="E196" s="77" t="s">
        <v>704</v>
      </c>
      <c r="F196" s="78">
        <v>3930219</v>
      </c>
      <c r="G196" s="94">
        <v>4476991</v>
      </c>
      <c r="H196" s="94">
        <v>2056752.63</v>
      </c>
      <c r="I196" s="94">
        <f t="shared" si="2"/>
        <v>45.940512947200475</v>
      </c>
    </row>
    <row r="197" spans="1:12" ht="37.5" x14ac:dyDescent="0.2">
      <c r="A197" s="76" t="s">
        <v>970</v>
      </c>
      <c r="B197" s="77" t="s">
        <v>408</v>
      </c>
      <c r="C197" s="77" t="s">
        <v>828</v>
      </c>
      <c r="D197" s="77" t="s">
        <v>829</v>
      </c>
      <c r="E197" s="77" t="s">
        <v>704</v>
      </c>
      <c r="F197" s="78">
        <v>2103137</v>
      </c>
      <c r="G197" s="94">
        <v>2342687</v>
      </c>
      <c r="H197" s="94">
        <v>929002.49</v>
      </c>
      <c r="I197" s="94">
        <f t="shared" si="2"/>
        <v>39.655425159229551</v>
      </c>
    </row>
    <row r="198" spans="1:12" ht="93.75" x14ac:dyDescent="0.2">
      <c r="A198" s="76" t="s">
        <v>711</v>
      </c>
      <c r="B198" s="77" t="s">
        <v>408</v>
      </c>
      <c r="C198" s="77" t="s">
        <v>828</v>
      </c>
      <c r="D198" s="77" t="s">
        <v>829</v>
      </c>
      <c r="E198" s="77" t="s">
        <v>332</v>
      </c>
      <c r="F198" s="78">
        <v>2103137</v>
      </c>
      <c r="G198" s="94">
        <v>2342687</v>
      </c>
      <c r="H198" s="94">
        <v>929002.49</v>
      </c>
      <c r="I198" s="94">
        <f t="shared" si="2"/>
        <v>39.655425159229551</v>
      </c>
    </row>
    <row r="199" spans="1:12" ht="37.5" x14ac:dyDescent="0.2">
      <c r="A199" s="76" t="s">
        <v>712</v>
      </c>
      <c r="B199" s="77" t="s">
        <v>408</v>
      </c>
      <c r="C199" s="77" t="s">
        <v>828</v>
      </c>
      <c r="D199" s="77" t="s">
        <v>829</v>
      </c>
      <c r="E199" s="77" t="s">
        <v>334</v>
      </c>
      <c r="F199" s="78">
        <v>2103137</v>
      </c>
      <c r="G199" s="94">
        <v>2342687</v>
      </c>
      <c r="H199" s="94">
        <v>929002.49</v>
      </c>
      <c r="I199" s="94">
        <f t="shared" si="2"/>
        <v>39.655425159229551</v>
      </c>
    </row>
    <row r="200" spans="1:12" ht="37.5" x14ac:dyDescent="0.2">
      <c r="A200" s="76" t="s">
        <v>709</v>
      </c>
      <c r="B200" s="77" t="s">
        <v>408</v>
      </c>
      <c r="C200" s="77" t="s">
        <v>828</v>
      </c>
      <c r="D200" s="77" t="s">
        <v>821</v>
      </c>
      <c r="E200" s="77" t="s">
        <v>704</v>
      </c>
      <c r="F200" s="78">
        <v>1827082</v>
      </c>
      <c r="G200" s="94">
        <v>2134304</v>
      </c>
      <c r="H200" s="94">
        <v>1127750.1399999999</v>
      </c>
      <c r="I200" s="94">
        <f t="shared" si="2"/>
        <v>52.839245955590201</v>
      </c>
    </row>
    <row r="201" spans="1:12" ht="93.75" x14ac:dyDescent="0.2">
      <c r="A201" s="76" t="s">
        <v>711</v>
      </c>
      <c r="B201" s="77" t="s">
        <v>408</v>
      </c>
      <c r="C201" s="77" t="s">
        <v>828</v>
      </c>
      <c r="D201" s="77" t="s">
        <v>821</v>
      </c>
      <c r="E201" s="77" t="s">
        <v>332</v>
      </c>
      <c r="F201" s="78">
        <v>1656318</v>
      </c>
      <c r="G201" s="94">
        <v>1963540</v>
      </c>
      <c r="H201" s="94">
        <v>1045315.14</v>
      </c>
      <c r="I201" s="94">
        <f t="shared" si="2"/>
        <v>53.236253908756638</v>
      </c>
    </row>
    <row r="202" spans="1:12" ht="37.5" x14ac:dyDescent="0.2">
      <c r="A202" s="76" t="s">
        <v>712</v>
      </c>
      <c r="B202" s="77" t="s">
        <v>408</v>
      </c>
      <c r="C202" s="77" t="s">
        <v>828</v>
      </c>
      <c r="D202" s="77" t="s">
        <v>821</v>
      </c>
      <c r="E202" s="77" t="s">
        <v>334</v>
      </c>
      <c r="F202" s="78">
        <v>1656318</v>
      </c>
      <c r="G202" s="94">
        <v>1963540</v>
      </c>
      <c r="H202" s="94">
        <v>1045315.14</v>
      </c>
      <c r="I202" s="94">
        <f t="shared" si="2"/>
        <v>53.236253908756638</v>
      </c>
    </row>
    <row r="203" spans="1:12" ht="37.5" x14ac:dyDescent="0.2">
      <c r="A203" s="76" t="s">
        <v>713</v>
      </c>
      <c r="B203" s="77" t="s">
        <v>408</v>
      </c>
      <c r="C203" s="77" t="s">
        <v>828</v>
      </c>
      <c r="D203" s="77" t="s">
        <v>821</v>
      </c>
      <c r="E203" s="77" t="s">
        <v>336</v>
      </c>
      <c r="F203" s="78">
        <v>170764</v>
      </c>
      <c r="G203" s="94">
        <v>170764</v>
      </c>
      <c r="H203" s="94">
        <v>82435</v>
      </c>
      <c r="I203" s="94">
        <f t="shared" si="2"/>
        <v>48.274226417746128</v>
      </c>
    </row>
    <row r="204" spans="1:12" ht="37.5" x14ac:dyDescent="0.2">
      <c r="A204" s="76" t="s">
        <v>714</v>
      </c>
      <c r="B204" s="77" t="s">
        <v>408</v>
      </c>
      <c r="C204" s="77" t="s">
        <v>828</v>
      </c>
      <c r="D204" s="77" t="s">
        <v>821</v>
      </c>
      <c r="E204" s="77" t="s">
        <v>338</v>
      </c>
      <c r="F204" s="78">
        <v>170764</v>
      </c>
      <c r="G204" s="94">
        <v>170764</v>
      </c>
      <c r="H204" s="94">
        <v>82435</v>
      </c>
      <c r="I204" s="166">
        <f t="shared" si="2"/>
        <v>48.274226417746128</v>
      </c>
      <c r="J204" s="168"/>
      <c r="K204" s="168"/>
      <c r="L204" s="168"/>
    </row>
    <row r="205" spans="1:12" ht="18.75" x14ac:dyDescent="0.2">
      <c r="A205" s="79" t="s">
        <v>830</v>
      </c>
      <c r="B205" s="80" t="s">
        <v>413</v>
      </c>
      <c r="C205" s="80" t="s">
        <v>702</v>
      </c>
      <c r="D205" s="80" t="s">
        <v>703</v>
      </c>
      <c r="E205" s="80" t="s">
        <v>704</v>
      </c>
      <c r="F205" s="81">
        <f>F206+F271+F296+F349+F381+F386+F398+F431</f>
        <v>917648645.5999999</v>
      </c>
      <c r="G205" s="81">
        <f t="shared" ref="G205:H205" si="3">G206+G271+G296+G349+G381+G386+G398+G431</f>
        <v>1160807628.6399999</v>
      </c>
      <c r="H205" s="81">
        <f t="shared" si="3"/>
        <v>677465510.19000006</v>
      </c>
      <c r="I205" s="167">
        <f t="shared" si="2"/>
        <v>58.361565988648557</v>
      </c>
      <c r="J205" s="169"/>
      <c r="K205" s="169"/>
      <c r="L205" s="169"/>
    </row>
    <row r="206" spans="1:12" ht="18.75" x14ac:dyDescent="0.2">
      <c r="A206" s="76" t="s">
        <v>705</v>
      </c>
      <c r="B206" s="77" t="s">
        <v>413</v>
      </c>
      <c r="C206" s="77" t="s">
        <v>706</v>
      </c>
      <c r="D206" s="77" t="s">
        <v>703</v>
      </c>
      <c r="E206" s="77" t="s">
        <v>704</v>
      </c>
      <c r="F206" s="78">
        <v>105693188.94</v>
      </c>
      <c r="G206" s="78">
        <v>128365669.83</v>
      </c>
      <c r="H206" s="78">
        <v>80852780.159999996</v>
      </c>
      <c r="I206" s="166">
        <f t="shared" si="2"/>
        <v>62.986295531411706</v>
      </c>
      <c r="J206" s="168"/>
      <c r="K206" s="168"/>
      <c r="L206" s="168"/>
    </row>
    <row r="207" spans="1:12" ht="75" x14ac:dyDescent="0.2">
      <c r="A207" s="76" t="s">
        <v>831</v>
      </c>
      <c r="B207" s="77" t="s">
        <v>413</v>
      </c>
      <c r="C207" s="77" t="s">
        <v>832</v>
      </c>
      <c r="D207" s="77" t="s">
        <v>703</v>
      </c>
      <c r="E207" s="77" t="s">
        <v>704</v>
      </c>
      <c r="F207" s="78">
        <v>53218912</v>
      </c>
      <c r="G207" s="78">
        <v>63490044.939999998</v>
      </c>
      <c r="H207" s="78">
        <v>43629637.270000003</v>
      </c>
      <c r="I207" s="166">
        <f t="shared" si="2"/>
        <v>68.718863423756147</v>
      </c>
      <c r="J207" s="168"/>
      <c r="K207" s="168"/>
      <c r="L207" s="168"/>
    </row>
    <row r="208" spans="1:12" ht="56.25" x14ac:dyDescent="0.2">
      <c r="A208" s="76" t="s">
        <v>971</v>
      </c>
      <c r="B208" s="77" t="s">
        <v>413</v>
      </c>
      <c r="C208" s="77" t="s">
        <v>832</v>
      </c>
      <c r="D208" s="77" t="s">
        <v>833</v>
      </c>
      <c r="E208" s="77" t="s">
        <v>704</v>
      </c>
      <c r="F208" s="78">
        <v>2233819</v>
      </c>
      <c r="G208" s="94">
        <v>2586485</v>
      </c>
      <c r="H208" s="94">
        <v>2279863.46</v>
      </c>
      <c r="I208" s="94">
        <f t="shared" si="2"/>
        <v>88.145241901654174</v>
      </c>
    </row>
    <row r="209" spans="1:9" ht="93.75" x14ac:dyDescent="0.2">
      <c r="A209" s="76" t="s">
        <v>711</v>
      </c>
      <c r="B209" s="77" t="s">
        <v>413</v>
      </c>
      <c r="C209" s="77" t="s">
        <v>832</v>
      </c>
      <c r="D209" s="77" t="s">
        <v>833</v>
      </c>
      <c r="E209" s="77" t="s">
        <v>332</v>
      </c>
      <c r="F209" s="78">
        <v>2233819</v>
      </c>
      <c r="G209" s="94">
        <v>2586485</v>
      </c>
      <c r="H209" s="94">
        <v>2279863.46</v>
      </c>
      <c r="I209" s="94">
        <f t="shared" si="2"/>
        <v>88.145241901654174</v>
      </c>
    </row>
    <row r="210" spans="1:9" ht="37.5" x14ac:dyDescent="0.2">
      <c r="A210" s="76" t="s">
        <v>712</v>
      </c>
      <c r="B210" s="77" t="s">
        <v>413</v>
      </c>
      <c r="C210" s="77" t="s">
        <v>832</v>
      </c>
      <c r="D210" s="77" t="s">
        <v>833</v>
      </c>
      <c r="E210" s="77" t="s">
        <v>334</v>
      </c>
      <c r="F210" s="78">
        <v>2233819</v>
      </c>
      <c r="G210" s="94">
        <v>2586485</v>
      </c>
      <c r="H210" s="94">
        <v>2279863.46</v>
      </c>
      <c r="I210" s="94">
        <f t="shared" si="2"/>
        <v>88.145241901654174</v>
      </c>
    </row>
    <row r="211" spans="1:9" ht="37.5" x14ac:dyDescent="0.2">
      <c r="A211" s="76" t="s">
        <v>709</v>
      </c>
      <c r="B211" s="77" t="s">
        <v>413</v>
      </c>
      <c r="C211" s="77" t="s">
        <v>832</v>
      </c>
      <c r="D211" s="77" t="s">
        <v>834</v>
      </c>
      <c r="E211" s="77" t="s">
        <v>704</v>
      </c>
      <c r="F211" s="78">
        <v>45012533</v>
      </c>
      <c r="G211" s="94">
        <v>53830037</v>
      </c>
      <c r="H211" s="94">
        <v>36740717.469999999</v>
      </c>
      <c r="I211" s="94">
        <f t="shared" si="2"/>
        <v>68.253190073044152</v>
      </c>
    </row>
    <row r="212" spans="1:9" ht="93.75" x14ac:dyDescent="0.2">
      <c r="A212" s="76" t="s">
        <v>711</v>
      </c>
      <c r="B212" s="77" t="s">
        <v>413</v>
      </c>
      <c r="C212" s="77" t="s">
        <v>832</v>
      </c>
      <c r="D212" s="77" t="s">
        <v>834</v>
      </c>
      <c r="E212" s="77" t="s">
        <v>332</v>
      </c>
      <c r="F212" s="78">
        <v>44726513</v>
      </c>
      <c r="G212" s="94">
        <v>53544017</v>
      </c>
      <c r="H212" s="94">
        <v>36591483.030000001</v>
      </c>
      <c r="I212" s="94">
        <f t="shared" si="2"/>
        <v>68.339069573356809</v>
      </c>
    </row>
    <row r="213" spans="1:9" ht="37.5" x14ac:dyDescent="0.2">
      <c r="A213" s="76" t="s">
        <v>712</v>
      </c>
      <c r="B213" s="77" t="s">
        <v>413</v>
      </c>
      <c r="C213" s="77" t="s">
        <v>832</v>
      </c>
      <c r="D213" s="77" t="s">
        <v>834</v>
      </c>
      <c r="E213" s="77" t="s">
        <v>334</v>
      </c>
      <c r="F213" s="78">
        <v>44726513</v>
      </c>
      <c r="G213" s="94">
        <v>53544017</v>
      </c>
      <c r="H213" s="94">
        <v>36591483.030000001</v>
      </c>
      <c r="I213" s="94">
        <f t="shared" si="2"/>
        <v>68.339069573356809</v>
      </c>
    </row>
    <row r="214" spans="1:9" ht="37.5" x14ac:dyDescent="0.2">
      <c r="A214" s="76" t="s">
        <v>713</v>
      </c>
      <c r="B214" s="77" t="s">
        <v>413</v>
      </c>
      <c r="C214" s="77" t="s">
        <v>832</v>
      </c>
      <c r="D214" s="77" t="s">
        <v>834</v>
      </c>
      <c r="E214" s="77" t="s">
        <v>336</v>
      </c>
      <c r="F214" s="78">
        <v>122500</v>
      </c>
      <c r="G214" s="94">
        <v>122500</v>
      </c>
      <c r="H214" s="94">
        <v>1200</v>
      </c>
      <c r="I214" s="94">
        <f t="shared" si="2"/>
        <v>0.97959183673469385</v>
      </c>
    </row>
    <row r="215" spans="1:9" ht="37.5" x14ac:dyDescent="0.2">
      <c r="A215" s="76" t="s">
        <v>714</v>
      </c>
      <c r="B215" s="77" t="s">
        <v>413</v>
      </c>
      <c r="C215" s="77" t="s">
        <v>832</v>
      </c>
      <c r="D215" s="77" t="s">
        <v>834</v>
      </c>
      <c r="E215" s="77" t="s">
        <v>338</v>
      </c>
      <c r="F215" s="78">
        <v>122500</v>
      </c>
      <c r="G215" s="94">
        <v>122500</v>
      </c>
      <c r="H215" s="94">
        <v>1200</v>
      </c>
      <c r="I215" s="94">
        <f t="shared" si="2"/>
        <v>0.97959183673469385</v>
      </c>
    </row>
    <row r="216" spans="1:9" ht="18.75" x14ac:dyDescent="0.2">
      <c r="A216" s="76" t="s">
        <v>715</v>
      </c>
      <c r="B216" s="77" t="s">
        <v>413</v>
      </c>
      <c r="C216" s="77" t="s">
        <v>832</v>
      </c>
      <c r="D216" s="77" t="s">
        <v>834</v>
      </c>
      <c r="E216" s="77" t="s">
        <v>340</v>
      </c>
      <c r="F216" s="78">
        <v>163520</v>
      </c>
      <c r="G216" s="94">
        <v>163520</v>
      </c>
      <c r="H216" s="94">
        <v>148034.44</v>
      </c>
      <c r="I216" s="94">
        <f t="shared" si="2"/>
        <v>90.529867906066542</v>
      </c>
    </row>
    <row r="217" spans="1:9" ht="18.75" x14ac:dyDescent="0.2">
      <c r="A217" s="76" t="s">
        <v>716</v>
      </c>
      <c r="B217" s="77" t="s">
        <v>413</v>
      </c>
      <c r="C217" s="77" t="s">
        <v>832</v>
      </c>
      <c r="D217" s="77" t="s">
        <v>834</v>
      </c>
      <c r="E217" s="77" t="s">
        <v>342</v>
      </c>
      <c r="F217" s="78">
        <v>163520</v>
      </c>
      <c r="G217" s="94">
        <v>163520</v>
      </c>
      <c r="H217" s="94">
        <v>148034.44</v>
      </c>
      <c r="I217" s="94">
        <f t="shared" ref="I217:I283" si="4">H217/G217*100</f>
        <v>90.529867906066542</v>
      </c>
    </row>
    <row r="218" spans="1:9" ht="206.25" x14ac:dyDescent="0.2">
      <c r="A218" s="76" t="s">
        <v>972</v>
      </c>
      <c r="B218" s="77" t="s">
        <v>413</v>
      </c>
      <c r="C218" s="77" t="s">
        <v>832</v>
      </c>
      <c r="D218" s="77" t="s">
        <v>835</v>
      </c>
      <c r="E218" s="77" t="s">
        <v>704</v>
      </c>
      <c r="F218" s="78">
        <v>1791708</v>
      </c>
      <c r="G218" s="94">
        <v>1791708</v>
      </c>
      <c r="H218" s="94">
        <v>1167382.06</v>
      </c>
      <c r="I218" s="94">
        <f t="shared" si="4"/>
        <v>65.154704896110303</v>
      </c>
    </row>
    <row r="219" spans="1:9" ht="93.75" x14ac:dyDescent="0.2">
      <c r="A219" s="76" t="s">
        <v>711</v>
      </c>
      <c r="B219" s="77" t="s">
        <v>413</v>
      </c>
      <c r="C219" s="77" t="s">
        <v>832</v>
      </c>
      <c r="D219" s="77" t="s">
        <v>835</v>
      </c>
      <c r="E219" s="77" t="s">
        <v>332</v>
      </c>
      <c r="F219" s="78">
        <v>1519110</v>
      </c>
      <c r="G219" s="94">
        <v>1741708</v>
      </c>
      <c r="H219" s="94">
        <v>1117382.06</v>
      </c>
      <c r="I219" s="94">
        <f t="shared" si="4"/>
        <v>64.154385235642252</v>
      </c>
    </row>
    <row r="220" spans="1:9" ht="37.5" x14ac:dyDescent="0.2">
      <c r="A220" s="76" t="s">
        <v>712</v>
      </c>
      <c r="B220" s="77" t="s">
        <v>413</v>
      </c>
      <c r="C220" s="77" t="s">
        <v>832</v>
      </c>
      <c r="D220" s="77" t="s">
        <v>835</v>
      </c>
      <c r="E220" s="77" t="s">
        <v>334</v>
      </c>
      <c r="F220" s="78">
        <v>1519110</v>
      </c>
      <c r="G220" s="94">
        <v>1741708</v>
      </c>
      <c r="H220" s="94">
        <v>1117382.06</v>
      </c>
      <c r="I220" s="94">
        <f t="shared" si="4"/>
        <v>64.154385235642252</v>
      </c>
    </row>
    <row r="221" spans="1:9" ht="37.5" x14ac:dyDescent="0.2">
      <c r="A221" s="76" t="s">
        <v>713</v>
      </c>
      <c r="B221" s="77" t="s">
        <v>413</v>
      </c>
      <c r="C221" s="77" t="s">
        <v>832</v>
      </c>
      <c r="D221" s="77" t="s">
        <v>835</v>
      </c>
      <c r="E221" s="77" t="s">
        <v>336</v>
      </c>
      <c r="F221" s="78">
        <v>272598</v>
      </c>
      <c r="G221" s="94">
        <v>50000</v>
      </c>
      <c r="H221" s="94">
        <v>50000</v>
      </c>
      <c r="I221" s="94">
        <f t="shared" si="4"/>
        <v>100</v>
      </c>
    </row>
    <row r="222" spans="1:9" ht="37.5" x14ac:dyDescent="0.2">
      <c r="A222" s="76" t="s">
        <v>714</v>
      </c>
      <c r="B222" s="77" t="s">
        <v>413</v>
      </c>
      <c r="C222" s="77" t="s">
        <v>832</v>
      </c>
      <c r="D222" s="77" t="s">
        <v>835</v>
      </c>
      <c r="E222" s="77" t="s">
        <v>338</v>
      </c>
      <c r="F222" s="78">
        <v>272598</v>
      </c>
      <c r="G222" s="94">
        <v>50000</v>
      </c>
      <c r="H222" s="94">
        <v>50000</v>
      </c>
      <c r="I222" s="94">
        <f t="shared" si="4"/>
        <v>100</v>
      </c>
    </row>
    <row r="223" spans="1:9" ht="206.25" x14ac:dyDescent="0.2">
      <c r="A223" s="76" t="s">
        <v>973</v>
      </c>
      <c r="B223" s="77" t="s">
        <v>413</v>
      </c>
      <c r="C223" s="77" t="s">
        <v>832</v>
      </c>
      <c r="D223" s="77" t="s">
        <v>836</v>
      </c>
      <c r="E223" s="77" t="s">
        <v>704</v>
      </c>
      <c r="F223" s="78">
        <v>597236</v>
      </c>
      <c r="G223" s="94">
        <v>597236</v>
      </c>
      <c r="H223" s="94">
        <v>341269.55</v>
      </c>
      <c r="I223" s="94">
        <f t="shared" si="4"/>
        <v>57.141490131204407</v>
      </c>
    </row>
    <row r="224" spans="1:9" ht="93.75" x14ac:dyDescent="0.2">
      <c r="A224" s="76" t="s">
        <v>711</v>
      </c>
      <c r="B224" s="77" t="s">
        <v>413</v>
      </c>
      <c r="C224" s="77" t="s">
        <v>832</v>
      </c>
      <c r="D224" s="77" t="s">
        <v>836</v>
      </c>
      <c r="E224" s="77" t="s">
        <v>332</v>
      </c>
      <c r="F224" s="78">
        <v>479711</v>
      </c>
      <c r="G224" s="94">
        <v>568031.14</v>
      </c>
      <c r="H224" s="94">
        <v>341269.55</v>
      </c>
      <c r="I224" s="94">
        <f t="shared" si="4"/>
        <v>60.079373465335017</v>
      </c>
    </row>
    <row r="225" spans="1:9" ht="37.5" x14ac:dyDescent="0.2">
      <c r="A225" s="76" t="s">
        <v>712</v>
      </c>
      <c r="B225" s="77" t="s">
        <v>413</v>
      </c>
      <c r="C225" s="77" t="s">
        <v>832</v>
      </c>
      <c r="D225" s="77" t="s">
        <v>836</v>
      </c>
      <c r="E225" s="77" t="s">
        <v>334</v>
      </c>
      <c r="F225" s="78">
        <v>479711</v>
      </c>
      <c r="G225" s="94">
        <v>568031.14</v>
      </c>
      <c r="H225" s="94">
        <v>341269.55</v>
      </c>
      <c r="I225" s="94">
        <f t="shared" si="4"/>
        <v>60.079373465335017</v>
      </c>
    </row>
    <row r="226" spans="1:9" ht="37.5" x14ac:dyDescent="0.2">
      <c r="A226" s="76" t="s">
        <v>713</v>
      </c>
      <c r="B226" s="77" t="s">
        <v>413</v>
      </c>
      <c r="C226" s="77" t="s">
        <v>832</v>
      </c>
      <c r="D226" s="77" t="s">
        <v>836</v>
      </c>
      <c r="E226" s="77" t="s">
        <v>336</v>
      </c>
      <c r="F226" s="78">
        <v>117525</v>
      </c>
      <c r="G226" s="94">
        <v>29204.86</v>
      </c>
      <c r="H226" s="94">
        <v>0</v>
      </c>
      <c r="I226" s="94">
        <f t="shared" si="4"/>
        <v>0</v>
      </c>
    </row>
    <row r="227" spans="1:9" ht="37.5" x14ac:dyDescent="0.2">
      <c r="A227" s="76" t="s">
        <v>714</v>
      </c>
      <c r="B227" s="77" t="s">
        <v>413</v>
      </c>
      <c r="C227" s="77" t="s">
        <v>832</v>
      </c>
      <c r="D227" s="77" t="s">
        <v>836</v>
      </c>
      <c r="E227" s="77" t="s">
        <v>338</v>
      </c>
      <c r="F227" s="78">
        <v>117525</v>
      </c>
      <c r="G227" s="94">
        <v>29204.86</v>
      </c>
      <c r="H227" s="94">
        <v>0</v>
      </c>
      <c r="I227" s="94">
        <f t="shared" si="4"/>
        <v>0</v>
      </c>
    </row>
    <row r="228" spans="1:9" ht="243.75" x14ac:dyDescent="0.2">
      <c r="A228" s="76" t="s">
        <v>974</v>
      </c>
      <c r="B228" s="77" t="s">
        <v>413</v>
      </c>
      <c r="C228" s="77" t="s">
        <v>832</v>
      </c>
      <c r="D228" s="77" t="s">
        <v>839</v>
      </c>
      <c r="E228" s="77" t="s">
        <v>704</v>
      </c>
      <c r="F228" s="78">
        <v>200</v>
      </c>
      <c r="G228" s="94">
        <v>200</v>
      </c>
      <c r="H228" s="94">
        <v>0</v>
      </c>
      <c r="I228" s="94">
        <f t="shared" si="4"/>
        <v>0</v>
      </c>
    </row>
    <row r="229" spans="1:9" ht="37.5" x14ac:dyDescent="0.2">
      <c r="A229" s="76" t="s">
        <v>713</v>
      </c>
      <c r="B229" s="77" t="s">
        <v>413</v>
      </c>
      <c r="C229" s="77" t="s">
        <v>832</v>
      </c>
      <c r="D229" s="77" t="s">
        <v>839</v>
      </c>
      <c r="E229" s="77" t="s">
        <v>336</v>
      </c>
      <c r="F229" s="78">
        <v>200</v>
      </c>
      <c r="G229" s="94">
        <v>200</v>
      </c>
      <c r="H229" s="94">
        <v>0</v>
      </c>
      <c r="I229" s="94">
        <f t="shared" si="4"/>
        <v>0</v>
      </c>
    </row>
    <row r="230" spans="1:9" ht="37.5" x14ac:dyDescent="0.2">
      <c r="A230" s="76" t="s">
        <v>714</v>
      </c>
      <c r="B230" s="77" t="s">
        <v>413</v>
      </c>
      <c r="C230" s="77" t="s">
        <v>832</v>
      </c>
      <c r="D230" s="77" t="s">
        <v>839</v>
      </c>
      <c r="E230" s="77" t="s">
        <v>338</v>
      </c>
      <c r="F230" s="78">
        <v>200</v>
      </c>
      <c r="G230" s="94">
        <v>200</v>
      </c>
      <c r="H230" s="94">
        <v>0</v>
      </c>
      <c r="I230" s="94">
        <f t="shared" si="4"/>
        <v>0</v>
      </c>
    </row>
    <row r="231" spans="1:9" ht="37.5" x14ac:dyDescent="0.2">
      <c r="A231" s="76" t="s">
        <v>975</v>
      </c>
      <c r="B231" s="77" t="s">
        <v>413</v>
      </c>
      <c r="C231" s="77" t="s">
        <v>832</v>
      </c>
      <c r="D231" s="77" t="s">
        <v>837</v>
      </c>
      <c r="E231" s="77" t="s">
        <v>704</v>
      </c>
      <c r="F231" s="78">
        <v>2986180</v>
      </c>
      <c r="G231" s="94">
        <v>2986180</v>
      </c>
      <c r="H231" s="94">
        <v>1590403.48</v>
      </c>
      <c r="I231" s="94">
        <f t="shared" si="4"/>
        <v>53.258794848267691</v>
      </c>
    </row>
    <row r="232" spans="1:9" ht="93.75" x14ac:dyDescent="0.2">
      <c r="A232" s="76" t="s">
        <v>711</v>
      </c>
      <c r="B232" s="77" t="s">
        <v>413</v>
      </c>
      <c r="C232" s="77" t="s">
        <v>832</v>
      </c>
      <c r="D232" s="77" t="s">
        <v>837</v>
      </c>
      <c r="E232" s="77" t="s">
        <v>332</v>
      </c>
      <c r="F232" s="78">
        <v>2491127</v>
      </c>
      <c r="G232" s="94">
        <v>2872070.39</v>
      </c>
      <c r="H232" s="94">
        <v>1566143.48</v>
      </c>
      <c r="I232" s="94">
        <f t="shared" si="4"/>
        <v>54.53012173563058</v>
      </c>
    </row>
    <row r="233" spans="1:9" ht="37.5" x14ac:dyDescent="0.2">
      <c r="A233" s="76" t="s">
        <v>712</v>
      </c>
      <c r="B233" s="77" t="s">
        <v>413</v>
      </c>
      <c r="C233" s="77" t="s">
        <v>832</v>
      </c>
      <c r="D233" s="77" t="s">
        <v>837</v>
      </c>
      <c r="E233" s="77" t="s">
        <v>334</v>
      </c>
      <c r="F233" s="78">
        <v>2491127</v>
      </c>
      <c r="G233" s="94">
        <v>2872070.39</v>
      </c>
      <c r="H233" s="94">
        <v>1566143.48</v>
      </c>
      <c r="I233" s="94">
        <f t="shared" si="4"/>
        <v>54.53012173563058</v>
      </c>
    </row>
    <row r="234" spans="1:9" ht="37.5" x14ac:dyDescent="0.2">
      <c r="A234" s="76" t="s">
        <v>713</v>
      </c>
      <c r="B234" s="77" t="s">
        <v>413</v>
      </c>
      <c r="C234" s="77" t="s">
        <v>832</v>
      </c>
      <c r="D234" s="77" t="s">
        <v>837</v>
      </c>
      <c r="E234" s="77" t="s">
        <v>336</v>
      </c>
      <c r="F234" s="78">
        <v>495053</v>
      </c>
      <c r="G234" s="94">
        <v>114109.61</v>
      </c>
      <c r="H234" s="94">
        <v>24260</v>
      </c>
      <c r="I234" s="94">
        <f t="shared" si="4"/>
        <v>21.260260200696507</v>
      </c>
    </row>
    <row r="235" spans="1:9" ht="37.5" x14ac:dyDescent="0.2">
      <c r="A235" s="76" t="s">
        <v>714</v>
      </c>
      <c r="B235" s="77" t="s">
        <v>413</v>
      </c>
      <c r="C235" s="77" t="s">
        <v>832</v>
      </c>
      <c r="D235" s="77" t="s">
        <v>837</v>
      </c>
      <c r="E235" s="77" t="s">
        <v>338</v>
      </c>
      <c r="F235" s="78">
        <v>495053</v>
      </c>
      <c r="G235" s="94">
        <v>114109.61</v>
      </c>
      <c r="H235" s="94">
        <v>24260</v>
      </c>
      <c r="I235" s="94">
        <f t="shared" si="4"/>
        <v>21.260260200696507</v>
      </c>
    </row>
    <row r="236" spans="1:9" ht="56.25" x14ac:dyDescent="0.2">
      <c r="A236" s="76" t="s">
        <v>976</v>
      </c>
      <c r="B236" s="77" t="s">
        <v>413</v>
      </c>
      <c r="C236" s="77" t="s">
        <v>832</v>
      </c>
      <c r="D236" s="77" t="s">
        <v>838</v>
      </c>
      <c r="E236" s="77" t="s">
        <v>704</v>
      </c>
      <c r="F236" s="78">
        <v>597236</v>
      </c>
      <c r="G236" s="94">
        <v>597236</v>
      </c>
      <c r="H236" s="94">
        <v>409038.31</v>
      </c>
      <c r="I236" s="94">
        <f t="shared" si="4"/>
        <v>68.488555612856558</v>
      </c>
    </row>
    <row r="237" spans="1:9" ht="93.75" x14ac:dyDescent="0.2">
      <c r="A237" s="76" t="s">
        <v>711</v>
      </c>
      <c r="B237" s="77" t="s">
        <v>413</v>
      </c>
      <c r="C237" s="77" t="s">
        <v>832</v>
      </c>
      <c r="D237" s="77" t="s">
        <v>838</v>
      </c>
      <c r="E237" s="77" t="s">
        <v>332</v>
      </c>
      <c r="F237" s="78">
        <v>479711</v>
      </c>
      <c r="G237" s="94">
        <v>568031.14</v>
      </c>
      <c r="H237" s="94">
        <v>405067.91</v>
      </c>
      <c r="I237" s="94">
        <f t="shared" si="4"/>
        <v>71.310863344569455</v>
      </c>
    </row>
    <row r="238" spans="1:9" ht="37.5" x14ac:dyDescent="0.2">
      <c r="A238" s="76" t="s">
        <v>712</v>
      </c>
      <c r="B238" s="77" t="s">
        <v>413</v>
      </c>
      <c r="C238" s="77" t="s">
        <v>832</v>
      </c>
      <c r="D238" s="77" t="s">
        <v>838</v>
      </c>
      <c r="E238" s="77" t="s">
        <v>334</v>
      </c>
      <c r="F238" s="78">
        <v>479711</v>
      </c>
      <c r="G238" s="94">
        <v>568031.14</v>
      </c>
      <c r="H238" s="94">
        <v>405067.91</v>
      </c>
      <c r="I238" s="94">
        <f t="shared" si="4"/>
        <v>71.310863344569455</v>
      </c>
    </row>
    <row r="239" spans="1:9" ht="37.5" x14ac:dyDescent="0.2">
      <c r="A239" s="76" t="s">
        <v>713</v>
      </c>
      <c r="B239" s="77" t="s">
        <v>413</v>
      </c>
      <c r="C239" s="77" t="s">
        <v>832</v>
      </c>
      <c r="D239" s="77" t="s">
        <v>838</v>
      </c>
      <c r="E239" s="77" t="s">
        <v>336</v>
      </c>
      <c r="F239" s="78">
        <v>117525</v>
      </c>
      <c r="G239" s="94">
        <v>29204.86</v>
      </c>
      <c r="H239" s="94">
        <v>3970.4</v>
      </c>
      <c r="I239" s="94">
        <f t="shared" si="4"/>
        <v>13.594997544929166</v>
      </c>
    </row>
    <row r="240" spans="1:9" ht="37.5" x14ac:dyDescent="0.2">
      <c r="A240" s="76" t="s">
        <v>714</v>
      </c>
      <c r="B240" s="77" t="s">
        <v>413</v>
      </c>
      <c r="C240" s="77" t="s">
        <v>832</v>
      </c>
      <c r="D240" s="77" t="s">
        <v>838</v>
      </c>
      <c r="E240" s="77" t="s">
        <v>338</v>
      </c>
      <c r="F240" s="78">
        <v>117525</v>
      </c>
      <c r="G240" s="94">
        <v>29204.86</v>
      </c>
      <c r="H240" s="94">
        <v>3970.4</v>
      </c>
      <c r="I240" s="94">
        <f t="shared" si="4"/>
        <v>13.594997544929166</v>
      </c>
    </row>
    <row r="241" spans="1:9" ht="37.5" x14ac:dyDescent="0.2">
      <c r="A241" s="76" t="s">
        <v>1271</v>
      </c>
      <c r="B241" s="77" t="s">
        <v>413</v>
      </c>
      <c r="C241" s="77" t="s">
        <v>832</v>
      </c>
      <c r="D241" s="77" t="s">
        <v>1272</v>
      </c>
      <c r="E241" s="77" t="s">
        <v>704</v>
      </c>
      <c r="F241" s="78">
        <v>0</v>
      </c>
      <c r="G241" s="94">
        <v>1100962.94</v>
      </c>
      <c r="H241" s="94">
        <v>1100962.94</v>
      </c>
      <c r="I241" s="94">
        <f t="shared" si="4"/>
        <v>100</v>
      </c>
    </row>
    <row r="242" spans="1:9" ht="93.75" x14ac:dyDescent="0.2">
      <c r="A242" s="76" t="s">
        <v>711</v>
      </c>
      <c r="B242" s="77" t="s">
        <v>413</v>
      </c>
      <c r="C242" s="77" t="s">
        <v>832</v>
      </c>
      <c r="D242" s="77" t="s">
        <v>1272</v>
      </c>
      <c r="E242" s="77" t="s">
        <v>332</v>
      </c>
      <c r="F242" s="78">
        <v>0</v>
      </c>
      <c r="G242" s="94">
        <v>1100962.94</v>
      </c>
      <c r="H242" s="94">
        <v>1100962.94</v>
      </c>
      <c r="I242" s="94">
        <f t="shared" si="4"/>
        <v>100</v>
      </c>
    </row>
    <row r="243" spans="1:9" ht="37.5" x14ac:dyDescent="0.2">
      <c r="A243" s="76" t="s">
        <v>712</v>
      </c>
      <c r="B243" s="77" t="s">
        <v>413</v>
      </c>
      <c r="C243" s="77" t="s">
        <v>832</v>
      </c>
      <c r="D243" s="77" t="s">
        <v>1272</v>
      </c>
      <c r="E243" s="77" t="s">
        <v>334</v>
      </c>
      <c r="F243" s="78">
        <v>0</v>
      </c>
      <c r="G243" s="94">
        <v>1100962.94</v>
      </c>
      <c r="H243" s="94">
        <v>1100962.94</v>
      </c>
      <c r="I243" s="94">
        <f t="shared" si="4"/>
        <v>100</v>
      </c>
    </row>
    <row r="244" spans="1:9" ht="18.75" x14ac:dyDescent="0.2">
      <c r="A244" s="76" t="s">
        <v>840</v>
      </c>
      <c r="B244" s="77" t="s">
        <v>413</v>
      </c>
      <c r="C244" s="77" t="s">
        <v>841</v>
      </c>
      <c r="D244" s="77" t="s">
        <v>703</v>
      </c>
      <c r="E244" s="77" t="s">
        <v>704</v>
      </c>
      <c r="F244" s="78">
        <v>26064</v>
      </c>
      <c r="G244" s="94">
        <v>26064</v>
      </c>
      <c r="H244" s="94">
        <v>26064</v>
      </c>
      <c r="I244" s="94">
        <f t="shared" si="4"/>
        <v>100</v>
      </c>
    </row>
    <row r="245" spans="1:9" ht="75" x14ac:dyDescent="0.2">
      <c r="A245" s="76" t="s">
        <v>977</v>
      </c>
      <c r="B245" s="77" t="s">
        <v>413</v>
      </c>
      <c r="C245" s="77" t="s">
        <v>841</v>
      </c>
      <c r="D245" s="77" t="s">
        <v>842</v>
      </c>
      <c r="E245" s="77" t="s">
        <v>704</v>
      </c>
      <c r="F245" s="78">
        <v>26064</v>
      </c>
      <c r="G245" s="94">
        <v>26064</v>
      </c>
      <c r="H245" s="94">
        <v>26064</v>
      </c>
      <c r="I245" s="94">
        <f t="shared" si="4"/>
        <v>100</v>
      </c>
    </row>
    <row r="246" spans="1:9" ht="37.5" x14ac:dyDescent="0.2">
      <c r="A246" s="76" t="s">
        <v>713</v>
      </c>
      <c r="B246" s="77" t="s">
        <v>413</v>
      </c>
      <c r="C246" s="77" t="s">
        <v>841</v>
      </c>
      <c r="D246" s="77" t="s">
        <v>842</v>
      </c>
      <c r="E246" s="77" t="s">
        <v>336</v>
      </c>
      <c r="F246" s="78">
        <v>26064</v>
      </c>
      <c r="G246" s="94">
        <v>26064</v>
      </c>
      <c r="H246" s="94">
        <v>26064</v>
      </c>
      <c r="I246" s="94">
        <f t="shared" si="4"/>
        <v>100</v>
      </c>
    </row>
    <row r="247" spans="1:9" ht="37.5" x14ac:dyDescent="0.2">
      <c r="A247" s="76" t="s">
        <v>714</v>
      </c>
      <c r="B247" s="77" t="s">
        <v>413</v>
      </c>
      <c r="C247" s="77" t="s">
        <v>841</v>
      </c>
      <c r="D247" s="77" t="s">
        <v>842</v>
      </c>
      <c r="E247" s="77" t="s">
        <v>338</v>
      </c>
      <c r="F247" s="78">
        <v>26064</v>
      </c>
      <c r="G247" s="94">
        <v>26064</v>
      </c>
      <c r="H247" s="94">
        <v>26064</v>
      </c>
      <c r="I247" s="94">
        <f t="shared" si="4"/>
        <v>100</v>
      </c>
    </row>
    <row r="248" spans="1:9" ht="18.75" x14ac:dyDescent="0.2">
      <c r="A248" s="76" t="s">
        <v>843</v>
      </c>
      <c r="B248" s="77" t="s">
        <v>413</v>
      </c>
      <c r="C248" s="77" t="s">
        <v>844</v>
      </c>
      <c r="D248" s="77" t="s">
        <v>703</v>
      </c>
      <c r="E248" s="77" t="s">
        <v>704</v>
      </c>
      <c r="F248" s="78">
        <v>3500000</v>
      </c>
      <c r="G248" s="94">
        <v>3500000</v>
      </c>
      <c r="H248" s="94">
        <v>0</v>
      </c>
      <c r="I248" s="94">
        <f t="shared" si="4"/>
        <v>0</v>
      </c>
    </row>
    <row r="249" spans="1:9" ht="18.75" x14ac:dyDescent="0.2">
      <c r="A249" s="76" t="s">
        <v>978</v>
      </c>
      <c r="B249" s="77" t="s">
        <v>413</v>
      </c>
      <c r="C249" s="77" t="s">
        <v>844</v>
      </c>
      <c r="D249" s="77" t="s">
        <v>845</v>
      </c>
      <c r="E249" s="77" t="s">
        <v>704</v>
      </c>
      <c r="F249" s="78">
        <v>3500000</v>
      </c>
      <c r="G249" s="94">
        <v>3500000</v>
      </c>
      <c r="H249" s="94">
        <v>0</v>
      </c>
      <c r="I249" s="94">
        <f t="shared" si="4"/>
        <v>0</v>
      </c>
    </row>
    <row r="250" spans="1:9" ht="18.75" x14ac:dyDescent="0.2">
      <c r="A250" s="76" t="s">
        <v>715</v>
      </c>
      <c r="B250" s="77" t="s">
        <v>413</v>
      </c>
      <c r="C250" s="77" t="s">
        <v>844</v>
      </c>
      <c r="D250" s="77" t="s">
        <v>845</v>
      </c>
      <c r="E250" s="77" t="s">
        <v>340</v>
      </c>
      <c r="F250" s="78">
        <v>3500000</v>
      </c>
      <c r="G250" s="94">
        <v>3500000</v>
      </c>
      <c r="H250" s="94">
        <v>0</v>
      </c>
      <c r="I250" s="94">
        <f t="shared" si="4"/>
        <v>0</v>
      </c>
    </row>
    <row r="251" spans="1:9" ht="18.75" x14ac:dyDescent="0.2">
      <c r="A251" s="76" t="s">
        <v>846</v>
      </c>
      <c r="B251" s="77" t="s">
        <v>413</v>
      </c>
      <c r="C251" s="77" t="s">
        <v>844</v>
      </c>
      <c r="D251" s="77" t="s">
        <v>845</v>
      </c>
      <c r="E251" s="77" t="s">
        <v>346</v>
      </c>
      <c r="F251" s="78">
        <v>3500000</v>
      </c>
      <c r="G251" s="94">
        <v>3500000</v>
      </c>
      <c r="H251" s="94">
        <v>0</v>
      </c>
      <c r="I251" s="94">
        <f t="shared" si="4"/>
        <v>0</v>
      </c>
    </row>
    <row r="252" spans="1:9" ht="18.75" x14ac:dyDescent="0.2">
      <c r="A252" s="76" t="s">
        <v>805</v>
      </c>
      <c r="B252" s="77" t="s">
        <v>413</v>
      </c>
      <c r="C252" s="77" t="s">
        <v>806</v>
      </c>
      <c r="D252" s="77" t="s">
        <v>703</v>
      </c>
      <c r="E252" s="77" t="s">
        <v>704</v>
      </c>
      <c r="F252" s="78">
        <v>48948212.939999998</v>
      </c>
      <c r="G252" s="78">
        <v>61349560.890000001</v>
      </c>
      <c r="H252" s="78">
        <v>37197078.890000001</v>
      </c>
      <c r="I252" s="94">
        <f t="shared" si="4"/>
        <v>60.631369402455071</v>
      </c>
    </row>
    <row r="253" spans="1:9" ht="56.25" x14ac:dyDescent="0.2">
      <c r="A253" s="76" t="s">
        <v>963</v>
      </c>
      <c r="B253" s="77" t="s">
        <v>413</v>
      </c>
      <c r="C253" s="77" t="s">
        <v>806</v>
      </c>
      <c r="D253" s="77" t="s">
        <v>847</v>
      </c>
      <c r="E253" s="77" t="s">
        <v>704</v>
      </c>
      <c r="F253" s="78">
        <v>306960</v>
      </c>
      <c r="G253" s="94">
        <v>306960</v>
      </c>
      <c r="H253" s="94">
        <v>296749.28999999998</v>
      </c>
      <c r="I253" s="94">
        <f t="shared" si="4"/>
        <v>96.673602423768571</v>
      </c>
    </row>
    <row r="254" spans="1:9" ht="37.5" x14ac:dyDescent="0.2">
      <c r="A254" s="76" t="s">
        <v>713</v>
      </c>
      <c r="B254" s="77" t="s">
        <v>413</v>
      </c>
      <c r="C254" s="77" t="s">
        <v>806</v>
      </c>
      <c r="D254" s="77" t="s">
        <v>847</v>
      </c>
      <c r="E254" s="77" t="s">
        <v>336</v>
      </c>
      <c r="F254" s="78">
        <v>306960</v>
      </c>
      <c r="G254" s="94">
        <v>306960</v>
      </c>
      <c r="H254" s="94">
        <v>296749.28999999998</v>
      </c>
      <c r="I254" s="94">
        <f t="shared" si="4"/>
        <v>96.673602423768571</v>
      </c>
    </row>
    <row r="255" spans="1:9" ht="37.5" x14ac:dyDescent="0.2">
      <c r="A255" s="76" t="s">
        <v>714</v>
      </c>
      <c r="B255" s="77" t="s">
        <v>413</v>
      </c>
      <c r="C255" s="77" t="s">
        <v>806</v>
      </c>
      <c r="D255" s="77" t="s">
        <v>847</v>
      </c>
      <c r="E255" s="77" t="s">
        <v>338</v>
      </c>
      <c r="F255" s="78">
        <v>306960</v>
      </c>
      <c r="G255" s="94">
        <v>306960</v>
      </c>
      <c r="H255" s="94">
        <v>296749.28999999998</v>
      </c>
      <c r="I255" s="94">
        <f t="shared" si="4"/>
        <v>96.673602423768571</v>
      </c>
    </row>
    <row r="256" spans="1:9" ht="56.25" x14ac:dyDescent="0.2">
      <c r="A256" s="76" t="s">
        <v>979</v>
      </c>
      <c r="B256" s="77" t="s">
        <v>413</v>
      </c>
      <c r="C256" s="77" t="s">
        <v>806</v>
      </c>
      <c r="D256" s="77" t="s">
        <v>848</v>
      </c>
      <c r="E256" s="77" t="s">
        <v>704</v>
      </c>
      <c r="F256" s="78">
        <v>818903.94</v>
      </c>
      <c r="G256" s="94">
        <v>613199.89</v>
      </c>
      <c r="H256" s="94">
        <v>141665.99</v>
      </c>
      <c r="I256" s="94">
        <f t="shared" si="4"/>
        <v>23.102742239565632</v>
      </c>
    </row>
    <row r="257" spans="1:9" ht="37.5" x14ac:dyDescent="0.2">
      <c r="A257" s="76" t="s">
        <v>713</v>
      </c>
      <c r="B257" s="77" t="s">
        <v>413</v>
      </c>
      <c r="C257" s="77" t="s">
        <v>806</v>
      </c>
      <c r="D257" s="77" t="s">
        <v>848</v>
      </c>
      <c r="E257" s="77" t="s">
        <v>336</v>
      </c>
      <c r="F257" s="78">
        <v>818903.94</v>
      </c>
      <c r="G257" s="94">
        <v>613199.89</v>
      </c>
      <c r="H257" s="94">
        <v>141665.99</v>
      </c>
      <c r="I257" s="94">
        <f t="shared" si="4"/>
        <v>23.102742239565632</v>
      </c>
    </row>
    <row r="258" spans="1:9" ht="37.5" x14ac:dyDescent="0.2">
      <c r="A258" s="76" t="s">
        <v>714</v>
      </c>
      <c r="B258" s="77" t="s">
        <v>413</v>
      </c>
      <c r="C258" s="77" t="s">
        <v>806</v>
      </c>
      <c r="D258" s="77" t="s">
        <v>848</v>
      </c>
      <c r="E258" s="77" t="s">
        <v>338</v>
      </c>
      <c r="F258" s="78">
        <v>818903.94</v>
      </c>
      <c r="G258" s="94">
        <v>613199.89</v>
      </c>
      <c r="H258" s="94">
        <v>141665.99</v>
      </c>
      <c r="I258" s="94">
        <f t="shared" si="4"/>
        <v>23.102742239565632</v>
      </c>
    </row>
    <row r="259" spans="1:9" ht="37.5" x14ac:dyDescent="0.2">
      <c r="A259" s="76" t="s">
        <v>980</v>
      </c>
      <c r="B259" s="77" t="s">
        <v>413</v>
      </c>
      <c r="C259" s="77" t="s">
        <v>806</v>
      </c>
      <c r="D259" s="77" t="s">
        <v>850</v>
      </c>
      <c r="E259" s="77" t="s">
        <v>704</v>
      </c>
      <c r="F259" s="78">
        <v>13635388</v>
      </c>
      <c r="G259" s="94">
        <v>15574027</v>
      </c>
      <c r="H259" s="94">
        <v>9729242.4000000004</v>
      </c>
      <c r="I259" s="94">
        <f t="shared" si="4"/>
        <v>62.470948586386811</v>
      </c>
    </row>
    <row r="260" spans="1:9" ht="56.25" x14ac:dyDescent="0.2">
      <c r="A260" s="76" t="s">
        <v>948</v>
      </c>
      <c r="B260" s="77" t="s">
        <v>413</v>
      </c>
      <c r="C260" s="77" t="s">
        <v>806</v>
      </c>
      <c r="D260" s="77" t="s">
        <v>850</v>
      </c>
      <c r="E260" s="77" t="s">
        <v>369</v>
      </c>
      <c r="F260" s="78">
        <v>13635388</v>
      </c>
      <c r="G260" s="94">
        <v>15574027</v>
      </c>
      <c r="H260" s="94">
        <v>9729242.4000000004</v>
      </c>
      <c r="I260" s="94">
        <f t="shared" si="4"/>
        <v>62.470948586386811</v>
      </c>
    </row>
    <row r="261" spans="1:9" ht="18.75" x14ac:dyDescent="0.2">
      <c r="A261" s="76" t="s">
        <v>762</v>
      </c>
      <c r="B261" s="77" t="s">
        <v>413</v>
      </c>
      <c r="C261" s="77" t="s">
        <v>806</v>
      </c>
      <c r="D261" s="77" t="s">
        <v>850</v>
      </c>
      <c r="E261" s="77" t="s">
        <v>371</v>
      </c>
      <c r="F261" s="78">
        <v>13635388</v>
      </c>
      <c r="G261" s="94">
        <v>15574027</v>
      </c>
      <c r="H261" s="94">
        <v>9729242.4000000004</v>
      </c>
      <c r="I261" s="94">
        <f t="shared" si="4"/>
        <v>62.470948586386811</v>
      </c>
    </row>
    <row r="262" spans="1:9" ht="56.25" x14ac:dyDescent="0.2">
      <c r="A262" s="76" t="s">
        <v>958</v>
      </c>
      <c r="B262" s="77" t="s">
        <v>413</v>
      </c>
      <c r="C262" s="77" t="s">
        <v>806</v>
      </c>
      <c r="D262" s="77" t="s">
        <v>851</v>
      </c>
      <c r="E262" s="77" t="s">
        <v>704</v>
      </c>
      <c r="F262" s="78">
        <v>31732616</v>
      </c>
      <c r="G262" s="94">
        <v>39385502</v>
      </c>
      <c r="H262" s="94">
        <v>25785780.469999999</v>
      </c>
      <c r="I262" s="94">
        <f t="shared" si="4"/>
        <v>65.470234377106578</v>
      </c>
    </row>
    <row r="263" spans="1:9" ht="56.25" x14ac:dyDescent="0.2">
      <c r="A263" s="76" t="s">
        <v>948</v>
      </c>
      <c r="B263" s="77" t="s">
        <v>413</v>
      </c>
      <c r="C263" s="77" t="s">
        <v>806</v>
      </c>
      <c r="D263" s="77" t="s">
        <v>851</v>
      </c>
      <c r="E263" s="77" t="s">
        <v>369</v>
      </c>
      <c r="F263" s="78">
        <v>31732616</v>
      </c>
      <c r="G263" s="94">
        <v>39385502</v>
      </c>
      <c r="H263" s="94">
        <v>25785780.469999999</v>
      </c>
      <c r="I263" s="94">
        <f t="shared" si="4"/>
        <v>65.470234377106578</v>
      </c>
    </row>
    <row r="264" spans="1:9" ht="18.75" x14ac:dyDescent="0.2">
      <c r="A264" s="76" t="s">
        <v>762</v>
      </c>
      <c r="B264" s="77" t="s">
        <v>413</v>
      </c>
      <c r="C264" s="77" t="s">
        <v>806</v>
      </c>
      <c r="D264" s="77" t="s">
        <v>851</v>
      </c>
      <c r="E264" s="77" t="s">
        <v>371</v>
      </c>
      <c r="F264" s="78">
        <v>31732616</v>
      </c>
      <c r="G264" s="94">
        <v>39385502</v>
      </c>
      <c r="H264" s="94">
        <v>25785780.469999999</v>
      </c>
      <c r="I264" s="94">
        <f t="shared" si="4"/>
        <v>65.470234377106578</v>
      </c>
    </row>
    <row r="265" spans="1:9" ht="37.5" x14ac:dyDescent="0.2">
      <c r="A265" s="76" t="s">
        <v>717</v>
      </c>
      <c r="B265" s="77" t="s">
        <v>413</v>
      </c>
      <c r="C265" s="77" t="s">
        <v>806</v>
      </c>
      <c r="D265" s="77" t="s">
        <v>718</v>
      </c>
      <c r="E265" s="77" t="s">
        <v>704</v>
      </c>
      <c r="F265" s="78">
        <v>2444345</v>
      </c>
      <c r="G265" s="94">
        <v>5375852</v>
      </c>
      <c r="H265" s="94">
        <v>1182004</v>
      </c>
      <c r="I265" s="94">
        <f t="shared" si="4"/>
        <v>21.987286852391026</v>
      </c>
    </row>
    <row r="266" spans="1:9" ht="37.5" x14ac:dyDescent="0.2">
      <c r="A266" s="76" t="s">
        <v>713</v>
      </c>
      <c r="B266" s="77" t="s">
        <v>413</v>
      </c>
      <c r="C266" s="77" t="s">
        <v>806</v>
      </c>
      <c r="D266" s="77" t="s">
        <v>718</v>
      </c>
      <c r="E266" s="77" t="s">
        <v>336</v>
      </c>
      <c r="F266" s="78">
        <v>2444345</v>
      </c>
      <c r="G266" s="94">
        <v>5375852</v>
      </c>
      <c r="H266" s="94">
        <v>1182004</v>
      </c>
      <c r="I266" s="94">
        <f t="shared" si="4"/>
        <v>21.987286852391026</v>
      </c>
    </row>
    <row r="267" spans="1:9" ht="37.5" x14ac:dyDescent="0.2">
      <c r="A267" s="76" t="s">
        <v>714</v>
      </c>
      <c r="B267" s="77" t="s">
        <v>413</v>
      </c>
      <c r="C267" s="77" t="s">
        <v>806</v>
      </c>
      <c r="D267" s="77" t="s">
        <v>718</v>
      </c>
      <c r="E267" s="77" t="s">
        <v>338</v>
      </c>
      <c r="F267" s="78">
        <v>2444345</v>
      </c>
      <c r="G267" s="94">
        <v>5375852</v>
      </c>
      <c r="H267" s="94">
        <v>1182004</v>
      </c>
      <c r="I267" s="94">
        <f t="shared" si="4"/>
        <v>21.987286852391026</v>
      </c>
    </row>
    <row r="268" spans="1:9" ht="75" x14ac:dyDescent="0.2">
      <c r="A268" s="76" t="s">
        <v>981</v>
      </c>
      <c r="B268" s="77" t="s">
        <v>413</v>
      </c>
      <c r="C268" s="77" t="s">
        <v>806</v>
      </c>
      <c r="D268" s="77" t="s">
        <v>849</v>
      </c>
      <c r="E268" s="77" t="s">
        <v>704</v>
      </c>
      <c r="F268" s="78">
        <v>10000</v>
      </c>
      <c r="G268" s="94">
        <v>94020</v>
      </c>
      <c r="H268" s="94">
        <v>61636.74</v>
      </c>
      <c r="I268" s="94">
        <f t="shared" si="4"/>
        <v>65.557051691129544</v>
      </c>
    </row>
    <row r="269" spans="1:9" ht="37.5" x14ac:dyDescent="0.2">
      <c r="A269" s="76" t="s">
        <v>713</v>
      </c>
      <c r="B269" s="77" t="s">
        <v>413</v>
      </c>
      <c r="C269" s="77" t="s">
        <v>806</v>
      </c>
      <c r="D269" s="77" t="s">
        <v>849</v>
      </c>
      <c r="E269" s="77" t="s">
        <v>336</v>
      </c>
      <c r="F269" s="78">
        <v>10000</v>
      </c>
      <c r="G269" s="94">
        <v>94020</v>
      </c>
      <c r="H269" s="94">
        <v>61636.74</v>
      </c>
      <c r="I269" s="94">
        <f t="shared" si="4"/>
        <v>65.557051691129544</v>
      </c>
    </row>
    <row r="270" spans="1:9" ht="37.5" x14ac:dyDescent="0.2">
      <c r="A270" s="76" t="s">
        <v>714</v>
      </c>
      <c r="B270" s="77" t="s">
        <v>413</v>
      </c>
      <c r="C270" s="77" t="s">
        <v>806</v>
      </c>
      <c r="D270" s="77" t="s">
        <v>849</v>
      </c>
      <c r="E270" s="77" t="s">
        <v>338</v>
      </c>
      <c r="F270" s="78">
        <v>10000</v>
      </c>
      <c r="G270" s="94">
        <v>94020</v>
      </c>
      <c r="H270" s="94">
        <v>61636.74</v>
      </c>
      <c r="I270" s="94">
        <f t="shared" si="4"/>
        <v>65.557051691129544</v>
      </c>
    </row>
    <row r="271" spans="1:9" ht="37.5" x14ac:dyDescent="0.2">
      <c r="A271" s="76" t="s">
        <v>852</v>
      </c>
      <c r="B271" s="77" t="s">
        <v>413</v>
      </c>
      <c r="C271" s="77" t="s">
        <v>853</v>
      </c>
      <c r="D271" s="77" t="s">
        <v>703</v>
      </c>
      <c r="E271" s="77" t="s">
        <v>704</v>
      </c>
      <c r="F271" s="78">
        <v>7302696</v>
      </c>
      <c r="G271" s="78">
        <v>8051252</v>
      </c>
      <c r="H271" s="78">
        <v>5026848.53</v>
      </c>
      <c r="I271" s="94">
        <f t="shared" si="4"/>
        <v>62.435612871141032</v>
      </c>
    </row>
    <row r="272" spans="1:9" ht="18.75" x14ac:dyDescent="0.2">
      <c r="A272" s="76" t="s">
        <v>854</v>
      </c>
      <c r="B272" s="77" t="s">
        <v>413</v>
      </c>
      <c r="C272" s="77" t="s">
        <v>855</v>
      </c>
      <c r="D272" s="77" t="s">
        <v>703</v>
      </c>
      <c r="E272" s="77" t="s">
        <v>704</v>
      </c>
      <c r="F272" s="78">
        <v>1125960</v>
      </c>
      <c r="G272" s="78">
        <v>1125960</v>
      </c>
      <c r="H272" s="78">
        <v>146760</v>
      </c>
      <c r="I272" s="94">
        <f t="shared" si="4"/>
        <v>13.034210806778216</v>
      </c>
    </row>
    <row r="273" spans="1:9" ht="56.25" x14ac:dyDescent="0.2">
      <c r="A273" s="76" t="s">
        <v>982</v>
      </c>
      <c r="B273" s="77" t="s">
        <v>413</v>
      </c>
      <c r="C273" s="77" t="s">
        <v>855</v>
      </c>
      <c r="D273" s="77" t="s">
        <v>856</v>
      </c>
      <c r="E273" s="77" t="s">
        <v>704</v>
      </c>
      <c r="F273" s="78">
        <v>1025960</v>
      </c>
      <c r="G273" s="94">
        <v>1025960</v>
      </c>
      <c r="H273" s="94">
        <v>72000</v>
      </c>
      <c r="I273" s="94">
        <f t="shared" si="4"/>
        <v>7.017817458770323</v>
      </c>
    </row>
    <row r="274" spans="1:9" ht="37.5" x14ac:dyDescent="0.2">
      <c r="A274" s="76" t="s">
        <v>713</v>
      </c>
      <c r="B274" s="77" t="s">
        <v>413</v>
      </c>
      <c r="C274" s="77" t="s">
        <v>855</v>
      </c>
      <c r="D274" s="77" t="s">
        <v>856</v>
      </c>
      <c r="E274" s="77" t="s">
        <v>336</v>
      </c>
      <c r="F274" s="78">
        <v>1025960</v>
      </c>
      <c r="G274" s="94">
        <v>1025960</v>
      </c>
      <c r="H274" s="94">
        <v>72000</v>
      </c>
      <c r="I274" s="94">
        <f t="shared" si="4"/>
        <v>7.017817458770323</v>
      </c>
    </row>
    <row r="275" spans="1:9" ht="37.5" x14ac:dyDescent="0.2">
      <c r="A275" s="76" t="s">
        <v>714</v>
      </c>
      <c r="B275" s="77" t="s">
        <v>413</v>
      </c>
      <c r="C275" s="77" t="s">
        <v>855</v>
      </c>
      <c r="D275" s="77" t="s">
        <v>856</v>
      </c>
      <c r="E275" s="77" t="s">
        <v>338</v>
      </c>
      <c r="F275" s="78">
        <v>1025960</v>
      </c>
      <c r="G275" s="94">
        <v>1025960</v>
      </c>
      <c r="H275" s="94">
        <v>72000</v>
      </c>
      <c r="I275" s="94">
        <f t="shared" si="4"/>
        <v>7.017817458770323</v>
      </c>
    </row>
    <row r="276" spans="1:9" ht="75" x14ac:dyDescent="0.2">
      <c r="A276" s="76" t="s">
        <v>983</v>
      </c>
      <c r="B276" s="77" t="s">
        <v>413</v>
      </c>
      <c r="C276" s="77" t="s">
        <v>855</v>
      </c>
      <c r="D276" s="77" t="s">
        <v>857</v>
      </c>
      <c r="E276" s="77" t="s">
        <v>704</v>
      </c>
      <c r="F276" s="78">
        <v>100000</v>
      </c>
      <c r="G276" s="94">
        <v>100000</v>
      </c>
      <c r="H276" s="94">
        <v>74760</v>
      </c>
      <c r="I276" s="94">
        <f t="shared" si="4"/>
        <v>74.760000000000005</v>
      </c>
    </row>
    <row r="277" spans="1:9" ht="37.5" x14ac:dyDescent="0.2">
      <c r="A277" s="76" t="s">
        <v>713</v>
      </c>
      <c r="B277" s="77" t="s">
        <v>413</v>
      </c>
      <c r="C277" s="77" t="s">
        <v>855</v>
      </c>
      <c r="D277" s="77" t="s">
        <v>857</v>
      </c>
      <c r="E277" s="77" t="s">
        <v>336</v>
      </c>
      <c r="F277" s="78">
        <v>100000</v>
      </c>
      <c r="G277" s="94">
        <v>100000</v>
      </c>
      <c r="H277" s="94">
        <v>74760</v>
      </c>
      <c r="I277" s="94">
        <f t="shared" si="4"/>
        <v>74.760000000000005</v>
      </c>
    </row>
    <row r="278" spans="1:9" ht="37.5" x14ac:dyDescent="0.2">
      <c r="A278" s="76" t="s">
        <v>714</v>
      </c>
      <c r="B278" s="77" t="s">
        <v>413</v>
      </c>
      <c r="C278" s="77" t="s">
        <v>855</v>
      </c>
      <c r="D278" s="77" t="s">
        <v>857</v>
      </c>
      <c r="E278" s="77" t="s">
        <v>338</v>
      </c>
      <c r="F278" s="78">
        <v>100000</v>
      </c>
      <c r="G278" s="94">
        <v>100000</v>
      </c>
      <c r="H278" s="94">
        <v>74760</v>
      </c>
      <c r="I278" s="94">
        <f t="shared" si="4"/>
        <v>74.760000000000005</v>
      </c>
    </row>
    <row r="279" spans="1:9" ht="56.25" x14ac:dyDescent="0.2">
      <c r="A279" s="76" t="s">
        <v>858</v>
      </c>
      <c r="B279" s="77" t="s">
        <v>413</v>
      </c>
      <c r="C279" s="77" t="s">
        <v>859</v>
      </c>
      <c r="D279" s="77" t="s">
        <v>703</v>
      </c>
      <c r="E279" s="77" t="s">
        <v>704</v>
      </c>
      <c r="F279" s="78">
        <v>6176736</v>
      </c>
      <c r="G279" s="78">
        <v>6925292</v>
      </c>
      <c r="H279" s="78">
        <v>4880088.53</v>
      </c>
      <c r="I279" s="94">
        <f t="shared" si="4"/>
        <v>70.467621148682255</v>
      </c>
    </row>
    <row r="280" spans="1:9" ht="18.75" x14ac:dyDescent="0.2">
      <c r="A280" s="76" t="s">
        <v>984</v>
      </c>
      <c r="B280" s="77" t="s">
        <v>413</v>
      </c>
      <c r="C280" s="77" t="s">
        <v>859</v>
      </c>
      <c r="D280" s="77" t="s">
        <v>860</v>
      </c>
      <c r="E280" s="77" t="s">
        <v>704</v>
      </c>
      <c r="F280" s="78">
        <v>5583236</v>
      </c>
      <c r="G280" s="94">
        <v>6331792</v>
      </c>
      <c r="H280" s="94">
        <v>4376934.33</v>
      </c>
      <c r="I280" s="94">
        <f t="shared" si="4"/>
        <v>69.126312582599041</v>
      </c>
    </row>
    <row r="281" spans="1:9" ht="93.75" x14ac:dyDescent="0.2">
      <c r="A281" s="76" t="s">
        <v>711</v>
      </c>
      <c r="B281" s="77" t="s">
        <v>413</v>
      </c>
      <c r="C281" s="77" t="s">
        <v>859</v>
      </c>
      <c r="D281" s="77" t="s">
        <v>860</v>
      </c>
      <c r="E281" s="77" t="s">
        <v>332</v>
      </c>
      <c r="F281" s="78">
        <v>4723212</v>
      </c>
      <c r="G281" s="94">
        <v>5471768</v>
      </c>
      <c r="H281" s="94">
        <v>3749256.69</v>
      </c>
      <c r="I281" s="94">
        <f t="shared" si="4"/>
        <v>68.520022961499834</v>
      </c>
    </row>
    <row r="282" spans="1:9" ht="37.5" x14ac:dyDescent="0.2">
      <c r="A282" s="76" t="s">
        <v>778</v>
      </c>
      <c r="B282" s="77" t="s">
        <v>413</v>
      </c>
      <c r="C282" s="77" t="s">
        <v>859</v>
      </c>
      <c r="D282" s="77" t="s">
        <v>860</v>
      </c>
      <c r="E282" s="77" t="s">
        <v>388</v>
      </c>
      <c r="F282" s="78">
        <v>4723212</v>
      </c>
      <c r="G282" s="94">
        <v>5471768</v>
      </c>
      <c r="H282" s="94">
        <v>3749256.69</v>
      </c>
      <c r="I282" s="94">
        <f t="shared" si="4"/>
        <v>68.520022961499834</v>
      </c>
    </row>
    <row r="283" spans="1:9" ht="37.5" x14ac:dyDescent="0.2">
      <c r="A283" s="76" t="s">
        <v>713</v>
      </c>
      <c r="B283" s="77" t="s">
        <v>413</v>
      </c>
      <c r="C283" s="77" t="s">
        <v>859</v>
      </c>
      <c r="D283" s="77" t="s">
        <v>860</v>
      </c>
      <c r="E283" s="77" t="s">
        <v>336</v>
      </c>
      <c r="F283" s="78">
        <v>860024</v>
      </c>
      <c r="G283" s="94">
        <v>860024</v>
      </c>
      <c r="H283" s="94">
        <v>627677.64</v>
      </c>
      <c r="I283" s="94">
        <f t="shared" si="4"/>
        <v>72.983735337618484</v>
      </c>
    </row>
    <row r="284" spans="1:9" ht="37.5" x14ac:dyDescent="0.2">
      <c r="A284" s="76" t="s">
        <v>714</v>
      </c>
      <c r="B284" s="77" t="s">
        <v>413</v>
      </c>
      <c r="C284" s="77" t="s">
        <v>859</v>
      </c>
      <c r="D284" s="77" t="s">
        <v>860</v>
      </c>
      <c r="E284" s="77" t="s">
        <v>338</v>
      </c>
      <c r="F284" s="78">
        <v>860024</v>
      </c>
      <c r="G284" s="94">
        <v>860024</v>
      </c>
      <c r="H284" s="94">
        <v>627677.64</v>
      </c>
      <c r="I284" s="94">
        <f t="shared" ref="I284:I344" si="5">H284/G284*100</f>
        <v>72.983735337618484</v>
      </c>
    </row>
    <row r="285" spans="1:9" ht="37.5" x14ac:dyDescent="0.2">
      <c r="A285" s="76" t="s">
        <v>985</v>
      </c>
      <c r="B285" s="77" t="s">
        <v>413</v>
      </c>
      <c r="C285" s="77" t="s">
        <v>859</v>
      </c>
      <c r="D285" s="77" t="s">
        <v>861</v>
      </c>
      <c r="E285" s="77" t="s">
        <v>704</v>
      </c>
      <c r="F285" s="78">
        <v>54490</v>
      </c>
      <c r="G285" s="94">
        <v>54490</v>
      </c>
      <c r="H285" s="94">
        <v>29140.2</v>
      </c>
      <c r="I285" s="94">
        <f t="shared" si="5"/>
        <v>53.478069370526704</v>
      </c>
    </row>
    <row r="286" spans="1:9" ht="37.5" x14ac:dyDescent="0.2">
      <c r="A286" s="76" t="s">
        <v>713</v>
      </c>
      <c r="B286" s="77" t="s">
        <v>413</v>
      </c>
      <c r="C286" s="77" t="s">
        <v>859</v>
      </c>
      <c r="D286" s="77" t="s">
        <v>861</v>
      </c>
      <c r="E286" s="77" t="s">
        <v>336</v>
      </c>
      <c r="F286" s="78">
        <v>54490</v>
      </c>
      <c r="G286" s="94">
        <v>54490</v>
      </c>
      <c r="H286" s="94">
        <v>29140.2</v>
      </c>
      <c r="I286" s="94">
        <f t="shared" si="5"/>
        <v>53.478069370526704</v>
      </c>
    </row>
    <row r="287" spans="1:9" ht="37.5" x14ac:dyDescent="0.2">
      <c r="A287" s="76" t="s">
        <v>714</v>
      </c>
      <c r="B287" s="77" t="s">
        <v>413</v>
      </c>
      <c r="C287" s="77" t="s">
        <v>859</v>
      </c>
      <c r="D287" s="77" t="s">
        <v>861</v>
      </c>
      <c r="E287" s="77" t="s">
        <v>338</v>
      </c>
      <c r="F287" s="78">
        <v>54490</v>
      </c>
      <c r="G287" s="94">
        <v>54490</v>
      </c>
      <c r="H287" s="94">
        <v>29140.2</v>
      </c>
      <c r="I287" s="94">
        <f t="shared" si="5"/>
        <v>53.478069370526704</v>
      </c>
    </row>
    <row r="288" spans="1:9" ht="18.75" x14ac:dyDescent="0.2">
      <c r="A288" s="76" t="s">
        <v>986</v>
      </c>
      <c r="B288" s="77" t="s">
        <v>413</v>
      </c>
      <c r="C288" s="77" t="s">
        <v>859</v>
      </c>
      <c r="D288" s="77" t="s">
        <v>862</v>
      </c>
      <c r="E288" s="77" t="s">
        <v>704</v>
      </c>
      <c r="F288" s="78">
        <v>439010</v>
      </c>
      <c r="G288" s="94">
        <v>439010</v>
      </c>
      <c r="H288" s="94">
        <v>397614</v>
      </c>
      <c r="I288" s="94">
        <f t="shared" si="5"/>
        <v>90.570602036400089</v>
      </c>
    </row>
    <row r="289" spans="1:10" ht="37.5" x14ac:dyDescent="0.2">
      <c r="A289" s="76" t="s">
        <v>713</v>
      </c>
      <c r="B289" s="77" t="s">
        <v>413</v>
      </c>
      <c r="C289" s="77" t="s">
        <v>859</v>
      </c>
      <c r="D289" s="77" t="s">
        <v>862</v>
      </c>
      <c r="E289" s="77" t="s">
        <v>336</v>
      </c>
      <c r="F289" s="78">
        <v>96530</v>
      </c>
      <c r="G289" s="94">
        <v>96530</v>
      </c>
      <c r="H289" s="94">
        <v>55134</v>
      </c>
      <c r="I289" s="94">
        <f t="shared" si="5"/>
        <v>57.115922511136432</v>
      </c>
    </row>
    <row r="290" spans="1:10" ht="37.5" x14ac:dyDescent="0.2">
      <c r="A290" s="76" t="s">
        <v>714</v>
      </c>
      <c r="B290" s="77" t="s">
        <v>413</v>
      </c>
      <c r="C290" s="77" t="s">
        <v>859</v>
      </c>
      <c r="D290" s="77" t="s">
        <v>862</v>
      </c>
      <c r="E290" s="77" t="s">
        <v>338</v>
      </c>
      <c r="F290" s="78">
        <v>96530</v>
      </c>
      <c r="G290" s="94">
        <v>96530</v>
      </c>
      <c r="H290" s="94">
        <v>55134</v>
      </c>
      <c r="I290" s="94">
        <f t="shared" si="5"/>
        <v>57.115922511136432</v>
      </c>
    </row>
    <row r="291" spans="1:10" ht="18.75" x14ac:dyDescent="0.2">
      <c r="A291" s="76" t="s">
        <v>715</v>
      </c>
      <c r="B291" s="77" t="s">
        <v>413</v>
      </c>
      <c r="C291" s="77" t="s">
        <v>859</v>
      </c>
      <c r="D291" s="77" t="s">
        <v>862</v>
      </c>
      <c r="E291" s="77" t="s">
        <v>340</v>
      </c>
      <c r="F291" s="78">
        <v>342480</v>
      </c>
      <c r="G291" s="94">
        <v>342480</v>
      </c>
      <c r="H291" s="94">
        <v>342480</v>
      </c>
      <c r="I291" s="94">
        <f t="shared" si="5"/>
        <v>100</v>
      </c>
    </row>
    <row r="292" spans="1:10" ht="75" x14ac:dyDescent="0.2">
      <c r="A292" s="76" t="s">
        <v>864</v>
      </c>
      <c r="B292" s="77" t="s">
        <v>413</v>
      </c>
      <c r="C292" s="77" t="s">
        <v>859</v>
      </c>
      <c r="D292" s="77" t="s">
        <v>862</v>
      </c>
      <c r="E292" s="77" t="s">
        <v>432</v>
      </c>
      <c r="F292" s="78">
        <v>342480</v>
      </c>
      <c r="G292" s="94">
        <v>342480</v>
      </c>
      <c r="H292" s="94">
        <v>342480</v>
      </c>
      <c r="I292" s="94">
        <f t="shared" si="5"/>
        <v>100</v>
      </c>
    </row>
    <row r="293" spans="1:10" ht="75" x14ac:dyDescent="0.2">
      <c r="A293" s="76" t="s">
        <v>983</v>
      </c>
      <c r="B293" s="77" t="s">
        <v>413</v>
      </c>
      <c r="C293" s="77" t="s">
        <v>859</v>
      </c>
      <c r="D293" s="77" t="s">
        <v>863</v>
      </c>
      <c r="E293" s="77" t="s">
        <v>704</v>
      </c>
      <c r="F293" s="78">
        <v>100000</v>
      </c>
      <c r="G293" s="94">
        <v>100000</v>
      </c>
      <c r="H293" s="94">
        <v>76400</v>
      </c>
      <c r="I293" s="94">
        <f t="shared" si="5"/>
        <v>76.400000000000006</v>
      </c>
    </row>
    <row r="294" spans="1:10" ht="37.5" x14ac:dyDescent="0.2">
      <c r="A294" s="76" t="s">
        <v>713</v>
      </c>
      <c r="B294" s="77" t="s">
        <v>413</v>
      </c>
      <c r="C294" s="77" t="s">
        <v>859</v>
      </c>
      <c r="D294" s="77" t="s">
        <v>863</v>
      </c>
      <c r="E294" s="77" t="s">
        <v>336</v>
      </c>
      <c r="F294" s="78">
        <v>100000</v>
      </c>
      <c r="G294" s="94">
        <v>100000</v>
      </c>
      <c r="H294" s="94">
        <v>76400</v>
      </c>
      <c r="I294" s="94">
        <f t="shared" si="5"/>
        <v>76.400000000000006</v>
      </c>
    </row>
    <row r="295" spans="1:10" ht="37.5" x14ac:dyDescent="0.2">
      <c r="A295" s="76" t="s">
        <v>714</v>
      </c>
      <c r="B295" s="77" t="s">
        <v>413</v>
      </c>
      <c r="C295" s="77" t="s">
        <v>859</v>
      </c>
      <c r="D295" s="77" t="s">
        <v>863</v>
      </c>
      <c r="E295" s="77" t="s">
        <v>338</v>
      </c>
      <c r="F295" s="78">
        <v>100000</v>
      </c>
      <c r="G295" s="94">
        <v>100000</v>
      </c>
      <c r="H295" s="94">
        <v>76400</v>
      </c>
      <c r="I295" s="94">
        <f t="shared" si="5"/>
        <v>76.400000000000006</v>
      </c>
    </row>
    <row r="296" spans="1:10" ht="18.75" x14ac:dyDescent="0.2">
      <c r="A296" s="76" t="s">
        <v>751</v>
      </c>
      <c r="B296" s="77" t="s">
        <v>413</v>
      </c>
      <c r="C296" s="77" t="s">
        <v>752</v>
      </c>
      <c r="D296" s="77" t="s">
        <v>703</v>
      </c>
      <c r="E296" s="77" t="s">
        <v>704</v>
      </c>
      <c r="F296" s="78">
        <v>478917914.07999998</v>
      </c>
      <c r="G296" s="78">
        <v>493188117.31999999</v>
      </c>
      <c r="H296" s="78">
        <v>355416458.79000002</v>
      </c>
      <c r="I296" s="94">
        <f t="shared" si="5"/>
        <v>72.065089629763264</v>
      </c>
      <c r="J296" s="67"/>
    </row>
    <row r="297" spans="1:10" ht="18.75" x14ac:dyDescent="0.2">
      <c r="A297" s="76" t="s">
        <v>865</v>
      </c>
      <c r="B297" s="77" t="s">
        <v>413</v>
      </c>
      <c r="C297" s="77" t="s">
        <v>866</v>
      </c>
      <c r="D297" s="77" t="s">
        <v>703</v>
      </c>
      <c r="E297" s="77" t="s">
        <v>704</v>
      </c>
      <c r="F297" s="78">
        <v>410025044.78000003</v>
      </c>
      <c r="G297" s="78">
        <v>410599888.73000002</v>
      </c>
      <c r="H297" s="78">
        <v>297031129.81</v>
      </c>
      <c r="I297" s="94">
        <f t="shared" si="5"/>
        <v>72.340772114850736</v>
      </c>
    </row>
    <row r="298" spans="1:10" ht="150" x14ac:dyDescent="0.2">
      <c r="A298" s="76" t="s">
        <v>987</v>
      </c>
      <c r="B298" s="77" t="s">
        <v>413</v>
      </c>
      <c r="C298" s="77" t="s">
        <v>866</v>
      </c>
      <c r="D298" s="77" t="s">
        <v>867</v>
      </c>
      <c r="E298" s="77" t="s">
        <v>704</v>
      </c>
      <c r="F298" s="78">
        <v>660087.92000000004</v>
      </c>
      <c r="G298" s="94">
        <v>1234931.8700000001</v>
      </c>
      <c r="H298" s="94">
        <v>781124.11</v>
      </c>
      <c r="I298" s="94">
        <f t="shared" si="5"/>
        <v>63.252405171145185</v>
      </c>
    </row>
    <row r="299" spans="1:10" ht="37.5" x14ac:dyDescent="0.2">
      <c r="A299" s="76" t="s">
        <v>713</v>
      </c>
      <c r="B299" s="77" t="s">
        <v>413</v>
      </c>
      <c r="C299" s="77" t="s">
        <v>866</v>
      </c>
      <c r="D299" s="77" t="s">
        <v>867</v>
      </c>
      <c r="E299" s="77" t="s">
        <v>336</v>
      </c>
      <c r="F299" s="78">
        <v>660087.92000000004</v>
      </c>
      <c r="G299" s="94">
        <v>1234931.8700000001</v>
      </c>
      <c r="H299" s="94">
        <v>781124.11</v>
      </c>
      <c r="I299" s="94">
        <f t="shared" si="5"/>
        <v>63.252405171145185</v>
      </c>
    </row>
    <row r="300" spans="1:10" ht="37.5" x14ac:dyDescent="0.2">
      <c r="A300" s="76" t="s">
        <v>714</v>
      </c>
      <c r="B300" s="77" t="s">
        <v>413</v>
      </c>
      <c r="C300" s="77" t="s">
        <v>866</v>
      </c>
      <c r="D300" s="77" t="s">
        <v>867</v>
      </c>
      <c r="E300" s="77" t="s">
        <v>338</v>
      </c>
      <c r="F300" s="78">
        <v>660087.92000000004</v>
      </c>
      <c r="G300" s="94">
        <v>1234931.8700000001</v>
      </c>
      <c r="H300" s="94">
        <v>781124.11</v>
      </c>
      <c r="I300" s="94">
        <f t="shared" si="5"/>
        <v>63.252405171145185</v>
      </c>
    </row>
    <row r="301" spans="1:10" ht="112.5" x14ac:dyDescent="0.2">
      <c r="A301" s="76" t="s">
        <v>989</v>
      </c>
      <c r="B301" s="77" t="s">
        <v>413</v>
      </c>
      <c r="C301" s="82" t="s">
        <v>866</v>
      </c>
      <c r="D301" s="77" t="s">
        <v>990</v>
      </c>
      <c r="E301" s="77" t="s">
        <v>704</v>
      </c>
      <c r="F301" s="78">
        <v>402864956.86000001</v>
      </c>
      <c r="G301" s="94">
        <v>402864956.86000001</v>
      </c>
      <c r="H301" s="94">
        <v>295862445.69999999</v>
      </c>
      <c r="I301" s="94">
        <f t="shared" si="5"/>
        <v>73.439608152072509</v>
      </c>
    </row>
    <row r="302" spans="1:10" ht="37.5" x14ac:dyDescent="0.2">
      <c r="A302" s="76" t="s">
        <v>988</v>
      </c>
      <c r="B302" s="77" t="s">
        <v>413</v>
      </c>
      <c r="C302" s="82" t="s">
        <v>866</v>
      </c>
      <c r="D302" s="77" t="s">
        <v>990</v>
      </c>
      <c r="E302" s="77" t="s">
        <v>436</v>
      </c>
      <c r="F302" s="78">
        <v>402864956.86000001</v>
      </c>
      <c r="G302" s="94">
        <v>402864956.86000001</v>
      </c>
      <c r="H302" s="94">
        <v>295862445.69999999</v>
      </c>
      <c r="I302" s="94">
        <f t="shared" si="5"/>
        <v>73.439608152072509</v>
      </c>
    </row>
    <row r="303" spans="1:10" ht="18.75" x14ac:dyDescent="0.2">
      <c r="A303" s="76" t="s">
        <v>878</v>
      </c>
      <c r="B303" s="77" t="s">
        <v>413</v>
      </c>
      <c r="C303" s="82" t="s">
        <v>866</v>
      </c>
      <c r="D303" s="77" t="s">
        <v>990</v>
      </c>
      <c r="E303" s="77" t="s">
        <v>438</v>
      </c>
      <c r="F303" s="78">
        <v>402864956.86000001</v>
      </c>
      <c r="G303" s="94">
        <v>402864956.86000001</v>
      </c>
      <c r="H303" s="94">
        <v>295862445.69999999</v>
      </c>
      <c r="I303" s="94">
        <f t="shared" si="5"/>
        <v>73.439608152072509</v>
      </c>
    </row>
    <row r="304" spans="1:10" ht="37.5" x14ac:dyDescent="0.2">
      <c r="A304" s="76" t="s">
        <v>991</v>
      </c>
      <c r="B304" s="77" t="s">
        <v>413</v>
      </c>
      <c r="C304" s="77" t="s">
        <v>866</v>
      </c>
      <c r="D304" s="77" t="s">
        <v>882</v>
      </c>
      <c r="E304" s="77" t="s">
        <v>704</v>
      </c>
      <c r="F304" s="78">
        <v>6500000</v>
      </c>
      <c r="G304" s="94">
        <v>6500000</v>
      </c>
      <c r="H304" s="94">
        <v>387560</v>
      </c>
      <c r="I304" s="94">
        <f t="shared" si="5"/>
        <v>5.9624615384615387</v>
      </c>
    </row>
    <row r="305" spans="1:9" ht="37.5" x14ac:dyDescent="0.2">
      <c r="A305" s="76" t="s">
        <v>988</v>
      </c>
      <c r="B305" s="77" t="s">
        <v>413</v>
      </c>
      <c r="C305" s="77" t="s">
        <v>866</v>
      </c>
      <c r="D305" s="77" t="s">
        <v>882</v>
      </c>
      <c r="E305" s="77" t="s">
        <v>436</v>
      </c>
      <c r="F305" s="78">
        <v>6500000</v>
      </c>
      <c r="G305" s="94">
        <v>6500000</v>
      </c>
      <c r="H305" s="94">
        <v>387560</v>
      </c>
      <c r="I305" s="94">
        <f t="shared" si="5"/>
        <v>5.9624615384615387</v>
      </c>
    </row>
    <row r="306" spans="1:9" ht="18.75" x14ac:dyDescent="0.2">
      <c r="A306" s="76" t="s">
        <v>878</v>
      </c>
      <c r="B306" s="77" t="s">
        <v>413</v>
      </c>
      <c r="C306" s="77" t="s">
        <v>866</v>
      </c>
      <c r="D306" s="77" t="s">
        <v>882</v>
      </c>
      <c r="E306" s="77" t="s">
        <v>438</v>
      </c>
      <c r="F306" s="78">
        <v>6500000</v>
      </c>
      <c r="G306" s="94">
        <v>6500000</v>
      </c>
      <c r="H306" s="94">
        <v>387560</v>
      </c>
      <c r="I306" s="94">
        <f t="shared" si="5"/>
        <v>5.9624615384615387</v>
      </c>
    </row>
    <row r="307" spans="1:9" ht="18.75" x14ac:dyDescent="0.2">
      <c r="A307" s="76" t="s">
        <v>992</v>
      </c>
      <c r="B307" s="77" t="s">
        <v>413</v>
      </c>
      <c r="C307" s="77" t="s">
        <v>993</v>
      </c>
      <c r="D307" s="77" t="s">
        <v>703</v>
      </c>
      <c r="E307" s="77" t="s">
        <v>704</v>
      </c>
      <c r="F307" s="78">
        <v>0</v>
      </c>
      <c r="G307" s="94">
        <v>580600</v>
      </c>
      <c r="H307" s="94">
        <v>401190.77</v>
      </c>
      <c r="I307" s="94">
        <f t="shared" si="5"/>
        <v>69.099340337581822</v>
      </c>
    </row>
    <row r="308" spans="1:9" ht="18.75" x14ac:dyDescent="0.2">
      <c r="A308" s="76" t="s">
        <v>994</v>
      </c>
      <c r="B308" s="77" t="s">
        <v>413</v>
      </c>
      <c r="C308" s="77" t="s">
        <v>993</v>
      </c>
      <c r="D308" s="77" t="s">
        <v>995</v>
      </c>
      <c r="E308" s="77" t="s">
        <v>704</v>
      </c>
      <c r="F308" s="78">
        <v>0</v>
      </c>
      <c r="G308" s="94">
        <v>580600</v>
      </c>
      <c r="H308" s="94">
        <v>401190.77</v>
      </c>
      <c r="I308" s="94">
        <f t="shared" si="5"/>
        <v>69.099340337581822</v>
      </c>
    </row>
    <row r="309" spans="1:9" ht="37.5" x14ac:dyDescent="0.2">
      <c r="A309" s="76" t="s">
        <v>713</v>
      </c>
      <c r="B309" s="77" t="s">
        <v>413</v>
      </c>
      <c r="C309" s="77" t="s">
        <v>993</v>
      </c>
      <c r="D309" s="77" t="s">
        <v>995</v>
      </c>
      <c r="E309" s="77" t="s">
        <v>336</v>
      </c>
      <c r="F309" s="78">
        <v>0</v>
      </c>
      <c r="G309" s="94">
        <v>580600</v>
      </c>
      <c r="H309" s="94">
        <v>401190.77</v>
      </c>
      <c r="I309" s="94">
        <f t="shared" si="5"/>
        <v>69.099340337581822</v>
      </c>
    </row>
    <row r="310" spans="1:9" ht="37.5" x14ac:dyDescent="0.2">
      <c r="A310" s="76" t="s">
        <v>714</v>
      </c>
      <c r="B310" s="77" t="s">
        <v>413</v>
      </c>
      <c r="C310" s="77" t="s">
        <v>993</v>
      </c>
      <c r="D310" s="77" t="s">
        <v>995</v>
      </c>
      <c r="E310" s="77" t="s">
        <v>338</v>
      </c>
      <c r="F310" s="78">
        <v>0</v>
      </c>
      <c r="G310" s="94">
        <v>580600</v>
      </c>
      <c r="H310" s="94">
        <v>401190.77</v>
      </c>
      <c r="I310" s="94">
        <f t="shared" si="5"/>
        <v>69.099340337581822</v>
      </c>
    </row>
    <row r="311" spans="1:9" ht="18.75" x14ac:dyDescent="0.2">
      <c r="A311" s="76" t="s">
        <v>868</v>
      </c>
      <c r="B311" s="77" t="s">
        <v>413</v>
      </c>
      <c r="C311" s="77" t="s">
        <v>869</v>
      </c>
      <c r="D311" s="77" t="s">
        <v>703</v>
      </c>
      <c r="E311" s="77" t="s">
        <v>704</v>
      </c>
      <c r="F311" s="78">
        <v>1264056</v>
      </c>
      <c r="G311" s="78">
        <v>1264056</v>
      </c>
      <c r="H311" s="78">
        <v>853515.68</v>
      </c>
      <c r="I311" s="94">
        <f t="shared" si="5"/>
        <v>67.521983203275809</v>
      </c>
    </row>
    <row r="312" spans="1:9" ht="56.25" x14ac:dyDescent="0.2">
      <c r="A312" s="76" t="s">
        <v>979</v>
      </c>
      <c r="B312" s="77" t="s">
        <v>413</v>
      </c>
      <c r="C312" s="77" t="s">
        <v>869</v>
      </c>
      <c r="D312" s="77" t="s">
        <v>848</v>
      </c>
      <c r="E312" s="77" t="s">
        <v>704</v>
      </c>
      <c r="F312" s="78">
        <v>142860</v>
      </c>
      <c r="G312" s="94">
        <v>142860</v>
      </c>
      <c r="H312" s="94">
        <v>106051.68</v>
      </c>
      <c r="I312" s="94">
        <f t="shared" si="5"/>
        <v>74.234691306173872</v>
      </c>
    </row>
    <row r="313" spans="1:9" ht="37.5" x14ac:dyDescent="0.2">
      <c r="A313" s="76" t="s">
        <v>713</v>
      </c>
      <c r="B313" s="77" t="s">
        <v>413</v>
      </c>
      <c r="C313" s="77" t="s">
        <v>869</v>
      </c>
      <c r="D313" s="77" t="s">
        <v>848</v>
      </c>
      <c r="E313" s="77" t="s">
        <v>336</v>
      </c>
      <c r="F313" s="78">
        <v>142860</v>
      </c>
      <c r="G313" s="94">
        <v>142860</v>
      </c>
      <c r="H313" s="94">
        <v>106051.68</v>
      </c>
      <c r="I313" s="94">
        <f t="shared" si="5"/>
        <v>74.234691306173872</v>
      </c>
    </row>
    <row r="314" spans="1:9" ht="37.5" x14ac:dyDescent="0.2">
      <c r="A314" s="76" t="s">
        <v>714</v>
      </c>
      <c r="B314" s="77" t="s">
        <v>413</v>
      </c>
      <c r="C314" s="77" t="s">
        <v>869</v>
      </c>
      <c r="D314" s="77" t="s">
        <v>848</v>
      </c>
      <c r="E314" s="77" t="s">
        <v>338</v>
      </c>
      <c r="F314" s="78">
        <v>142860</v>
      </c>
      <c r="G314" s="94">
        <v>142860</v>
      </c>
      <c r="H314" s="94">
        <v>106051.68</v>
      </c>
      <c r="I314" s="94">
        <f t="shared" si="5"/>
        <v>74.234691306173872</v>
      </c>
    </row>
    <row r="315" spans="1:9" ht="93.75" x14ac:dyDescent="0.2">
      <c r="A315" s="76" t="s">
        <v>996</v>
      </c>
      <c r="B315" s="77" t="s">
        <v>413</v>
      </c>
      <c r="C315" s="77" t="s">
        <v>869</v>
      </c>
      <c r="D315" s="77" t="s">
        <v>870</v>
      </c>
      <c r="E315" s="77" t="s">
        <v>704</v>
      </c>
      <c r="F315" s="78">
        <v>1121196</v>
      </c>
      <c r="G315" s="94">
        <v>1121196</v>
      </c>
      <c r="H315" s="94">
        <v>747464</v>
      </c>
      <c r="I315" s="94">
        <f t="shared" si="5"/>
        <v>66.666666666666657</v>
      </c>
    </row>
    <row r="316" spans="1:9" ht="18.75" x14ac:dyDescent="0.2">
      <c r="A316" s="76" t="s">
        <v>715</v>
      </c>
      <c r="B316" s="77" t="s">
        <v>413</v>
      </c>
      <c r="C316" s="77" t="s">
        <v>869</v>
      </c>
      <c r="D316" s="77" t="s">
        <v>870</v>
      </c>
      <c r="E316" s="77" t="s">
        <v>340</v>
      </c>
      <c r="F316" s="78">
        <v>1121196</v>
      </c>
      <c r="G316" s="94">
        <v>1121196</v>
      </c>
      <c r="H316" s="94">
        <v>747464</v>
      </c>
      <c r="I316" s="94">
        <f t="shared" si="5"/>
        <v>66.666666666666657</v>
      </c>
    </row>
    <row r="317" spans="1:9" ht="75" x14ac:dyDescent="0.2">
      <c r="A317" s="76" t="s">
        <v>864</v>
      </c>
      <c r="B317" s="77" t="s">
        <v>413</v>
      </c>
      <c r="C317" s="77" t="s">
        <v>869</v>
      </c>
      <c r="D317" s="77" t="s">
        <v>870</v>
      </c>
      <c r="E317" s="77" t="s">
        <v>432</v>
      </c>
      <c r="F317" s="78">
        <v>1121196</v>
      </c>
      <c r="G317" s="94">
        <v>1121196</v>
      </c>
      <c r="H317" s="94">
        <v>747464</v>
      </c>
      <c r="I317" s="94">
        <f t="shared" si="5"/>
        <v>66.666666666666657</v>
      </c>
    </row>
    <row r="318" spans="1:9" ht="18.75" x14ac:dyDescent="0.2">
      <c r="A318" s="76" t="s">
        <v>871</v>
      </c>
      <c r="B318" s="77" t="s">
        <v>413</v>
      </c>
      <c r="C318" s="77" t="s">
        <v>872</v>
      </c>
      <c r="D318" s="77" t="s">
        <v>703</v>
      </c>
      <c r="E318" s="77" t="s">
        <v>704</v>
      </c>
      <c r="F318" s="78">
        <v>63847587.899999999</v>
      </c>
      <c r="G318" s="78">
        <v>76756643.140000001</v>
      </c>
      <c r="H318" s="78">
        <v>56221322.479999997</v>
      </c>
      <c r="I318" s="94">
        <f t="shared" si="5"/>
        <v>73.24619756684163</v>
      </c>
    </row>
    <row r="319" spans="1:9" ht="37.5" x14ac:dyDescent="0.2">
      <c r="A319" s="76" t="s">
        <v>997</v>
      </c>
      <c r="B319" s="77" t="s">
        <v>413</v>
      </c>
      <c r="C319" s="77" t="s">
        <v>872</v>
      </c>
      <c r="D319" s="77" t="s">
        <v>877</v>
      </c>
      <c r="E319" s="77" t="s">
        <v>704</v>
      </c>
      <c r="F319" s="78">
        <v>782334</v>
      </c>
      <c r="G319" s="94">
        <v>782334</v>
      </c>
      <c r="H319" s="94">
        <v>0</v>
      </c>
      <c r="I319" s="94">
        <f t="shared" si="5"/>
        <v>0</v>
      </c>
    </row>
    <row r="320" spans="1:9" ht="37.5" x14ac:dyDescent="0.2">
      <c r="A320" s="76" t="s">
        <v>988</v>
      </c>
      <c r="B320" s="77" t="s">
        <v>413</v>
      </c>
      <c r="C320" s="77" t="s">
        <v>872</v>
      </c>
      <c r="D320" s="77" t="s">
        <v>877</v>
      </c>
      <c r="E320" s="77" t="s">
        <v>436</v>
      </c>
      <c r="F320" s="78">
        <v>782334</v>
      </c>
      <c r="G320" s="94">
        <v>782334</v>
      </c>
      <c r="H320" s="94">
        <v>0</v>
      </c>
      <c r="I320" s="94">
        <f t="shared" si="5"/>
        <v>0</v>
      </c>
    </row>
    <row r="321" spans="1:9" ht="18.75" x14ac:dyDescent="0.2">
      <c r="A321" s="76" t="s">
        <v>878</v>
      </c>
      <c r="B321" s="77" t="s">
        <v>413</v>
      </c>
      <c r="C321" s="77" t="s">
        <v>872</v>
      </c>
      <c r="D321" s="77" t="s">
        <v>877</v>
      </c>
      <c r="E321" s="77" t="s">
        <v>438</v>
      </c>
      <c r="F321" s="78">
        <v>782334</v>
      </c>
      <c r="G321" s="94">
        <v>782334</v>
      </c>
      <c r="H321" s="94">
        <v>0</v>
      </c>
      <c r="I321" s="94">
        <f t="shared" si="5"/>
        <v>0</v>
      </c>
    </row>
    <row r="322" spans="1:9" ht="18.75" x14ac:dyDescent="0.2">
      <c r="A322" s="76" t="s">
        <v>998</v>
      </c>
      <c r="B322" s="77" t="s">
        <v>413</v>
      </c>
      <c r="C322" s="77" t="s">
        <v>872</v>
      </c>
      <c r="D322" s="77" t="s">
        <v>873</v>
      </c>
      <c r="E322" s="77" t="s">
        <v>704</v>
      </c>
      <c r="F322" s="78">
        <v>515310</v>
      </c>
      <c r="G322" s="94">
        <v>515310</v>
      </c>
      <c r="H322" s="94">
        <v>98961.76</v>
      </c>
      <c r="I322" s="94">
        <f t="shared" si="5"/>
        <v>19.204315848712426</v>
      </c>
    </row>
    <row r="323" spans="1:9" ht="37.5" x14ac:dyDescent="0.2">
      <c r="A323" s="76" t="s">
        <v>713</v>
      </c>
      <c r="B323" s="77" t="s">
        <v>413</v>
      </c>
      <c r="C323" s="77" t="s">
        <v>872</v>
      </c>
      <c r="D323" s="77" t="s">
        <v>873</v>
      </c>
      <c r="E323" s="77" t="s">
        <v>336</v>
      </c>
      <c r="F323" s="78">
        <v>515310</v>
      </c>
      <c r="G323" s="94">
        <v>515310</v>
      </c>
      <c r="H323" s="94">
        <v>98961.76</v>
      </c>
      <c r="I323" s="94">
        <f t="shared" si="5"/>
        <v>19.204315848712426</v>
      </c>
    </row>
    <row r="324" spans="1:9" ht="37.5" x14ac:dyDescent="0.2">
      <c r="A324" s="76" t="s">
        <v>714</v>
      </c>
      <c r="B324" s="77" t="s">
        <v>413</v>
      </c>
      <c r="C324" s="77" t="s">
        <v>872</v>
      </c>
      <c r="D324" s="77" t="s">
        <v>873</v>
      </c>
      <c r="E324" s="77" t="s">
        <v>338</v>
      </c>
      <c r="F324" s="78">
        <v>515310</v>
      </c>
      <c r="G324" s="94">
        <v>515310</v>
      </c>
      <c r="H324" s="94">
        <v>98961.76</v>
      </c>
      <c r="I324" s="94">
        <f t="shared" si="5"/>
        <v>19.204315848712426</v>
      </c>
    </row>
    <row r="325" spans="1:9" ht="56.25" x14ac:dyDescent="0.2">
      <c r="A325" s="76" t="s">
        <v>999</v>
      </c>
      <c r="B325" s="77" t="s">
        <v>413</v>
      </c>
      <c r="C325" s="77" t="s">
        <v>872</v>
      </c>
      <c r="D325" s="77" t="s">
        <v>874</v>
      </c>
      <c r="E325" s="77" t="s">
        <v>704</v>
      </c>
      <c r="F325" s="78">
        <v>3200092</v>
      </c>
      <c r="G325" s="94">
        <v>2557526.9700000002</v>
      </c>
      <c r="H325" s="94">
        <v>847330.78</v>
      </c>
      <c r="I325" s="94">
        <f t="shared" si="5"/>
        <v>33.130863914213187</v>
      </c>
    </row>
    <row r="326" spans="1:9" ht="37.5" x14ac:dyDescent="0.2">
      <c r="A326" s="76" t="s">
        <v>713</v>
      </c>
      <c r="B326" s="77" t="s">
        <v>413</v>
      </c>
      <c r="C326" s="77" t="s">
        <v>872</v>
      </c>
      <c r="D326" s="77" t="s">
        <v>874</v>
      </c>
      <c r="E326" s="77" t="s">
        <v>336</v>
      </c>
      <c r="F326" s="78">
        <v>3200092</v>
      </c>
      <c r="G326" s="94">
        <v>2557526.9700000002</v>
      </c>
      <c r="H326" s="94">
        <v>847330.78</v>
      </c>
      <c r="I326" s="94">
        <f t="shared" si="5"/>
        <v>33.130863914213187</v>
      </c>
    </row>
    <row r="327" spans="1:9" ht="37.5" x14ac:dyDescent="0.2">
      <c r="A327" s="76" t="s">
        <v>714</v>
      </c>
      <c r="B327" s="77" t="s">
        <v>413</v>
      </c>
      <c r="C327" s="77" t="s">
        <v>872</v>
      </c>
      <c r="D327" s="77" t="s">
        <v>874</v>
      </c>
      <c r="E327" s="77" t="s">
        <v>338</v>
      </c>
      <c r="F327" s="78">
        <v>3200092</v>
      </c>
      <c r="G327" s="94">
        <v>2557526.9700000002</v>
      </c>
      <c r="H327" s="94">
        <v>847330.78</v>
      </c>
      <c r="I327" s="94">
        <f t="shared" si="5"/>
        <v>33.130863914213187</v>
      </c>
    </row>
    <row r="328" spans="1:9" ht="262.5" x14ac:dyDescent="0.2">
      <c r="A328" s="76" t="s">
        <v>1000</v>
      </c>
      <c r="B328" s="77" t="s">
        <v>413</v>
      </c>
      <c r="C328" s="77" t="s">
        <v>872</v>
      </c>
      <c r="D328" s="77" t="s">
        <v>1001</v>
      </c>
      <c r="E328" s="77" t="s">
        <v>704</v>
      </c>
      <c r="F328" s="78">
        <v>30143058.27</v>
      </c>
      <c r="G328" s="94">
        <v>49752113.509999998</v>
      </c>
      <c r="H328" s="94">
        <v>34592779.390000001</v>
      </c>
      <c r="I328" s="94">
        <f t="shared" si="5"/>
        <v>69.53027107692013</v>
      </c>
    </row>
    <row r="329" spans="1:9" ht="18.75" x14ac:dyDescent="0.2">
      <c r="A329" s="76" t="s">
        <v>733</v>
      </c>
      <c r="B329" s="77" t="s">
        <v>413</v>
      </c>
      <c r="C329" s="77" t="s">
        <v>872</v>
      </c>
      <c r="D329" s="77" t="s">
        <v>1001</v>
      </c>
      <c r="E329" s="77" t="s">
        <v>354</v>
      </c>
      <c r="F329" s="78">
        <v>30143058.27</v>
      </c>
      <c r="G329" s="94">
        <v>49752113.509999998</v>
      </c>
      <c r="H329" s="94">
        <v>34592779.390000001</v>
      </c>
      <c r="I329" s="94">
        <f t="shared" si="5"/>
        <v>69.53027107692013</v>
      </c>
    </row>
    <row r="330" spans="1:9" ht="18.75" x14ac:dyDescent="0.2">
      <c r="A330" s="76" t="s">
        <v>741</v>
      </c>
      <c r="B330" s="77" t="s">
        <v>413</v>
      </c>
      <c r="C330" s="77" t="s">
        <v>872</v>
      </c>
      <c r="D330" s="77" t="s">
        <v>1001</v>
      </c>
      <c r="E330" s="77" t="s">
        <v>360</v>
      </c>
      <c r="F330" s="78">
        <v>30143058.27</v>
      </c>
      <c r="G330" s="94">
        <v>49752113.509999998</v>
      </c>
      <c r="H330" s="94">
        <v>34592779.390000001</v>
      </c>
      <c r="I330" s="94">
        <f t="shared" si="5"/>
        <v>69.53027107692013</v>
      </c>
    </row>
    <row r="331" spans="1:9" ht="56.25" x14ac:dyDescent="0.2">
      <c r="A331" s="76" t="s">
        <v>1002</v>
      </c>
      <c r="B331" s="77" t="s">
        <v>413</v>
      </c>
      <c r="C331" s="77" t="s">
        <v>872</v>
      </c>
      <c r="D331" s="77" t="s">
        <v>875</v>
      </c>
      <c r="E331" s="77" t="s">
        <v>704</v>
      </c>
      <c r="F331" s="78">
        <v>29206793.629999999</v>
      </c>
      <c r="G331" s="94">
        <v>23149358.66</v>
      </c>
      <c r="H331" s="94">
        <v>20682250.550000001</v>
      </c>
      <c r="I331" s="94">
        <f t="shared" si="5"/>
        <v>89.342650281439802</v>
      </c>
    </row>
    <row r="332" spans="1:9" ht="37.5" x14ac:dyDescent="0.2">
      <c r="A332" s="76" t="s">
        <v>713</v>
      </c>
      <c r="B332" s="77" t="s">
        <v>413</v>
      </c>
      <c r="C332" s="77" t="s">
        <v>872</v>
      </c>
      <c r="D332" s="77" t="s">
        <v>875</v>
      </c>
      <c r="E332" s="77" t="s">
        <v>336</v>
      </c>
      <c r="F332" s="78">
        <v>6057434.9699999997</v>
      </c>
      <c r="G332" s="94">
        <v>0</v>
      </c>
      <c r="H332" s="94">
        <v>0</v>
      </c>
      <c r="I332" s="94">
        <v>0</v>
      </c>
    </row>
    <row r="333" spans="1:9" ht="37.5" x14ac:dyDescent="0.2">
      <c r="A333" s="76" t="s">
        <v>714</v>
      </c>
      <c r="B333" s="77" t="s">
        <v>413</v>
      </c>
      <c r="C333" s="77" t="s">
        <v>872</v>
      </c>
      <c r="D333" s="77" t="s">
        <v>875</v>
      </c>
      <c r="E333" s="77" t="s">
        <v>338</v>
      </c>
      <c r="F333" s="78">
        <v>6057434.9699999997</v>
      </c>
      <c r="G333" s="94">
        <v>0</v>
      </c>
      <c r="H333" s="94">
        <v>0</v>
      </c>
      <c r="I333" s="94">
        <v>0</v>
      </c>
    </row>
    <row r="334" spans="1:9" ht="18.75" x14ac:dyDescent="0.2">
      <c r="A334" s="76" t="s">
        <v>733</v>
      </c>
      <c r="B334" s="77" t="s">
        <v>413</v>
      </c>
      <c r="C334" s="77" t="s">
        <v>872</v>
      </c>
      <c r="D334" s="77" t="s">
        <v>875</v>
      </c>
      <c r="E334" s="77" t="s">
        <v>354</v>
      </c>
      <c r="F334" s="78">
        <v>23149358.66</v>
      </c>
      <c r="G334" s="94">
        <v>23149358.66</v>
      </c>
      <c r="H334" s="94">
        <v>20682250.550000001</v>
      </c>
      <c r="I334" s="94">
        <f t="shared" si="5"/>
        <v>89.342650281439802</v>
      </c>
    </row>
    <row r="335" spans="1:9" ht="18.75" x14ac:dyDescent="0.2">
      <c r="A335" s="76" t="s">
        <v>741</v>
      </c>
      <c r="B335" s="77" t="s">
        <v>413</v>
      </c>
      <c r="C335" s="77" t="s">
        <v>872</v>
      </c>
      <c r="D335" s="77" t="s">
        <v>875</v>
      </c>
      <c r="E335" s="77" t="s">
        <v>360</v>
      </c>
      <c r="F335" s="78">
        <v>23149358.66</v>
      </c>
      <c r="G335" s="94">
        <v>23149358.66</v>
      </c>
      <c r="H335" s="94">
        <v>20682250.550000001</v>
      </c>
      <c r="I335" s="94">
        <f t="shared" si="5"/>
        <v>89.342650281439802</v>
      </c>
    </row>
    <row r="336" spans="1:9" ht="18.75" x14ac:dyDescent="0.2">
      <c r="A336" s="76" t="s">
        <v>753</v>
      </c>
      <c r="B336" s="77" t="s">
        <v>413</v>
      </c>
      <c r="C336" s="77" t="s">
        <v>754</v>
      </c>
      <c r="D336" s="77" t="s">
        <v>703</v>
      </c>
      <c r="E336" s="77" t="s">
        <v>704</v>
      </c>
      <c r="F336" s="78">
        <v>3781225.4</v>
      </c>
      <c r="G336" s="78">
        <v>3986929.45</v>
      </c>
      <c r="H336" s="78">
        <v>909300.05</v>
      </c>
      <c r="I336" s="94">
        <f t="shared" si="5"/>
        <v>22.80702634454693</v>
      </c>
    </row>
    <row r="337" spans="1:9" ht="18.75" x14ac:dyDescent="0.2">
      <c r="A337" s="76" t="s">
        <v>1003</v>
      </c>
      <c r="B337" s="77" t="s">
        <v>413</v>
      </c>
      <c r="C337" s="77" t="s">
        <v>754</v>
      </c>
      <c r="D337" s="77" t="s">
        <v>1004</v>
      </c>
      <c r="E337" s="77" t="s">
        <v>704</v>
      </c>
      <c r="F337" s="78">
        <v>2408325.4</v>
      </c>
      <c r="G337" s="94">
        <v>2408325.4</v>
      </c>
      <c r="H337" s="94">
        <v>377706</v>
      </c>
      <c r="I337" s="94">
        <f t="shared" si="5"/>
        <v>15.683345780433159</v>
      </c>
    </row>
    <row r="338" spans="1:9" ht="37.5" x14ac:dyDescent="0.2">
      <c r="A338" s="76" t="s">
        <v>713</v>
      </c>
      <c r="B338" s="77" t="s">
        <v>413</v>
      </c>
      <c r="C338" s="77" t="s">
        <v>754</v>
      </c>
      <c r="D338" s="77" t="s">
        <v>1004</v>
      </c>
      <c r="E338" s="77" t="s">
        <v>336</v>
      </c>
      <c r="F338" s="78">
        <v>2408325.4</v>
      </c>
      <c r="G338" s="94">
        <v>2408325.4</v>
      </c>
      <c r="H338" s="94">
        <v>377706</v>
      </c>
      <c r="I338" s="94">
        <f t="shared" si="5"/>
        <v>15.683345780433159</v>
      </c>
    </row>
    <row r="339" spans="1:9" ht="37.5" x14ac:dyDescent="0.2">
      <c r="A339" s="76" t="s">
        <v>714</v>
      </c>
      <c r="B339" s="77" t="s">
        <v>413</v>
      </c>
      <c r="C339" s="77" t="s">
        <v>754</v>
      </c>
      <c r="D339" s="77" t="s">
        <v>1004</v>
      </c>
      <c r="E339" s="77" t="s">
        <v>338</v>
      </c>
      <c r="F339" s="78">
        <v>2408325.4</v>
      </c>
      <c r="G339" s="94">
        <v>2408325.4</v>
      </c>
      <c r="H339" s="94">
        <v>377706</v>
      </c>
      <c r="I339" s="94">
        <f t="shared" si="5"/>
        <v>15.683345780433159</v>
      </c>
    </row>
    <row r="340" spans="1:9" ht="18.75" x14ac:dyDescent="0.2">
      <c r="A340" s="76" t="s">
        <v>1005</v>
      </c>
      <c r="B340" s="77" t="s">
        <v>413</v>
      </c>
      <c r="C340" s="77" t="s">
        <v>754</v>
      </c>
      <c r="D340" s="77" t="s">
        <v>879</v>
      </c>
      <c r="E340" s="77" t="s">
        <v>704</v>
      </c>
      <c r="F340" s="78">
        <v>22900</v>
      </c>
      <c r="G340" s="94">
        <v>22900</v>
      </c>
      <c r="H340" s="94">
        <v>0</v>
      </c>
      <c r="I340" s="94">
        <f t="shared" si="5"/>
        <v>0</v>
      </c>
    </row>
    <row r="341" spans="1:9" ht="37.5" x14ac:dyDescent="0.2">
      <c r="A341" s="76" t="s">
        <v>713</v>
      </c>
      <c r="B341" s="77" t="s">
        <v>413</v>
      </c>
      <c r="C341" s="77" t="s">
        <v>754</v>
      </c>
      <c r="D341" s="77" t="s">
        <v>879</v>
      </c>
      <c r="E341" s="77" t="s">
        <v>336</v>
      </c>
      <c r="F341" s="78">
        <v>22900</v>
      </c>
      <c r="G341" s="94">
        <v>22900</v>
      </c>
      <c r="H341" s="94">
        <v>0</v>
      </c>
      <c r="I341" s="94">
        <f t="shared" si="5"/>
        <v>0</v>
      </c>
    </row>
    <row r="342" spans="1:9" ht="37.5" x14ac:dyDescent="0.2">
      <c r="A342" s="76" t="s">
        <v>714</v>
      </c>
      <c r="B342" s="77" t="s">
        <v>413</v>
      </c>
      <c r="C342" s="77" t="s">
        <v>754</v>
      </c>
      <c r="D342" s="77" t="s">
        <v>879</v>
      </c>
      <c r="E342" s="77" t="s">
        <v>338</v>
      </c>
      <c r="F342" s="78">
        <v>22900</v>
      </c>
      <c r="G342" s="94">
        <v>22900</v>
      </c>
      <c r="H342" s="94">
        <v>0</v>
      </c>
      <c r="I342" s="94">
        <f t="shared" si="5"/>
        <v>0</v>
      </c>
    </row>
    <row r="343" spans="1:9" ht="37.5" x14ac:dyDescent="0.2">
      <c r="A343" s="76" t="s">
        <v>1006</v>
      </c>
      <c r="B343" s="77" t="s">
        <v>413</v>
      </c>
      <c r="C343" s="77" t="s">
        <v>754</v>
      </c>
      <c r="D343" s="77" t="s">
        <v>813</v>
      </c>
      <c r="E343" s="77" t="s">
        <v>704</v>
      </c>
      <c r="F343" s="78">
        <v>0</v>
      </c>
      <c r="G343" s="94">
        <v>205704.05</v>
      </c>
      <c r="H343" s="94">
        <v>205704.05</v>
      </c>
      <c r="I343" s="94">
        <f t="shared" si="5"/>
        <v>100</v>
      </c>
    </row>
    <row r="344" spans="1:9" ht="18.75" x14ac:dyDescent="0.2">
      <c r="A344" s="76" t="s">
        <v>715</v>
      </c>
      <c r="B344" s="77" t="s">
        <v>413</v>
      </c>
      <c r="C344" s="77" t="s">
        <v>754</v>
      </c>
      <c r="D344" s="77" t="s">
        <v>813</v>
      </c>
      <c r="E344" s="77" t="s">
        <v>340</v>
      </c>
      <c r="F344" s="78">
        <v>0</v>
      </c>
      <c r="G344" s="94">
        <v>205704.05</v>
      </c>
      <c r="H344" s="94">
        <v>205704.05</v>
      </c>
      <c r="I344" s="94">
        <f t="shared" si="5"/>
        <v>100</v>
      </c>
    </row>
    <row r="345" spans="1:9" ht="18.75" x14ac:dyDescent="0.2">
      <c r="A345" s="76" t="s">
        <v>814</v>
      </c>
      <c r="B345" s="77" t="s">
        <v>413</v>
      </c>
      <c r="C345" s="77" t="s">
        <v>754</v>
      </c>
      <c r="D345" s="77" t="s">
        <v>813</v>
      </c>
      <c r="E345" s="77" t="s">
        <v>451</v>
      </c>
      <c r="F345" s="78">
        <v>0</v>
      </c>
      <c r="G345" s="94">
        <v>205704.05</v>
      </c>
      <c r="H345" s="94">
        <v>205704.05</v>
      </c>
      <c r="I345" s="94">
        <f t="shared" ref="I345:I403" si="6">H345/G345*100</f>
        <v>100</v>
      </c>
    </row>
    <row r="346" spans="1:9" ht="37.5" x14ac:dyDescent="0.2">
      <c r="A346" s="76" t="s">
        <v>1007</v>
      </c>
      <c r="B346" s="77" t="s">
        <v>413</v>
      </c>
      <c r="C346" s="77" t="s">
        <v>754</v>
      </c>
      <c r="D346" s="77" t="s">
        <v>880</v>
      </c>
      <c r="E346" s="77" t="s">
        <v>704</v>
      </c>
      <c r="F346" s="78">
        <v>1350000</v>
      </c>
      <c r="G346" s="94">
        <v>1350000</v>
      </c>
      <c r="H346" s="94">
        <v>325890</v>
      </c>
      <c r="I346" s="94">
        <f t="shared" si="6"/>
        <v>24.14</v>
      </c>
    </row>
    <row r="347" spans="1:9" ht="37.5" x14ac:dyDescent="0.2">
      <c r="A347" s="76" t="s">
        <v>713</v>
      </c>
      <c r="B347" s="77" t="s">
        <v>413</v>
      </c>
      <c r="C347" s="77" t="s">
        <v>754</v>
      </c>
      <c r="D347" s="77" t="s">
        <v>880</v>
      </c>
      <c r="E347" s="77" t="s">
        <v>336</v>
      </c>
      <c r="F347" s="78">
        <v>1350000</v>
      </c>
      <c r="G347" s="94">
        <v>1350000</v>
      </c>
      <c r="H347" s="94">
        <v>325890</v>
      </c>
      <c r="I347" s="94">
        <f t="shared" si="6"/>
        <v>24.14</v>
      </c>
    </row>
    <row r="348" spans="1:9" ht="37.5" x14ac:dyDescent="0.2">
      <c r="A348" s="76" t="s">
        <v>714</v>
      </c>
      <c r="B348" s="77" t="s">
        <v>413</v>
      </c>
      <c r="C348" s="77" t="s">
        <v>754</v>
      </c>
      <c r="D348" s="77" t="s">
        <v>880</v>
      </c>
      <c r="E348" s="77" t="s">
        <v>338</v>
      </c>
      <c r="F348" s="78">
        <v>1350000</v>
      </c>
      <c r="G348" s="94">
        <v>1350000</v>
      </c>
      <c r="H348" s="94">
        <v>325890</v>
      </c>
      <c r="I348" s="94">
        <f t="shared" si="6"/>
        <v>24.14</v>
      </c>
    </row>
    <row r="349" spans="1:9" ht="18.75" x14ac:dyDescent="0.2">
      <c r="A349" s="76" t="s">
        <v>815</v>
      </c>
      <c r="B349" s="77" t="s">
        <v>413</v>
      </c>
      <c r="C349" s="77" t="s">
        <v>816</v>
      </c>
      <c r="D349" s="77" t="s">
        <v>703</v>
      </c>
      <c r="E349" s="77" t="s">
        <v>704</v>
      </c>
      <c r="F349" s="78">
        <v>79108774.530000001</v>
      </c>
      <c r="G349" s="78">
        <v>105225979.05</v>
      </c>
      <c r="H349" s="78">
        <v>27474574.009999998</v>
      </c>
      <c r="I349" s="94">
        <f t="shared" si="6"/>
        <v>26.110067359834176</v>
      </c>
    </row>
    <row r="350" spans="1:9" ht="18.75" x14ac:dyDescent="0.2">
      <c r="A350" s="76" t="s">
        <v>817</v>
      </c>
      <c r="B350" s="77" t="s">
        <v>413</v>
      </c>
      <c r="C350" s="77" t="s">
        <v>818</v>
      </c>
      <c r="D350" s="77" t="s">
        <v>703</v>
      </c>
      <c r="E350" s="77" t="s">
        <v>704</v>
      </c>
      <c r="F350" s="78">
        <v>3100000</v>
      </c>
      <c r="G350" s="78">
        <v>3100000</v>
      </c>
      <c r="H350" s="78">
        <v>1659645.23</v>
      </c>
      <c r="I350" s="94">
        <f t="shared" si="6"/>
        <v>53.536942903225807</v>
      </c>
    </row>
    <row r="351" spans="1:9" ht="131.25" x14ac:dyDescent="0.2">
      <c r="A351" s="76" t="s">
        <v>1008</v>
      </c>
      <c r="B351" s="77" t="s">
        <v>413</v>
      </c>
      <c r="C351" s="77" t="s">
        <v>818</v>
      </c>
      <c r="D351" s="77" t="s">
        <v>883</v>
      </c>
      <c r="E351" s="77" t="s">
        <v>704</v>
      </c>
      <c r="F351" s="78">
        <v>3000000</v>
      </c>
      <c r="G351" s="94">
        <v>3000000</v>
      </c>
      <c r="H351" s="94">
        <v>1659645.23</v>
      </c>
      <c r="I351" s="94">
        <f t="shared" si="6"/>
        <v>55.321507666666669</v>
      </c>
    </row>
    <row r="352" spans="1:9" ht="18.75" x14ac:dyDescent="0.2">
      <c r="A352" s="76" t="s">
        <v>733</v>
      </c>
      <c r="B352" s="77" t="s">
        <v>413</v>
      </c>
      <c r="C352" s="77" t="s">
        <v>818</v>
      </c>
      <c r="D352" s="77" t="s">
        <v>883</v>
      </c>
      <c r="E352" s="77" t="s">
        <v>354</v>
      </c>
      <c r="F352" s="78">
        <v>3000000</v>
      </c>
      <c r="G352" s="94">
        <v>3000000</v>
      </c>
      <c r="H352" s="94">
        <v>1659645.23</v>
      </c>
      <c r="I352" s="94">
        <f t="shared" si="6"/>
        <v>55.321507666666669</v>
      </c>
    </row>
    <row r="353" spans="1:9" ht="18.75" x14ac:dyDescent="0.2">
      <c r="A353" s="76" t="s">
        <v>741</v>
      </c>
      <c r="B353" s="77" t="s">
        <v>413</v>
      </c>
      <c r="C353" s="77" t="s">
        <v>818</v>
      </c>
      <c r="D353" s="77" t="s">
        <v>883</v>
      </c>
      <c r="E353" s="77" t="s">
        <v>360</v>
      </c>
      <c r="F353" s="78">
        <v>3000000</v>
      </c>
      <c r="G353" s="94">
        <v>3000000</v>
      </c>
      <c r="H353" s="94">
        <v>1659645.23</v>
      </c>
      <c r="I353" s="94">
        <f t="shared" si="6"/>
        <v>55.321507666666669</v>
      </c>
    </row>
    <row r="354" spans="1:9" ht="18.75" x14ac:dyDescent="0.2">
      <c r="A354" s="76" t="s">
        <v>1009</v>
      </c>
      <c r="B354" s="77" t="s">
        <v>413</v>
      </c>
      <c r="C354" s="77" t="s">
        <v>818</v>
      </c>
      <c r="D354" s="77" t="s">
        <v>881</v>
      </c>
      <c r="E354" s="77" t="s">
        <v>704</v>
      </c>
      <c r="F354" s="78">
        <v>100000</v>
      </c>
      <c r="G354" s="94">
        <v>100000</v>
      </c>
      <c r="H354" s="94">
        <v>0</v>
      </c>
      <c r="I354" s="94">
        <f t="shared" si="6"/>
        <v>0</v>
      </c>
    </row>
    <row r="355" spans="1:9" ht="37.5" x14ac:dyDescent="0.2">
      <c r="A355" s="76" t="s">
        <v>713</v>
      </c>
      <c r="B355" s="77" t="s">
        <v>413</v>
      </c>
      <c r="C355" s="77" t="s">
        <v>818</v>
      </c>
      <c r="D355" s="77" t="s">
        <v>881</v>
      </c>
      <c r="E355" s="77" t="s">
        <v>336</v>
      </c>
      <c r="F355" s="78">
        <v>100000</v>
      </c>
      <c r="G355" s="94">
        <v>100000</v>
      </c>
      <c r="H355" s="94">
        <v>0</v>
      </c>
      <c r="I355" s="94">
        <f t="shared" si="6"/>
        <v>0</v>
      </c>
    </row>
    <row r="356" spans="1:9" ht="37.5" x14ac:dyDescent="0.2">
      <c r="A356" s="76" t="s">
        <v>714</v>
      </c>
      <c r="B356" s="77" t="s">
        <v>413</v>
      </c>
      <c r="C356" s="77" t="s">
        <v>818</v>
      </c>
      <c r="D356" s="77" t="s">
        <v>881</v>
      </c>
      <c r="E356" s="77" t="s">
        <v>338</v>
      </c>
      <c r="F356" s="78">
        <v>100000</v>
      </c>
      <c r="G356" s="94">
        <v>100000</v>
      </c>
      <c r="H356" s="94">
        <v>0</v>
      </c>
      <c r="I356" s="94">
        <f t="shared" si="6"/>
        <v>0</v>
      </c>
    </row>
    <row r="357" spans="1:9" ht="18.75" x14ac:dyDescent="0.2">
      <c r="A357" s="76" t="s">
        <v>884</v>
      </c>
      <c r="B357" s="77" t="s">
        <v>413</v>
      </c>
      <c r="C357" s="77" t="s">
        <v>885</v>
      </c>
      <c r="D357" s="77" t="s">
        <v>703</v>
      </c>
      <c r="E357" s="77" t="s">
        <v>704</v>
      </c>
      <c r="F357" s="78">
        <v>68305882.530000001</v>
      </c>
      <c r="G357" s="78">
        <v>78980953.049999997</v>
      </c>
      <c r="H357" s="78">
        <v>16382423.66</v>
      </c>
      <c r="I357" s="94">
        <f t="shared" si="6"/>
        <v>20.742246107905128</v>
      </c>
    </row>
    <row r="358" spans="1:9" ht="56.25" x14ac:dyDescent="0.2">
      <c r="A358" s="76" t="s">
        <v>979</v>
      </c>
      <c r="B358" s="77" t="s">
        <v>413</v>
      </c>
      <c r="C358" s="77" t="s">
        <v>885</v>
      </c>
      <c r="D358" s="77" t="s">
        <v>848</v>
      </c>
      <c r="E358" s="77" t="s">
        <v>704</v>
      </c>
      <c r="F358" s="78">
        <v>720927</v>
      </c>
      <c r="G358" s="94">
        <v>1628040.52</v>
      </c>
      <c r="H358" s="94">
        <v>538575.04</v>
      </c>
      <c r="I358" s="94">
        <f t="shared" si="6"/>
        <v>33.08118154209086</v>
      </c>
    </row>
    <row r="359" spans="1:9" ht="37.5" x14ac:dyDescent="0.2">
      <c r="A359" s="76" t="s">
        <v>713</v>
      </c>
      <c r="B359" s="77" t="s">
        <v>413</v>
      </c>
      <c r="C359" s="77" t="s">
        <v>885</v>
      </c>
      <c r="D359" s="77" t="s">
        <v>848</v>
      </c>
      <c r="E359" s="77" t="s">
        <v>336</v>
      </c>
      <c r="F359" s="78">
        <v>720927</v>
      </c>
      <c r="G359" s="94">
        <v>1578040.52</v>
      </c>
      <c r="H359" s="94">
        <v>488575.04</v>
      </c>
      <c r="I359" s="94">
        <f t="shared" si="6"/>
        <v>30.960867848944712</v>
      </c>
    </row>
    <row r="360" spans="1:9" ht="37.5" x14ac:dyDescent="0.2">
      <c r="A360" s="76" t="s">
        <v>714</v>
      </c>
      <c r="B360" s="77" t="s">
        <v>413</v>
      </c>
      <c r="C360" s="77" t="s">
        <v>885</v>
      </c>
      <c r="D360" s="77" t="s">
        <v>848</v>
      </c>
      <c r="E360" s="77" t="s">
        <v>338</v>
      </c>
      <c r="F360" s="78">
        <v>720927</v>
      </c>
      <c r="G360" s="94">
        <v>1578040.52</v>
      </c>
      <c r="H360" s="94">
        <v>488575.04</v>
      </c>
      <c r="I360" s="94">
        <f t="shared" si="6"/>
        <v>30.960867848944712</v>
      </c>
    </row>
    <row r="361" spans="1:9" ht="18.75" x14ac:dyDescent="0.2">
      <c r="A361" s="76" t="s">
        <v>715</v>
      </c>
      <c r="B361" s="77" t="s">
        <v>413</v>
      </c>
      <c r="C361" s="77" t="s">
        <v>885</v>
      </c>
      <c r="D361" s="77" t="s">
        <v>848</v>
      </c>
      <c r="E361" s="77" t="s">
        <v>340</v>
      </c>
      <c r="F361" s="78">
        <v>0</v>
      </c>
      <c r="G361" s="94">
        <v>50000</v>
      </c>
      <c r="H361" s="94">
        <v>50000</v>
      </c>
      <c r="I361" s="94">
        <f t="shared" si="6"/>
        <v>100</v>
      </c>
    </row>
    <row r="362" spans="1:9" ht="18.75" x14ac:dyDescent="0.2">
      <c r="A362" s="76" t="s">
        <v>716</v>
      </c>
      <c r="B362" s="77" t="s">
        <v>413</v>
      </c>
      <c r="C362" s="77" t="s">
        <v>885</v>
      </c>
      <c r="D362" s="77" t="s">
        <v>848</v>
      </c>
      <c r="E362" s="77" t="s">
        <v>342</v>
      </c>
      <c r="F362" s="78">
        <v>0</v>
      </c>
      <c r="G362" s="94">
        <v>50000</v>
      </c>
      <c r="H362" s="94">
        <v>50000</v>
      </c>
      <c r="I362" s="94">
        <f t="shared" si="6"/>
        <v>100</v>
      </c>
    </row>
    <row r="363" spans="1:9" ht="93.75" x14ac:dyDescent="0.2">
      <c r="A363" s="76" t="s">
        <v>1010</v>
      </c>
      <c r="B363" s="77" t="s">
        <v>413</v>
      </c>
      <c r="C363" s="77" t="s">
        <v>885</v>
      </c>
      <c r="D363" s="77" t="s">
        <v>886</v>
      </c>
      <c r="E363" s="77" t="s">
        <v>704</v>
      </c>
      <c r="F363" s="78">
        <v>8293405.2999999998</v>
      </c>
      <c r="G363" s="94">
        <v>14391306.300000001</v>
      </c>
      <c r="H363" s="94">
        <v>14007718.189999999</v>
      </c>
      <c r="I363" s="94">
        <f t="shared" si="6"/>
        <v>97.334584491471759</v>
      </c>
    </row>
    <row r="364" spans="1:9" ht="37.5" x14ac:dyDescent="0.2">
      <c r="A364" s="76" t="s">
        <v>713</v>
      </c>
      <c r="B364" s="77" t="s">
        <v>413</v>
      </c>
      <c r="C364" s="77" t="s">
        <v>885</v>
      </c>
      <c r="D364" s="77" t="s">
        <v>886</v>
      </c>
      <c r="E364" s="77" t="s">
        <v>336</v>
      </c>
      <c r="F364" s="78">
        <v>1930500</v>
      </c>
      <c r="G364" s="94">
        <v>1930500</v>
      </c>
      <c r="H364" s="94">
        <v>1655793.35</v>
      </c>
      <c r="I364" s="94">
        <f t="shared" si="6"/>
        <v>85.770181300181306</v>
      </c>
    </row>
    <row r="365" spans="1:9" ht="37.5" x14ac:dyDescent="0.2">
      <c r="A365" s="76" t="s">
        <v>714</v>
      </c>
      <c r="B365" s="77" t="s">
        <v>413</v>
      </c>
      <c r="C365" s="77" t="s">
        <v>885</v>
      </c>
      <c r="D365" s="77" t="s">
        <v>886</v>
      </c>
      <c r="E365" s="77" t="s">
        <v>338</v>
      </c>
      <c r="F365" s="78">
        <v>1930500</v>
      </c>
      <c r="G365" s="94">
        <v>1930500</v>
      </c>
      <c r="H365" s="94">
        <v>1655793.35</v>
      </c>
      <c r="I365" s="94">
        <f t="shared" si="6"/>
        <v>85.770181300181306</v>
      </c>
    </row>
    <row r="366" spans="1:9" ht="18.75" x14ac:dyDescent="0.2">
      <c r="A366" s="76" t="s">
        <v>733</v>
      </c>
      <c r="B366" s="77" t="s">
        <v>413</v>
      </c>
      <c r="C366" s="77" t="s">
        <v>885</v>
      </c>
      <c r="D366" s="77" t="s">
        <v>886</v>
      </c>
      <c r="E366" s="77" t="s">
        <v>354</v>
      </c>
      <c r="F366" s="78">
        <v>6362905.2999999998</v>
      </c>
      <c r="G366" s="94">
        <v>12460806.300000001</v>
      </c>
      <c r="H366" s="94">
        <v>12351924.84</v>
      </c>
      <c r="I366" s="94">
        <f t="shared" si="6"/>
        <v>99.126208550404954</v>
      </c>
    </row>
    <row r="367" spans="1:9" ht="18.75" x14ac:dyDescent="0.2">
      <c r="A367" s="76" t="s">
        <v>741</v>
      </c>
      <c r="B367" s="77" t="s">
        <v>413</v>
      </c>
      <c r="C367" s="77" t="s">
        <v>885</v>
      </c>
      <c r="D367" s="77" t="s">
        <v>886</v>
      </c>
      <c r="E367" s="77" t="s">
        <v>360</v>
      </c>
      <c r="F367" s="78">
        <v>6362905.2999999998</v>
      </c>
      <c r="G367" s="94">
        <v>12460806.300000001</v>
      </c>
      <c r="H367" s="94">
        <v>12351924.84</v>
      </c>
      <c r="I367" s="94">
        <f t="shared" si="6"/>
        <v>99.126208550404954</v>
      </c>
    </row>
    <row r="368" spans="1:9" ht="37.5" x14ac:dyDescent="0.2">
      <c r="A368" s="76" t="s">
        <v>1011</v>
      </c>
      <c r="B368" s="77" t="s">
        <v>413</v>
      </c>
      <c r="C368" s="77" t="s">
        <v>885</v>
      </c>
      <c r="D368" s="77" t="s">
        <v>1012</v>
      </c>
      <c r="E368" s="77" t="s">
        <v>704</v>
      </c>
      <c r="F368" s="78">
        <v>55807193.229999997</v>
      </c>
      <c r="G368" s="94">
        <v>55807193.229999997</v>
      </c>
      <c r="H368" s="94">
        <v>0</v>
      </c>
      <c r="I368" s="94">
        <f t="shared" si="6"/>
        <v>0</v>
      </c>
    </row>
    <row r="369" spans="1:9" ht="37.5" x14ac:dyDescent="0.2">
      <c r="A369" s="76" t="s">
        <v>988</v>
      </c>
      <c r="B369" s="77" t="s">
        <v>413</v>
      </c>
      <c r="C369" s="77" t="s">
        <v>885</v>
      </c>
      <c r="D369" s="77" t="s">
        <v>1012</v>
      </c>
      <c r="E369" s="77" t="s">
        <v>436</v>
      </c>
      <c r="F369" s="78">
        <v>55807193.229999997</v>
      </c>
      <c r="G369" s="94">
        <v>55807193.229999997</v>
      </c>
      <c r="H369" s="94">
        <v>0</v>
      </c>
      <c r="I369" s="94">
        <f t="shared" si="6"/>
        <v>0</v>
      </c>
    </row>
    <row r="370" spans="1:9" ht="18.75" x14ac:dyDescent="0.2">
      <c r="A370" s="76" t="s">
        <v>878</v>
      </c>
      <c r="B370" s="77" t="s">
        <v>413</v>
      </c>
      <c r="C370" s="77" t="s">
        <v>885</v>
      </c>
      <c r="D370" s="77" t="s">
        <v>1012</v>
      </c>
      <c r="E370" s="77" t="s">
        <v>438</v>
      </c>
      <c r="F370" s="78">
        <v>55807193.229999997</v>
      </c>
      <c r="G370" s="94">
        <v>55807193.229999997</v>
      </c>
      <c r="H370" s="94">
        <v>0</v>
      </c>
      <c r="I370" s="94">
        <f t="shared" si="6"/>
        <v>0</v>
      </c>
    </row>
    <row r="371" spans="1:9" ht="37.5" x14ac:dyDescent="0.2">
      <c r="A371" s="76" t="s">
        <v>991</v>
      </c>
      <c r="B371" s="77" t="s">
        <v>413</v>
      </c>
      <c r="C371" s="77" t="s">
        <v>885</v>
      </c>
      <c r="D371" s="77" t="s">
        <v>887</v>
      </c>
      <c r="E371" s="77" t="s">
        <v>704</v>
      </c>
      <c r="F371" s="78">
        <v>3484357</v>
      </c>
      <c r="G371" s="94">
        <v>7154413</v>
      </c>
      <c r="H371" s="94">
        <v>1836130.43</v>
      </c>
      <c r="I371" s="94">
        <f t="shared" si="6"/>
        <v>25.664305792802288</v>
      </c>
    </row>
    <row r="372" spans="1:9" ht="37.5" x14ac:dyDescent="0.2">
      <c r="A372" s="76" t="s">
        <v>988</v>
      </c>
      <c r="B372" s="77" t="s">
        <v>413</v>
      </c>
      <c r="C372" s="77" t="s">
        <v>885</v>
      </c>
      <c r="D372" s="77" t="s">
        <v>887</v>
      </c>
      <c r="E372" s="77" t="s">
        <v>436</v>
      </c>
      <c r="F372" s="78">
        <v>3484357</v>
      </c>
      <c r="G372" s="94">
        <v>7154413</v>
      </c>
      <c r="H372" s="94">
        <v>1836130.43</v>
      </c>
      <c r="I372" s="94">
        <f t="shared" si="6"/>
        <v>25.664305792802288</v>
      </c>
    </row>
    <row r="373" spans="1:9" ht="18.75" x14ac:dyDescent="0.2">
      <c r="A373" s="76" t="s">
        <v>878</v>
      </c>
      <c r="B373" s="77" t="s">
        <v>413</v>
      </c>
      <c r="C373" s="77" t="s">
        <v>885</v>
      </c>
      <c r="D373" s="77" t="s">
        <v>887</v>
      </c>
      <c r="E373" s="77" t="s">
        <v>438</v>
      </c>
      <c r="F373" s="78">
        <v>3484357</v>
      </c>
      <c r="G373" s="94">
        <v>7154413</v>
      </c>
      <c r="H373" s="94">
        <v>1836130.43</v>
      </c>
      <c r="I373" s="94">
        <f t="shared" si="6"/>
        <v>25.664305792802288</v>
      </c>
    </row>
    <row r="374" spans="1:9" ht="37.5" x14ac:dyDescent="0.2">
      <c r="A374" s="76" t="s">
        <v>888</v>
      </c>
      <c r="B374" s="77" t="s">
        <v>413</v>
      </c>
      <c r="C374" s="77" t="s">
        <v>889</v>
      </c>
      <c r="D374" s="77" t="s">
        <v>703</v>
      </c>
      <c r="E374" s="77" t="s">
        <v>704</v>
      </c>
      <c r="F374" s="78">
        <v>7702892</v>
      </c>
      <c r="G374" s="78">
        <v>23145026</v>
      </c>
      <c r="H374" s="78">
        <v>9432505.1199999992</v>
      </c>
      <c r="I374" s="94">
        <f t="shared" si="6"/>
        <v>40.753918876565528</v>
      </c>
    </row>
    <row r="375" spans="1:9" ht="37.5" x14ac:dyDescent="0.2">
      <c r="A375" s="76" t="s">
        <v>991</v>
      </c>
      <c r="B375" s="77" t="s">
        <v>413</v>
      </c>
      <c r="C375" s="77" t="s">
        <v>889</v>
      </c>
      <c r="D375" s="77" t="s">
        <v>1248</v>
      </c>
      <c r="E375" s="77" t="s">
        <v>704</v>
      </c>
      <c r="F375" s="78">
        <v>0</v>
      </c>
      <c r="G375" s="78">
        <v>5000000</v>
      </c>
      <c r="H375" s="78">
        <v>0</v>
      </c>
      <c r="I375" s="94">
        <f t="shared" si="6"/>
        <v>0</v>
      </c>
    </row>
    <row r="376" spans="1:9" ht="37.5" x14ac:dyDescent="0.2">
      <c r="A376" s="76" t="s">
        <v>988</v>
      </c>
      <c r="B376" s="77" t="s">
        <v>413</v>
      </c>
      <c r="C376" s="77" t="s">
        <v>889</v>
      </c>
      <c r="D376" s="77" t="s">
        <v>1248</v>
      </c>
      <c r="E376" s="77" t="s">
        <v>436</v>
      </c>
      <c r="F376" s="78">
        <v>0</v>
      </c>
      <c r="G376" s="78">
        <v>5000000</v>
      </c>
      <c r="H376" s="78">
        <v>0</v>
      </c>
      <c r="I376" s="94">
        <f t="shared" si="6"/>
        <v>0</v>
      </c>
    </row>
    <row r="377" spans="1:9" ht="131.25" x14ac:dyDescent="0.2">
      <c r="A377" s="76" t="s">
        <v>1249</v>
      </c>
      <c r="B377" s="77" t="s">
        <v>413</v>
      </c>
      <c r="C377" s="77" t="s">
        <v>889</v>
      </c>
      <c r="D377" s="77" t="s">
        <v>1248</v>
      </c>
      <c r="E377" s="77" t="s">
        <v>1250</v>
      </c>
      <c r="F377" s="78">
        <v>0</v>
      </c>
      <c r="G377" s="78">
        <v>5000000</v>
      </c>
      <c r="H377" s="78">
        <v>0</v>
      </c>
      <c r="I377" s="94">
        <f t="shared" si="6"/>
        <v>0</v>
      </c>
    </row>
    <row r="378" spans="1:9" ht="37.5" x14ac:dyDescent="0.2">
      <c r="A378" s="76" t="s">
        <v>1013</v>
      </c>
      <c r="B378" s="77" t="s">
        <v>413</v>
      </c>
      <c r="C378" s="77" t="s">
        <v>889</v>
      </c>
      <c r="D378" s="77" t="s">
        <v>890</v>
      </c>
      <c r="E378" s="77" t="s">
        <v>704</v>
      </c>
      <c r="F378" s="78">
        <v>7702892</v>
      </c>
      <c r="G378" s="94">
        <v>18145026</v>
      </c>
      <c r="H378" s="94">
        <v>9432505.1199999992</v>
      </c>
      <c r="I378" s="94">
        <f t="shared" si="6"/>
        <v>51.983971364934931</v>
      </c>
    </row>
    <row r="379" spans="1:9" ht="18.75" x14ac:dyDescent="0.2">
      <c r="A379" s="76" t="s">
        <v>715</v>
      </c>
      <c r="B379" s="77" t="s">
        <v>413</v>
      </c>
      <c r="C379" s="77" t="s">
        <v>889</v>
      </c>
      <c r="D379" s="77" t="s">
        <v>890</v>
      </c>
      <c r="E379" s="77" t="s">
        <v>340</v>
      </c>
      <c r="F379" s="78">
        <v>7702892</v>
      </c>
      <c r="G379" s="94">
        <v>18145026</v>
      </c>
      <c r="H379" s="94">
        <v>9432505.1199999992</v>
      </c>
      <c r="I379" s="94">
        <f t="shared" si="6"/>
        <v>51.983971364934931</v>
      </c>
    </row>
    <row r="380" spans="1:9" ht="75" x14ac:dyDescent="0.2">
      <c r="A380" s="76" t="s">
        <v>864</v>
      </c>
      <c r="B380" s="77" t="s">
        <v>413</v>
      </c>
      <c r="C380" s="77" t="s">
        <v>889</v>
      </c>
      <c r="D380" s="77" t="s">
        <v>890</v>
      </c>
      <c r="E380" s="77" t="s">
        <v>432</v>
      </c>
      <c r="F380" s="78">
        <v>7702892</v>
      </c>
      <c r="G380" s="94">
        <v>18145026</v>
      </c>
      <c r="H380" s="94">
        <v>9432505.1199999992</v>
      </c>
      <c r="I380" s="94">
        <f t="shared" si="6"/>
        <v>51.983971364934931</v>
      </c>
    </row>
    <row r="381" spans="1:9" ht="18.75" x14ac:dyDescent="0.2">
      <c r="A381" s="76" t="s">
        <v>891</v>
      </c>
      <c r="B381" s="77" t="s">
        <v>413</v>
      </c>
      <c r="C381" s="77" t="s">
        <v>892</v>
      </c>
      <c r="D381" s="77" t="s">
        <v>703</v>
      </c>
      <c r="E381" s="77" t="s">
        <v>704</v>
      </c>
      <c r="F381" s="78">
        <v>1399500</v>
      </c>
      <c r="G381" s="78">
        <v>2844901.67</v>
      </c>
      <c r="H381" s="78">
        <v>0</v>
      </c>
      <c r="I381" s="94">
        <f t="shared" si="6"/>
        <v>0</v>
      </c>
    </row>
    <row r="382" spans="1:9" ht="37.5" x14ac:dyDescent="0.2">
      <c r="A382" s="76" t="s">
        <v>894</v>
      </c>
      <c r="B382" s="77" t="s">
        <v>413</v>
      </c>
      <c r="C382" s="77" t="s">
        <v>895</v>
      </c>
      <c r="D382" s="77" t="s">
        <v>703</v>
      </c>
      <c r="E382" s="77" t="s">
        <v>704</v>
      </c>
      <c r="F382" s="78">
        <v>1399500</v>
      </c>
      <c r="G382" s="78">
        <v>2844901.67</v>
      </c>
      <c r="H382" s="78">
        <v>0</v>
      </c>
      <c r="I382" s="94">
        <f t="shared" si="6"/>
        <v>0</v>
      </c>
    </row>
    <row r="383" spans="1:9" ht="18.75" x14ac:dyDescent="0.2">
      <c r="A383" s="76" t="s">
        <v>1014</v>
      </c>
      <c r="B383" s="77" t="s">
        <v>413</v>
      </c>
      <c r="C383" s="77" t="s">
        <v>895</v>
      </c>
      <c r="D383" s="77" t="s">
        <v>893</v>
      </c>
      <c r="E383" s="77" t="s">
        <v>704</v>
      </c>
      <c r="F383" s="78">
        <v>1399500</v>
      </c>
      <c r="G383" s="94">
        <v>2844901.67</v>
      </c>
      <c r="H383" s="94">
        <v>0</v>
      </c>
      <c r="I383" s="94">
        <f t="shared" si="6"/>
        <v>0</v>
      </c>
    </row>
    <row r="384" spans="1:9" ht="37.5" x14ac:dyDescent="0.2">
      <c r="A384" s="76" t="s">
        <v>713</v>
      </c>
      <c r="B384" s="77" t="s">
        <v>413</v>
      </c>
      <c r="C384" s="77" t="s">
        <v>895</v>
      </c>
      <c r="D384" s="77" t="s">
        <v>893</v>
      </c>
      <c r="E384" s="77" t="s">
        <v>336</v>
      </c>
      <c r="F384" s="78">
        <v>1399500</v>
      </c>
      <c r="G384" s="94">
        <v>2844901.67</v>
      </c>
      <c r="H384" s="94">
        <v>0</v>
      </c>
      <c r="I384" s="94">
        <f t="shared" si="6"/>
        <v>0</v>
      </c>
    </row>
    <row r="385" spans="1:9" ht="37.5" x14ac:dyDescent="0.2">
      <c r="A385" s="76" t="s">
        <v>714</v>
      </c>
      <c r="B385" s="77" t="s">
        <v>413</v>
      </c>
      <c r="C385" s="77" t="s">
        <v>895</v>
      </c>
      <c r="D385" s="77" t="s">
        <v>893</v>
      </c>
      <c r="E385" s="77" t="s">
        <v>338</v>
      </c>
      <c r="F385" s="78">
        <v>1399500</v>
      </c>
      <c r="G385" s="94">
        <v>2844901.67</v>
      </c>
      <c r="H385" s="94">
        <v>0</v>
      </c>
      <c r="I385" s="94">
        <f t="shared" si="6"/>
        <v>0</v>
      </c>
    </row>
    <row r="386" spans="1:9" ht="18.75" x14ac:dyDescent="0.2">
      <c r="A386" s="76" t="s">
        <v>756</v>
      </c>
      <c r="B386" s="77" t="s">
        <v>413</v>
      </c>
      <c r="C386" s="77" t="s">
        <v>757</v>
      </c>
      <c r="D386" s="77" t="s">
        <v>703</v>
      </c>
      <c r="E386" s="77" t="s">
        <v>704</v>
      </c>
      <c r="F386" s="78">
        <v>149374802.63</v>
      </c>
      <c r="G386" s="78">
        <v>183941448.15000001</v>
      </c>
      <c r="H386" s="78">
        <v>392480.4</v>
      </c>
      <c r="I386" s="94">
        <f t="shared" si="6"/>
        <v>0.21337246387227601</v>
      </c>
    </row>
    <row r="387" spans="1:9" ht="18.75" x14ac:dyDescent="0.2">
      <c r="A387" s="76" t="s">
        <v>896</v>
      </c>
      <c r="B387" s="77" t="s">
        <v>413</v>
      </c>
      <c r="C387" s="77" t="s">
        <v>897</v>
      </c>
      <c r="D387" s="77" t="s">
        <v>703</v>
      </c>
      <c r="E387" s="77" t="s">
        <v>704</v>
      </c>
      <c r="F387" s="78">
        <v>135197.1</v>
      </c>
      <c r="G387" s="78">
        <v>135197.1</v>
      </c>
      <c r="H387" s="78">
        <v>0</v>
      </c>
      <c r="I387" s="94">
        <f t="shared" si="6"/>
        <v>0</v>
      </c>
    </row>
    <row r="388" spans="1:9" ht="37.5" x14ac:dyDescent="0.2">
      <c r="A388" s="76" t="s">
        <v>991</v>
      </c>
      <c r="B388" s="77" t="s">
        <v>413</v>
      </c>
      <c r="C388" s="77" t="s">
        <v>897</v>
      </c>
      <c r="D388" s="77" t="s">
        <v>898</v>
      </c>
      <c r="E388" s="77" t="s">
        <v>704</v>
      </c>
      <c r="F388" s="78">
        <v>135197.1</v>
      </c>
      <c r="G388" s="94">
        <v>135197.1</v>
      </c>
      <c r="H388" s="94">
        <v>0</v>
      </c>
      <c r="I388" s="94">
        <f t="shared" si="6"/>
        <v>0</v>
      </c>
    </row>
    <row r="389" spans="1:9" ht="37.5" x14ac:dyDescent="0.2">
      <c r="A389" s="76" t="s">
        <v>988</v>
      </c>
      <c r="B389" s="77" t="s">
        <v>413</v>
      </c>
      <c r="C389" s="77" t="s">
        <v>897</v>
      </c>
      <c r="D389" s="77" t="s">
        <v>898</v>
      </c>
      <c r="E389" s="77" t="s">
        <v>436</v>
      </c>
      <c r="F389" s="78">
        <v>135197.1</v>
      </c>
      <c r="G389" s="94">
        <v>135197.1</v>
      </c>
      <c r="H389" s="94">
        <v>0</v>
      </c>
      <c r="I389" s="94">
        <f t="shared" si="6"/>
        <v>0</v>
      </c>
    </row>
    <row r="390" spans="1:9" ht="18.75" x14ac:dyDescent="0.2">
      <c r="A390" s="76" t="s">
        <v>878</v>
      </c>
      <c r="B390" s="77" t="s">
        <v>413</v>
      </c>
      <c r="C390" s="77" t="s">
        <v>897</v>
      </c>
      <c r="D390" s="77" t="s">
        <v>898</v>
      </c>
      <c r="E390" s="77" t="s">
        <v>438</v>
      </c>
      <c r="F390" s="78">
        <v>135197.1</v>
      </c>
      <c r="G390" s="94">
        <v>135197.1</v>
      </c>
      <c r="H390" s="94">
        <v>0</v>
      </c>
      <c r="I390" s="94">
        <f t="shared" si="6"/>
        <v>0</v>
      </c>
    </row>
    <row r="391" spans="1:9" ht="18.75" x14ac:dyDescent="0.2">
      <c r="A391" s="76" t="s">
        <v>899</v>
      </c>
      <c r="B391" s="77" t="s">
        <v>413</v>
      </c>
      <c r="C391" s="77" t="s">
        <v>900</v>
      </c>
      <c r="D391" s="77" t="s">
        <v>703</v>
      </c>
      <c r="E391" s="77" t="s">
        <v>704</v>
      </c>
      <c r="F391" s="78">
        <v>149239605.53</v>
      </c>
      <c r="G391" s="78">
        <v>183806251.05000001</v>
      </c>
      <c r="H391" s="78">
        <v>392480.4</v>
      </c>
      <c r="I391" s="94">
        <f t="shared" si="6"/>
        <v>0.2135294081446856</v>
      </c>
    </row>
    <row r="392" spans="1:9" ht="56.25" x14ac:dyDescent="0.2">
      <c r="A392" s="76" t="s">
        <v>1015</v>
      </c>
      <c r="B392" s="77" t="s">
        <v>413</v>
      </c>
      <c r="C392" s="77" t="s">
        <v>900</v>
      </c>
      <c r="D392" s="77" t="s">
        <v>1016</v>
      </c>
      <c r="E392" s="77" t="s">
        <v>704</v>
      </c>
      <c r="F392" s="78">
        <v>147581605.53</v>
      </c>
      <c r="G392" s="94">
        <v>167132709.46000001</v>
      </c>
      <c r="H392" s="94">
        <v>0</v>
      </c>
      <c r="I392" s="94">
        <f t="shared" si="6"/>
        <v>0</v>
      </c>
    </row>
    <row r="393" spans="1:9" ht="37.5" x14ac:dyDescent="0.2">
      <c r="A393" s="76" t="s">
        <v>988</v>
      </c>
      <c r="B393" s="77" t="s">
        <v>413</v>
      </c>
      <c r="C393" s="77" t="s">
        <v>900</v>
      </c>
      <c r="D393" s="77" t="s">
        <v>1016</v>
      </c>
      <c r="E393" s="77" t="s">
        <v>436</v>
      </c>
      <c r="F393" s="78">
        <v>147581605.53</v>
      </c>
      <c r="G393" s="94">
        <v>167132709.46000001</v>
      </c>
      <c r="H393" s="94">
        <v>0</v>
      </c>
      <c r="I393" s="94">
        <f t="shared" si="6"/>
        <v>0</v>
      </c>
    </row>
    <row r="394" spans="1:9" ht="18.75" x14ac:dyDescent="0.2">
      <c r="A394" s="76" t="s">
        <v>878</v>
      </c>
      <c r="B394" s="77" t="s">
        <v>413</v>
      </c>
      <c r="C394" s="77" t="s">
        <v>900</v>
      </c>
      <c r="D394" s="77" t="s">
        <v>1016</v>
      </c>
      <c r="E394" s="77" t="s">
        <v>438</v>
      </c>
      <c r="F394" s="78">
        <v>147581605.53</v>
      </c>
      <c r="G394" s="94">
        <v>167132709.46000001</v>
      </c>
      <c r="H394" s="94">
        <v>0</v>
      </c>
      <c r="I394" s="94">
        <f t="shared" si="6"/>
        <v>0</v>
      </c>
    </row>
    <row r="395" spans="1:9" ht="37.5" x14ac:dyDescent="0.2">
      <c r="A395" s="76" t="s">
        <v>991</v>
      </c>
      <c r="B395" s="77" t="s">
        <v>413</v>
      </c>
      <c r="C395" s="77" t="s">
        <v>900</v>
      </c>
      <c r="D395" s="77" t="s">
        <v>898</v>
      </c>
      <c r="E395" s="77" t="s">
        <v>704</v>
      </c>
      <c r="F395" s="78">
        <v>1658000</v>
      </c>
      <c r="G395" s="94">
        <v>16673541.59</v>
      </c>
      <c r="H395" s="94">
        <v>392480.4</v>
      </c>
      <c r="I395" s="94">
        <f t="shared" si="6"/>
        <v>2.3539114223662665</v>
      </c>
    </row>
    <row r="396" spans="1:9" ht="37.5" x14ac:dyDescent="0.2">
      <c r="A396" s="76" t="s">
        <v>988</v>
      </c>
      <c r="B396" s="77" t="s">
        <v>413</v>
      </c>
      <c r="C396" s="77" t="s">
        <v>900</v>
      </c>
      <c r="D396" s="77" t="s">
        <v>898</v>
      </c>
      <c r="E396" s="77" t="s">
        <v>436</v>
      </c>
      <c r="F396" s="78">
        <v>1658000</v>
      </c>
      <c r="G396" s="94">
        <v>16673541.59</v>
      </c>
      <c r="H396" s="94">
        <v>392480.4</v>
      </c>
      <c r="I396" s="94">
        <f t="shared" si="6"/>
        <v>2.3539114223662665</v>
      </c>
    </row>
    <row r="397" spans="1:9" ht="18.75" x14ac:dyDescent="0.2">
      <c r="A397" s="76" t="s">
        <v>878</v>
      </c>
      <c r="B397" s="77" t="s">
        <v>413</v>
      </c>
      <c r="C397" s="77" t="s">
        <v>900</v>
      </c>
      <c r="D397" s="77" t="s">
        <v>898</v>
      </c>
      <c r="E397" s="77" t="s">
        <v>438</v>
      </c>
      <c r="F397" s="78">
        <v>1658000</v>
      </c>
      <c r="G397" s="94">
        <v>16673541.59</v>
      </c>
      <c r="H397" s="94">
        <v>392480.4</v>
      </c>
      <c r="I397" s="94">
        <f t="shared" si="6"/>
        <v>2.3539114223662665</v>
      </c>
    </row>
    <row r="398" spans="1:9" ht="18.75" x14ac:dyDescent="0.2">
      <c r="A398" s="76" t="s">
        <v>901</v>
      </c>
      <c r="B398" s="77" t="s">
        <v>413</v>
      </c>
      <c r="C398" s="77" t="s">
        <v>902</v>
      </c>
      <c r="D398" s="77" t="s">
        <v>703</v>
      </c>
      <c r="E398" s="77" t="s">
        <v>704</v>
      </c>
      <c r="F398" s="78">
        <v>36576039.799999997</v>
      </c>
      <c r="G398" s="78">
        <v>36676503.799999997</v>
      </c>
      <c r="H398" s="78">
        <v>28258042.120000001</v>
      </c>
      <c r="I398" s="94">
        <f t="shared" si="6"/>
        <v>77.046717086485231</v>
      </c>
    </row>
    <row r="399" spans="1:9" ht="18.75" x14ac:dyDescent="0.2">
      <c r="A399" s="76" t="s">
        <v>903</v>
      </c>
      <c r="B399" s="77" t="s">
        <v>413</v>
      </c>
      <c r="C399" s="77" t="s">
        <v>904</v>
      </c>
      <c r="D399" s="77" t="s">
        <v>703</v>
      </c>
      <c r="E399" s="77" t="s">
        <v>704</v>
      </c>
      <c r="F399" s="78">
        <v>9613365</v>
      </c>
      <c r="G399" s="78">
        <v>9613365</v>
      </c>
      <c r="H399" s="78">
        <v>7180440.3200000003</v>
      </c>
      <c r="I399" s="94">
        <f t="shared" si="6"/>
        <v>74.692267691906011</v>
      </c>
    </row>
    <row r="400" spans="1:9" ht="37.5" x14ac:dyDescent="0.2">
      <c r="A400" s="76" t="s">
        <v>1017</v>
      </c>
      <c r="B400" s="77" t="s">
        <v>413</v>
      </c>
      <c r="C400" s="77" t="s">
        <v>904</v>
      </c>
      <c r="D400" s="77" t="s">
        <v>905</v>
      </c>
      <c r="E400" s="77" t="s">
        <v>704</v>
      </c>
      <c r="F400" s="78">
        <v>9613365</v>
      </c>
      <c r="G400" s="94">
        <v>9613365</v>
      </c>
      <c r="H400" s="94">
        <v>7180440.3200000003</v>
      </c>
      <c r="I400" s="94">
        <f t="shared" si="6"/>
        <v>74.692267691906011</v>
      </c>
    </row>
    <row r="401" spans="1:9" ht="37.5" x14ac:dyDescent="0.2">
      <c r="A401" s="76" t="s">
        <v>951</v>
      </c>
      <c r="B401" s="77" t="s">
        <v>413</v>
      </c>
      <c r="C401" s="77" t="s">
        <v>904</v>
      </c>
      <c r="D401" s="77" t="s">
        <v>905</v>
      </c>
      <c r="E401" s="77" t="s">
        <v>376</v>
      </c>
      <c r="F401" s="78">
        <v>9613365</v>
      </c>
      <c r="G401" s="94">
        <v>9613365</v>
      </c>
      <c r="H401" s="94">
        <v>7180440.3200000003</v>
      </c>
      <c r="I401" s="94">
        <f t="shared" si="6"/>
        <v>74.692267691906011</v>
      </c>
    </row>
    <row r="402" spans="1:9" ht="37.5" x14ac:dyDescent="0.2">
      <c r="A402" s="76" t="s">
        <v>906</v>
      </c>
      <c r="B402" s="77" t="s">
        <v>413</v>
      </c>
      <c r="C402" s="77" t="s">
        <v>904</v>
      </c>
      <c r="D402" s="82" t="s">
        <v>905</v>
      </c>
      <c r="E402" s="77" t="s">
        <v>462</v>
      </c>
      <c r="F402" s="78">
        <v>9613365</v>
      </c>
      <c r="G402" s="94">
        <v>9613365</v>
      </c>
      <c r="H402" s="94">
        <v>7180440.3200000003</v>
      </c>
      <c r="I402" s="94">
        <f t="shared" si="6"/>
        <v>74.692267691906011</v>
      </c>
    </row>
    <row r="403" spans="1:9" ht="18.75" x14ac:dyDescent="0.2">
      <c r="A403" s="76" t="s">
        <v>907</v>
      </c>
      <c r="B403" s="77" t="s">
        <v>413</v>
      </c>
      <c r="C403" s="77" t="s">
        <v>908</v>
      </c>
      <c r="D403" s="77" t="s">
        <v>703</v>
      </c>
      <c r="E403" s="77" t="s">
        <v>704</v>
      </c>
      <c r="F403" s="78">
        <v>822000</v>
      </c>
      <c r="G403" s="78">
        <v>922464</v>
      </c>
      <c r="H403" s="78">
        <v>590956</v>
      </c>
      <c r="I403" s="94">
        <f t="shared" si="6"/>
        <v>64.062771013286152</v>
      </c>
    </row>
    <row r="404" spans="1:9" ht="37.5" x14ac:dyDescent="0.2">
      <c r="A404" s="76" t="s">
        <v>1019</v>
      </c>
      <c r="B404" s="77" t="s">
        <v>413</v>
      </c>
      <c r="C404" s="77" t="s">
        <v>908</v>
      </c>
      <c r="D404" s="77" t="s">
        <v>920</v>
      </c>
      <c r="E404" s="77" t="s">
        <v>704</v>
      </c>
      <c r="F404" s="78">
        <v>672000</v>
      </c>
      <c r="G404" s="94">
        <v>772464</v>
      </c>
      <c r="H404" s="94">
        <v>560956</v>
      </c>
      <c r="I404" s="94">
        <f t="shared" ref="I404:I463" si="7">H404/G404*100</f>
        <v>72.61904761904762</v>
      </c>
    </row>
    <row r="405" spans="1:9" ht="37.5" x14ac:dyDescent="0.2">
      <c r="A405" s="76" t="s">
        <v>951</v>
      </c>
      <c r="B405" s="77" t="s">
        <v>413</v>
      </c>
      <c r="C405" s="77" t="s">
        <v>908</v>
      </c>
      <c r="D405" s="77" t="s">
        <v>920</v>
      </c>
      <c r="E405" s="77" t="s">
        <v>376</v>
      </c>
      <c r="F405" s="78">
        <v>672000</v>
      </c>
      <c r="G405" s="94">
        <v>772464</v>
      </c>
      <c r="H405" s="94">
        <v>560956</v>
      </c>
      <c r="I405" s="94">
        <f t="shared" si="7"/>
        <v>72.61904761904762</v>
      </c>
    </row>
    <row r="406" spans="1:9" ht="37.5" x14ac:dyDescent="0.2">
      <c r="A406" s="76" t="s">
        <v>1020</v>
      </c>
      <c r="B406" s="77" t="s">
        <v>413</v>
      </c>
      <c r="C406" s="77" t="s">
        <v>908</v>
      </c>
      <c r="D406" s="77" t="s">
        <v>920</v>
      </c>
      <c r="E406" s="77" t="s">
        <v>465</v>
      </c>
      <c r="F406" s="78">
        <v>672000</v>
      </c>
      <c r="G406" s="94">
        <v>772464</v>
      </c>
      <c r="H406" s="94">
        <v>560956</v>
      </c>
      <c r="I406" s="94">
        <f t="shared" si="7"/>
        <v>72.61904761904762</v>
      </c>
    </row>
    <row r="407" spans="1:9" ht="37.5" x14ac:dyDescent="0.2">
      <c r="A407" s="76" t="s">
        <v>1021</v>
      </c>
      <c r="B407" s="77" t="s">
        <v>413</v>
      </c>
      <c r="C407" s="77" t="s">
        <v>908</v>
      </c>
      <c r="D407" s="77" t="s">
        <v>911</v>
      </c>
      <c r="E407" s="77" t="s">
        <v>704</v>
      </c>
      <c r="F407" s="78">
        <v>150000</v>
      </c>
      <c r="G407" s="94">
        <v>150000</v>
      </c>
      <c r="H407" s="94">
        <v>30000</v>
      </c>
      <c r="I407" s="94">
        <f t="shared" si="7"/>
        <v>20</v>
      </c>
    </row>
    <row r="408" spans="1:9" ht="37.5" x14ac:dyDescent="0.2">
      <c r="A408" s="76" t="s">
        <v>951</v>
      </c>
      <c r="B408" s="77" t="s">
        <v>413</v>
      </c>
      <c r="C408" s="77" t="s">
        <v>908</v>
      </c>
      <c r="D408" s="77" t="s">
        <v>911</v>
      </c>
      <c r="E408" s="77" t="s">
        <v>376</v>
      </c>
      <c r="F408" s="78">
        <v>150000</v>
      </c>
      <c r="G408" s="94">
        <v>150000</v>
      </c>
      <c r="H408" s="94">
        <v>30000</v>
      </c>
      <c r="I408" s="94">
        <f t="shared" si="7"/>
        <v>20</v>
      </c>
    </row>
    <row r="409" spans="1:9" ht="37.5" x14ac:dyDescent="0.2">
      <c r="A409" s="76" t="s">
        <v>772</v>
      </c>
      <c r="B409" s="77" t="s">
        <v>413</v>
      </c>
      <c r="C409" s="77" t="s">
        <v>908</v>
      </c>
      <c r="D409" s="77" t="s">
        <v>911</v>
      </c>
      <c r="E409" s="77" t="s">
        <v>378</v>
      </c>
      <c r="F409" s="78">
        <v>150000</v>
      </c>
      <c r="G409" s="94">
        <v>150000</v>
      </c>
      <c r="H409" s="94">
        <v>30000</v>
      </c>
      <c r="I409" s="94">
        <f t="shared" si="7"/>
        <v>20</v>
      </c>
    </row>
    <row r="410" spans="1:9" ht="18.75" x14ac:dyDescent="0.2">
      <c r="A410" s="76" t="s">
        <v>912</v>
      </c>
      <c r="B410" s="77" t="s">
        <v>413</v>
      </c>
      <c r="C410" s="77" t="s">
        <v>913</v>
      </c>
      <c r="D410" s="77" t="s">
        <v>703</v>
      </c>
      <c r="E410" s="77" t="s">
        <v>704</v>
      </c>
      <c r="F410" s="78">
        <v>26117674.800000001</v>
      </c>
      <c r="G410" s="78">
        <v>26117674.800000001</v>
      </c>
      <c r="H410" s="78">
        <v>20468645.800000001</v>
      </c>
      <c r="I410" s="94">
        <f t="shared" si="7"/>
        <v>78.370857883566273</v>
      </c>
    </row>
    <row r="411" spans="1:9" ht="56.25" x14ac:dyDescent="0.2">
      <c r="A411" s="76" t="s">
        <v>1018</v>
      </c>
      <c r="B411" s="77" t="s">
        <v>413</v>
      </c>
      <c r="C411" s="77" t="s">
        <v>913</v>
      </c>
      <c r="D411" s="77" t="s">
        <v>909</v>
      </c>
      <c r="E411" s="77" t="s">
        <v>704</v>
      </c>
      <c r="F411" s="78">
        <v>68000</v>
      </c>
      <c r="G411" s="94">
        <v>68000</v>
      </c>
      <c r="H411" s="94">
        <v>61000</v>
      </c>
      <c r="I411" s="94">
        <f t="shared" si="7"/>
        <v>89.705882352941174</v>
      </c>
    </row>
    <row r="412" spans="1:9" ht="37.5" x14ac:dyDescent="0.2">
      <c r="A412" s="76" t="s">
        <v>951</v>
      </c>
      <c r="B412" s="77" t="s">
        <v>413</v>
      </c>
      <c r="C412" s="77" t="s">
        <v>913</v>
      </c>
      <c r="D412" s="77" t="s">
        <v>909</v>
      </c>
      <c r="E412" s="77" t="s">
        <v>376</v>
      </c>
      <c r="F412" s="78">
        <v>68000</v>
      </c>
      <c r="G412" s="94">
        <v>68000</v>
      </c>
      <c r="H412" s="94">
        <v>61000</v>
      </c>
      <c r="I412" s="94">
        <f t="shared" si="7"/>
        <v>89.705882352941174</v>
      </c>
    </row>
    <row r="413" spans="1:9" ht="37.5" x14ac:dyDescent="0.2">
      <c r="A413" s="76" t="s">
        <v>906</v>
      </c>
      <c r="B413" s="77" t="s">
        <v>413</v>
      </c>
      <c r="C413" s="77" t="s">
        <v>913</v>
      </c>
      <c r="D413" s="77" t="s">
        <v>909</v>
      </c>
      <c r="E413" s="77" t="s">
        <v>462</v>
      </c>
      <c r="F413" s="78">
        <v>68000</v>
      </c>
      <c r="G413" s="94">
        <v>68000</v>
      </c>
      <c r="H413" s="94">
        <v>61000</v>
      </c>
      <c r="I413" s="94">
        <f t="shared" si="7"/>
        <v>89.705882352941174</v>
      </c>
    </row>
    <row r="414" spans="1:9" ht="37.5" x14ac:dyDescent="0.2">
      <c r="A414" s="76" t="s">
        <v>975</v>
      </c>
      <c r="B414" s="77" t="s">
        <v>413</v>
      </c>
      <c r="C414" s="77" t="s">
        <v>913</v>
      </c>
      <c r="D414" s="77" t="s">
        <v>914</v>
      </c>
      <c r="E414" s="77" t="s">
        <v>704</v>
      </c>
      <c r="F414" s="78">
        <v>168000</v>
      </c>
      <c r="G414" s="94">
        <v>168000</v>
      </c>
      <c r="H414" s="94">
        <v>133000</v>
      </c>
      <c r="I414" s="94">
        <f t="shared" si="7"/>
        <v>79.166666666666657</v>
      </c>
    </row>
    <row r="415" spans="1:9" ht="37.5" x14ac:dyDescent="0.2">
      <c r="A415" s="76" t="s">
        <v>713</v>
      </c>
      <c r="B415" s="77" t="s">
        <v>413</v>
      </c>
      <c r="C415" s="77" t="s">
        <v>913</v>
      </c>
      <c r="D415" s="77" t="s">
        <v>914</v>
      </c>
      <c r="E415" s="77" t="s">
        <v>336</v>
      </c>
      <c r="F415" s="78">
        <v>168000</v>
      </c>
      <c r="G415" s="94">
        <v>168000</v>
      </c>
      <c r="H415" s="94">
        <v>133000</v>
      </c>
      <c r="I415" s="94">
        <f t="shared" si="7"/>
        <v>79.166666666666657</v>
      </c>
    </row>
    <row r="416" spans="1:9" ht="37.5" x14ac:dyDescent="0.2">
      <c r="A416" s="76" t="s">
        <v>714</v>
      </c>
      <c r="B416" s="77" t="s">
        <v>413</v>
      </c>
      <c r="C416" s="77" t="s">
        <v>913</v>
      </c>
      <c r="D416" s="77" t="s">
        <v>914</v>
      </c>
      <c r="E416" s="77" t="s">
        <v>338</v>
      </c>
      <c r="F416" s="78">
        <v>168000</v>
      </c>
      <c r="G416" s="94">
        <v>168000</v>
      </c>
      <c r="H416" s="94">
        <v>133000</v>
      </c>
      <c r="I416" s="94">
        <f t="shared" si="7"/>
        <v>79.166666666666657</v>
      </c>
    </row>
    <row r="417" spans="1:9" ht="37.5" x14ac:dyDescent="0.2">
      <c r="A417" s="76" t="s">
        <v>975</v>
      </c>
      <c r="B417" s="77" t="s">
        <v>413</v>
      </c>
      <c r="C417" s="77" t="s">
        <v>913</v>
      </c>
      <c r="D417" s="77" t="s">
        <v>915</v>
      </c>
      <c r="E417" s="77" t="s">
        <v>704</v>
      </c>
      <c r="F417" s="78">
        <v>16299220</v>
      </c>
      <c r="G417" s="94">
        <v>16299220</v>
      </c>
      <c r="H417" s="94">
        <v>10798891</v>
      </c>
      <c r="I417" s="94">
        <f t="shared" si="7"/>
        <v>66.254035469181957</v>
      </c>
    </row>
    <row r="418" spans="1:9" ht="37.5" x14ac:dyDescent="0.2">
      <c r="A418" s="76" t="s">
        <v>951</v>
      </c>
      <c r="B418" s="77" t="s">
        <v>413</v>
      </c>
      <c r="C418" s="77" t="s">
        <v>913</v>
      </c>
      <c r="D418" s="77" t="s">
        <v>915</v>
      </c>
      <c r="E418" s="77" t="s">
        <v>376</v>
      </c>
      <c r="F418" s="78">
        <v>16299220</v>
      </c>
      <c r="G418" s="94">
        <v>16299220</v>
      </c>
      <c r="H418" s="94">
        <v>10798891</v>
      </c>
      <c r="I418" s="94">
        <f t="shared" si="7"/>
        <v>66.254035469181957</v>
      </c>
    </row>
    <row r="419" spans="1:9" ht="37.5" x14ac:dyDescent="0.2">
      <c r="A419" s="76" t="s">
        <v>906</v>
      </c>
      <c r="B419" s="77" t="s">
        <v>413</v>
      </c>
      <c r="C419" s="77" t="s">
        <v>913</v>
      </c>
      <c r="D419" s="77" t="s">
        <v>915</v>
      </c>
      <c r="E419" s="77" t="s">
        <v>462</v>
      </c>
      <c r="F419" s="78">
        <v>12199734</v>
      </c>
      <c r="G419" s="94">
        <v>12199734</v>
      </c>
      <c r="H419" s="94">
        <v>8372279</v>
      </c>
      <c r="I419" s="94">
        <f t="shared" si="7"/>
        <v>68.626733992724766</v>
      </c>
    </row>
    <row r="420" spans="1:9" ht="37.5" x14ac:dyDescent="0.2">
      <c r="A420" s="76" t="s">
        <v>772</v>
      </c>
      <c r="B420" s="77" t="s">
        <v>413</v>
      </c>
      <c r="C420" s="77" t="s">
        <v>913</v>
      </c>
      <c r="D420" s="77" t="s">
        <v>915</v>
      </c>
      <c r="E420" s="77" t="s">
        <v>378</v>
      </c>
      <c r="F420" s="78">
        <v>4099486</v>
      </c>
      <c r="G420" s="94">
        <v>4099486</v>
      </c>
      <c r="H420" s="94">
        <v>2426612</v>
      </c>
      <c r="I420" s="94">
        <f t="shared" si="7"/>
        <v>59.193079327505934</v>
      </c>
    </row>
    <row r="421" spans="1:9" ht="37.5" x14ac:dyDescent="0.2">
      <c r="A421" s="76" t="s">
        <v>1022</v>
      </c>
      <c r="B421" s="77" t="s">
        <v>413</v>
      </c>
      <c r="C421" s="77" t="s">
        <v>913</v>
      </c>
      <c r="D421" s="77" t="s">
        <v>916</v>
      </c>
      <c r="E421" s="77" t="s">
        <v>704</v>
      </c>
      <c r="F421" s="78">
        <v>1830754.8</v>
      </c>
      <c r="G421" s="94">
        <v>1830754.8</v>
      </c>
      <c r="H421" s="94">
        <v>1830754.8</v>
      </c>
      <c r="I421" s="94">
        <f t="shared" si="7"/>
        <v>100</v>
      </c>
    </row>
    <row r="422" spans="1:9" ht="37.5" x14ac:dyDescent="0.2">
      <c r="A422" s="76" t="s">
        <v>951</v>
      </c>
      <c r="B422" s="77" t="s">
        <v>413</v>
      </c>
      <c r="C422" s="77" t="s">
        <v>913</v>
      </c>
      <c r="D422" s="77" t="s">
        <v>916</v>
      </c>
      <c r="E422" s="77" t="s">
        <v>376</v>
      </c>
      <c r="F422" s="78">
        <v>1830754.8</v>
      </c>
      <c r="G422" s="94">
        <v>1830754.8</v>
      </c>
      <c r="H422" s="94">
        <v>1830754.8</v>
      </c>
      <c r="I422" s="94">
        <f t="shared" si="7"/>
        <v>100</v>
      </c>
    </row>
    <row r="423" spans="1:9" ht="37.5" x14ac:dyDescent="0.2">
      <c r="A423" s="76" t="s">
        <v>772</v>
      </c>
      <c r="B423" s="77" t="s">
        <v>413</v>
      </c>
      <c r="C423" s="77" t="s">
        <v>913</v>
      </c>
      <c r="D423" s="77" t="s">
        <v>916</v>
      </c>
      <c r="E423" s="77" t="s">
        <v>378</v>
      </c>
      <c r="F423" s="78">
        <v>1830754.8</v>
      </c>
      <c r="G423" s="94">
        <v>1830754.8</v>
      </c>
      <c r="H423" s="94">
        <v>1830754.8</v>
      </c>
      <c r="I423" s="94">
        <f t="shared" si="7"/>
        <v>100</v>
      </c>
    </row>
    <row r="424" spans="1:9" ht="112.5" x14ac:dyDescent="0.2">
      <c r="A424" s="76" t="s">
        <v>1023</v>
      </c>
      <c r="B424" s="77" t="s">
        <v>413</v>
      </c>
      <c r="C424" s="77" t="s">
        <v>913</v>
      </c>
      <c r="D424" s="77" t="s">
        <v>1024</v>
      </c>
      <c r="E424" s="77" t="s">
        <v>704</v>
      </c>
      <c r="F424" s="78">
        <v>7751700</v>
      </c>
      <c r="G424" s="78">
        <v>7751700</v>
      </c>
      <c r="H424" s="78">
        <v>7645000</v>
      </c>
      <c r="I424" s="94">
        <f t="shared" si="7"/>
        <v>98.62352774230169</v>
      </c>
    </row>
    <row r="425" spans="1:9" ht="37.5" x14ac:dyDescent="0.2">
      <c r="A425" s="76" t="s">
        <v>988</v>
      </c>
      <c r="B425" s="77" t="s">
        <v>413</v>
      </c>
      <c r="C425" s="77" t="s">
        <v>913</v>
      </c>
      <c r="D425" s="77" t="s">
        <v>1024</v>
      </c>
      <c r="E425" s="77" t="s">
        <v>436</v>
      </c>
      <c r="F425" s="78">
        <v>7751700</v>
      </c>
      <c r="G425" s="94">
        <v>7751700</v>
      </c>
      <c r="H425" s="94">
        <v>7645000</v>
      </c>
      <c r="I425" s="94">
        <f t="shared" si="7"/>
        <v>98.62352774230169</v>
      </c>
    </row>
    <row r="426" spans="1:9" ht="18.75" x14ac:dyDescent="0.2">
      <c r="A426" s="76" t="s">
        <v>878</v>
      </c>
      <c r="B426" s="77" t="s">
        <v>413</v>
      </c>
      <c r="C426" s="77" t="s">
        <v>913</v>
      </c>
      <c r="D426" s="77" t="s">
        <v>1024</v>
      </c>
      <c r="E426" s="77" t="s">
        <v>438</v>
      </c>
      <c r="F426" s="78">
        <v>7751700</v>
      </c>
      <c r="G426" s="94">
        <v>7751700</v>
      </c>
      <c r="H426" s="94">
        <v>7645000</v>
      </c>
      <c r="I426" s="94">
        <f t="shared" si="7"/>
        <v>98.62352774230169</v>
      </c>
    </row>
    <row r="427" spans="1:9" ht="18.75" x14ac:dyDescent="0.2">
      <c r="A427" s="76" t="s">
        <v>917</v>
      </c>
      <c r="B427" s="77" t="s">
        <v>413</v>
      </c>
      <c r="C427" s="77" t="s">
        <v>918</v>
      </c>
      <c r="D427" s="77" t="s">
        <v>703</v>
      </c>
      <c r="E427" s="77" t="s">
        <v>704</v>
      </c>
      <c r="F427" s="78">
        <v>23000</v>
      </c>
      <c r="G427" s="94">
        <v>23000</v>
      </c>
      <c r="H427" s="94">
        <v>18000</v>
      </c>
      <c r="I427" s="94">
        <f t="shared" si="7"/>
        <v>78.260869565217391</v>
      </c>
    </row>
    <row r="428" spans="1:9" ht="37.5" x14ac:dyDescent="0.2">
      <c r="A428" s="76" t="s">
        <v>1025</v>
      </c>
      <c r="B428" s="77" t="s">
        <v>413</v>
      </c>
      <c r="C428" s="77" t="s">
        <v>918</v>
      </c>
      <c r="D428" s="77" t="s">
        <v>919</v>
      </c>
      <c r="E428" s="77" t="s">
        <v>704</v>
      </c>
      <c r="F428" s="78">
        <v>23000</v>
      </c>
      <c r="G428" s="78">
        <v>23000</v>
      </c>
      <c r="H428" s="78">
        <v>18000</v>
      </c>
      <c r="I428" s="94">
        <f t="shared" si="7"/>
        <v>78.260869565217391</v>
      </c>
    </row>
    <row r="429" spans="1:9" ht="37.5" x14ac:dyDescent="0.2">
      <c r="A429" s="76" t="s">
        <v>713</v>
      </c>
      <c r="B429" s="77" t="s">
        <v>413</v>
      </c>
      <c r="C429" s="77" t="s">
        <v>918</v>
      </c>
      <c r="D429" s="77" t="s">
        <v>919</v>
      </c>
      <c r="E429" s="77" t="s">
        <v>336</v>
      </c>
      <c r="F429" s="78">
        <v>23000</v>
      </c>
      <c r="G429" s="78">
        <v>23000</v>
      </c>
      <c r="H429" s="78">
        <v>18000</v>
      </c>
      <c r="I429" s="94">
        <f t="shared" si="7"/>
        <v>78.260869565217391</v>
      </c>
    </row>
    <row r="430" spans="1:9" ht="37.5" x14ac:dyDescent="0.2">
      <c r="A430" s="76" t="s">
        <v>714</v>
      </c>
      <c r="B430" s="77" t="s">
        <v>413</v>
      </c>
      <c r="C430" s="77" t="s">
        <v>918</v>
      </c>
      <c r="D430" s="77" t="s">
        <v>919</v>
      </c>
      <c r="E430" s="77" t="s">
        <v>338</v>
      </c>
      <c r="F430" s="78">
        <v>23000</v>
      </c>
      <c r="G430" s="94">
        <v>23000</v>
      </c>
      <c r="H430" s="94">
        <v>18000</v>
      </c>
      <c r="I430" s="94">
        <f t="shared" si="7"/>
        <v>78.260869565217391</v>
      </c>
    </row>
    <row r="431" spans="1:9" ht="18.75" x14ac:dyDescent="0.2">
      <c r="A431" s="76" t="s">
        <v>792</v>
      </c>
      <c r="B431" s="77" t="s">
        <v>413</v>
      </c>
      <c r="C431" s="77" t="s">
        <v>793</v>
      </c>
      <c r="D431" s="77" t="s">
        <v>703</v>
      </c>
      <c r="E431" s="77" t="s">
        <v>704</v>
      </c>
      <c r="F431" s="78">
        <v>59275729.619999997</v>
      </c>
      <c r="G431" s="94">
        <v>202513756.81999999</v>
      </c>
      <c r="H431" s="94">
        <v>180044326.18000001</v>
      </c>
      <c r="I431" s="94">
        <f t="shared" si="7"/>
        <v>88.90473862475848</v>
      </c>
    </row>
    <row r="432" spans="1:9" ht="18.75" x14ac:dyDescent="0.2">
      <c r="A432" s="76" t="s">
        <v>921</v>
      </c>
      <c r="B432" s="77" t="s">
        <v>413</v>
      </c>
      <c r="C432" s="77" t="s">
        <v>922</v>
      </c>
      <c r="D432" s="77" t="s">
        <v>703</v>
      </c>
      <c r="E432" s="77" t="s">
        <v>704</v>
      </c>
      <c r="F432" s="78">
        <v>59275729.619999997</v>
      </c>
      <c r="G432" s="94">
        <v>202513756.81999999</v>
      </c>
      <c r="H432" s="94">
        <v>180044326.18000001</v>
      </c>
      <c r="I432" s="94">
        <f t="shared" si="7"/>
        <v>88.90473862475848</v>
      </c>
    </row>
    <row r="433" spans="1:9" ht="75" x14ac:dyDescent="0.2">
      <c r="A433" s="76" t="s">
        <v>1026</v>
      </c>
      <c r="B433" s="77" t="s">
        <v>413</v>
      </c>
      <c r="C433" s="77" t="s">
        <v>922</v>
      </c>
      <c r="D433" s="77" t="s">
        <v>1027</v>
      </c>
      <c r="E433" s="77" t="s">
        <v>704</v>
      </c>
      <c r="F433" s="78">
        <v>31818181.82</v>
      </c>
      <c r="G433" s="94">
        <v>166666666.66999999</v>
      </c>
      <c r="H433" s="94">
        <v>152565700.91999999</v>
      </c>
      <c r="I433" s="94">
        <f t="shared" si="7"/>
        <v>91.539420550169211</v>
      </c>
    </row>
    <row r="434" spans="1:9" ht="37.5" x14ac:dyDescent="0.2">
      <c r="A434" s="76" t="s">
        <v>988</v>
      </c>
      <c r="B434" s="77" t="s">
        <v>413</v>
      </c>
      <c r="C434" s="77" t="s">
        <v>922</v>
      </c>
      <c r="D434" s="77" t="s">
        <v>1027</v>
      </c>
      <c r="E434" s="77" t="s">
        <v>436</v>
      </c>
      <c r="F434" s="78">
        <v>31818181.82</v>
      </c>
      <c r="G434" s="94">
        <v>166666666.66999999</v>
      </c>
      <c r="H434" s="94">
        <v>152565700.91999999</v>
      </c>
      <c r="I434" s="94">
        <f t="shared" si="7"/>
        <v>91.539420550169211</v>
      </c>
    </row>
    <row r="435" spans="1:9" ht="18.75" x14ac:dyDescent="0.2">
      <c r="A435" s="76" t="s">
        <v>878</v>
      </c>
      <c r="B435" s="77" t="s">
        <v>413</v>
      </c>
      <c r="C435" s="77" t="s">
        <v>922</v>
      </c>
      <c r="D435" s="77" t="s">
        <v>1027</v>
      </c>
      <c r="E435" s="77" t="s">
        <v>438</v>
      </c>
      <c r="F435" s="78">
        <v>31818181.82</v>
      </c>
      <c r="G435" s="94">
        <v>166666666.66999999</v>
      </c>
      <c r="H435" s="94">
        <v>152565700.91999999</v>
      </c>
      <c r="I435" s="94">
        <f t="shared" si="7"/>
        <v>91.539420550169211</v>
      </c>
    </row>
    <row r="436" spans="1:9" ht="37.5" x14ac:dyDescent="0.2">
      <c r="A436" s="76" t="s">
        <v>991</v>
      </c>
      <c r="B436" s="77" t="s">
        <v>413</v>
      </c>
      <c r="C436" s="77" t="s">
        <v>922</v>
      </c>
      <c r="D436" s="77" t="s">
        <v>923</v>
      </c>
      <c r="E436" s="77" t="s">
        <v>704</v>
      </c>
      <c r="F436" s="78">
        <v>27457547.800000001</v>
      </c>
      <c r="G436" s="78">
        <v>35847090.149999999</v>
      </c>
      <c r="H436" s="78">
        <v>27478625.260000002</v>
      </c>
      <c r="I436" s="94">
        <f t="shared" si="7"/>
        <v>76.655106858094598</v>
      </c>
    </row>
    <row r="437" spans="1:9" ht="37.5" x14ac:dyDescent="0.2">
      <c r="A437" s="76" t="s">
        <v>988</v>
      </c>
      <c r="B437" s="77" t="s">
        <v>413</v>
      </c>
      <c r="C437" s="77" t="s">
        <v>922</v>
      </c>
      <c r="D437" s="77" t="s">
        <v>923</v>
      </c>
      <c r="E437" s="77" t="s">
        <v>436</v>
      </c>
      <c r="F437" s="78">
        <v>27457547.800000001</v>
      </c>
      <c r="G437" s="78">
        <v>35847090.149999999</v>
      </c>
      <c r="H437" s="78">
        <v>27478625.260000002</v>
      </c>
      <c r="I437" s="94">
        <f t="shared" si="7"/>
        <v>76.655106858094598</v>
      </c>
    </row>
    <row r="438" spans="1:9" ht="18.75" x14ac:dyDescent="0.2">
      <c r="A438" s="76" t="s">
        <v>878</v>
      </c>
      <c r="B438" s="77" t="s">
        <v>413</v>
      </c>
      <c r="C438" s="77" t="s">
        <v>922</v>
      </c>
      <c r="D438" s="77" t="s">
        <v>923</v>
      </c>
      <c r="E438" s="77" t="s">
        <v>438</v>
      </c>
      <c r="F438" s="78">
        <v>27457547.800000001</v>
      </c>
      <c r="G438" s="78">
        <v>35847090.149999999</v>
      </c>
      <c r="H438" s="78">
        <v>27478625.260000002</v>
      </c>
      <c r="I438" s="94">
        <f t="shared" si="7"/>
        <v>76.655106858094598</v>
      </c>
    </row>
    <row r="439" spans="1:9" ht="37.5" x14ac:dyDescent="0.2">
      <c r="A439" s="79" t="s">
        <v>924</v>
      </c>
      <c r="B439" s="80" t="s">
        <v>472</v>
      </c>
      <c r="C439" s="80" t="s">
        <v>702</v>
      </c>
      <c r="D439" s="80" t="s">
        <v>703</v>
      </c>
      <c r="E439" s="80" t="s">
        <v>704</v>
      </c>
      <c r="F439" s="81">
        <v>1231415056.0599999</v>
      </c>
      <c r="G439" s="81">
        <v>1302053575.1900001</v>
      </c>
      <c r="H439" s="81">
        <v>862151150.83000004</v>
      </c>
      <c r="I439" s="93">
        <f t="shared" si="7"/>
        <v>66.214721671816918</v>
      </c>
    </row>
    <row r="440" spans="1:9" ht="18.75" x14ac:dyDescent="0.2">
      <c r="A440" s="76" t="s">
        <v>751</v>
      </c>
      <c r="B440" s="77" t="s">
        <v>472</v>
      </c>
      <c r="C440" s="77" t="s">
        <v>752</v>
      </c>
      <c r="D440" s="77" t="s">
        <v>703</v>
      </c>
      <c r="E440" s="77" t="s">
        <v>704</v>
      </c>
      <c r="F440" s="78">
        <v>438179</v>
      </c>
      <c r="G440" s="78">
        <v>438179</v>
      </c>
      <c r="H440" s="78">
        <v>438179</v>
      </c>
      <c r="I440" s="94">
        <f t="shared" si="7"/>
        <v>100</v>
      </c>
    </row>
    <row r="441" spans="1:9" ht="18.75" x14ac:dyDescent="0.2">
      <c r="A441" s="76" t="s">
        <v>753</v>
      </c>
      <c r="B441" s="77" t="s">
        <v>472</v>
      </c>
      <c r="C441" s="77" t="s">
        <v>754</v>
      </c>
      <c r="D441" s="77" t="s">
        <v>703</v>
      </c>
      <c r="E441" s="77" t="s">
        <v>704</v>
      </c>
      <c r="F441" s="78">
        <v>438179</v>
      </c>
      <c r="G441" s="78">
        <v>438179</v>
      </c>
      <c r="H441" s="78">
        <v>438179</v>
      </c>
      <c r="I441" s="94">
        <f t="shared" si="7"/>
        <v>100</v>
      </c>
    </row>
    <row r="442" spans="1:9" ht="37.5" x14ac:dyDescent="0.2">
      <c r="A442" s="76" t="s">
        <v>1028</v>
      </c>
      <c r="B442" s="77" t="s">
        <v>472</v>
      </c>
      <c r="C442" s="77" t="s">
        <v>754</v>
      </c>
      <c r="D442" s="77" t="s">
        <v>925</v>
      </c>
      <c r="E442" s="77" t="s">
        <v>704</v>
      </c>
      <c r="F442" s="78">
        <v>438179</v>
      </c>
      <c r="G442" s="94">
        <v>438179</v>
      </c>
      <c r="H442" s="94">
        <v>438179</v>
      </c>
      <c r="I442" s="94">
        <f t="shared" si="7"/>
        <v>100</v>
      </c>
    </row>
    <row r="443" spans="1:9" ht="56.25" x14ac:dyDescent="0.2">
      <c r="A443" s="76" t="s">
        <v>948</v>
      </c>
      <c r="B443" s="77" t="s">
        <v>472</v>
      </c>
      <c r="C443" s="77" t="s">
        <v>754</v>
      </c>
      <c r="D443" s="77" t="s">
        <v>925</v>
      </c>
      <c r="E443" s="77" t="s">
        <v>369</v>
      </c>
      <c r="F443" s="78">
        <v>438179</v>
      </c>
      <c r="G443" s="94">
        <v>438179</v>
      </c>
      <c r="H443" s="94">
        <v>438179</v>
      </c>
      <c r="I443" s="94">
        <f t="shared" si="7"/>
        <v>100</v>
      </c>
    </row>
    <row r="444" spans="1:9" ht="18.75" x14ac:dyDescent="0.2">
      <c r="A444" s="76" t="s">
        <v>762</v>
      </c>
      <c r="B444" s="77" t="s">
        <v>472</v>
      </c>
      <c r="C444" s="77" t="s">
        <v>754</v>
      </c>
      <c r="D444" s="77" t="s">
        <v>925</v>
      </c>
      <c r="E444" s="77" t="s">
        <v>371</v>
      </c>
      <c r="F444" s="78">
        <v>438179</v>
      </c>
      <c r="G444" s="94">
        <v>438179</v>
      </c>
      <c r="H444" s="94">
        <v>438179</v>
      </c>
      <c r="I444" s="94">
        <f t="shared" si="7"/>
        <v>100</v>
      </c>
    </row>
    <row r="445" spans="1:9" ht="18.75" x14ac:dyDescent="0.2">
      <c r="A445" s="76" t="s">
        <v>756</v>
      </c>
      <c r="B445" s="77" t="s">
        <v>472</v>
      </c>
      <c r="C445" s="77" t="s">
        <v>757</v>
      </c>
      <c r="D445" s="77" t="s">
        <v>703</v>
      </c>
      <c r="E445" s="77" t="s">
        <v>704</v>
      </c>
      <c r="F445" s="78">
        <v>1224856409.0599999</v>
      </c>
      <c r="G445" s="78">
        <v>1295494928.1900001</v>
      </c>
      <c r="H445" s="78">
        <v>857537418.33000004</v>
      </c>
      <c r="I445" s="94">
        <f t="shared" si="7"/>
        <v>66.193807453040975</v>
      </c>
    </row>
    <row r="446" spans="1:9" ht="18.75" x14ac:dyDescent="0.2">
      <c r="A446" s="76" t="s">
        <v>896</v>
      </c>
      <c r="B446" s="77" t="s">
        <v>472</v>
      </c>
      <c r="C446" s="77" t="s">
        <v>897</v>
      </c>
      <c r="D446" s="77" t="s">
        <v>703</v>
      </c>
      <c r="E446" s="77" t="s">
        <v>704</v>
      </c>
      <c r="F446" s="78">
        <v>292746386</v>
      </c>
      <c r="G446" s="78">
        <v>294301191.56</v>
      </c>
      <c r="H446" s="78">
        <v>199097151.81</v>
      </c>
      <c r="I446" s="94">
        <f t="shared" si="7"/>
        <v>67.650814036683755</v>
      </c>
    </row>
    <row r="447" spans="1:9" ht="93.75" x14ac:dyDescent="0.2">
      <c r="A447" s="76" t="s">
        <v>1029</v>
      </c>
      <c r="B447" s="77" t="s">
        <v>472</v>
      </c>
      <c r="C447" s="77" t="s">
        <v>897</v>
      </c>
      <c r="D447" s="77" t="s">
        <v>926</v>
      </c>
      <c r="E447" s="77" t="s">
        <v>704</v>
      </c>
      <c r="F447" s="78">
        <v>267557886</v>
      </c>
      <c r="G447" s="94">
        <v>267557886</v>
      </c>
      <c r="H447" s="94">
        <v>185952301</v>
      </c>
      <c r="I447" s="94">
        <f t="shared" si="7"/>
        <v>69.499839373076824</v>
      </c>
    </row>
    <row r="448" spans="1:9" ht="56.25" x14ac:dyDescent="0.2">
      <c r="A448" s="76" t="s">
        <v>948</v>
      </c>
      <c r="B448" s="77" t="s">
        <v>472</v>
      </c>
      <c r="C448" s="77" t="s">
        <v>897</v>
      </c>
      <c r="D448" s="77" t="s">
        <v>926</v>
      </c>
      <c r="E448" s="77" t="s">
        <v>369</v>
      </c>
      <c r="F448" s="78">
        <v>267557886</v>
      </c>
      <c r="G448" s="94">
        <v>267557886</v>
      </c>
      <c r="H448" s="94">
        <v>185952301</v>
      </c>
      <c r="I448" s="94">
        <f t="shared" si="7"/>
        <v>69.499839373076824</v>
      </c>
    </row>
    <row r="449" spans="1:9" ht="18.75" x14ac:dyDescent="0.2">
      <c r="A449" s="76" t="s">
        <v>762</v>
      </c>
      <c r="B449" s="77" t="s">
        <v>472</v>
      </c>
      <c r="C449" s="77" t="s">
        <v>897</v>
      </c>
      <c r="D449" s="77" t="s">
        <v>926</v>
      </c>
      <c r="E449" s="77" t="s">
        <v>371</v>
      </c>
      <c r="F449" s="78">
        <v>217835689.80000001</v>
      </c>
      <c r="G449" s="94">
        <v>217835689.80000001</v>
      </c>
      <c r="H449" s="94">
        <v>158791367</v>
      </c>
      <c r="I449" s="94">
        <f t="shared" si="7"/>
        <v>72.89501878493374</v>
      </c>
    </row>
    <row r="450" spans="1:9" ht="18.75" x14ac:dyDescent="0.2">
      <c r="A450" s="76" t="s">
        <v>800</v>
      </c>
      <c r="B450" s="77" t="s">
        <v>472</v>
      </c>
      <c r="C450" s="77" t="s">
        <v>897</v>
      </c>
      <c r="D450" s="77" t="s">
        <v>926</v>
      </c>
      <c r="E450" s="77" t="s">
        <v>394</v>
      </c>
      <c r="F450" s="78">
        <v>49722196.200000003</v>
      </c>
      <c r="G450" s="94">
        <v>49722196.200000003</v>
      </c>
      <c r="H450" s="94">
        <v>27160934</v>
      </c>
      <c r="I450" s="94">
        <f t="shared" si="7"/>
        <v>54.625370711199594</v>
      </c>
    </row>
    <row r="451" spans="1:9" ht="18.75" x14ac:dyDescent="0.2">
      <c r="A451" s="76" t="s">
        <v>1030</v>
      </c>
      <c r="B451" s="77" t="s">
        <v>472</v>
      </c>
      <c r="C451" s="77" t="s">
        <v>897</v>
      </c>
      <c r="D451" s="77" t="s">
        <v>927</v>
      </c>
      <c r="E451" s="77" t="s">
        <v>704</v>
      </c>
      <c r="F451" s="78">
        <v>11189803</v>
      </c>
      <c r="G451" s="94">
        <v>12744608.560000001</v>
      </c>
      <c r="H451" s="94">
        <v>7426955.4000000004</v>
      </c>
      <c r="I451" s="94">
        <f t="shared" si="7"/>
        <v>58.27527275580757</v>
      </c>
    </row>
    <row r="452" spans="1:9" ht="56.25" x14ac:dyDescent="0.2">
      <c r="A452" s="76" t="s">
        <v>948</v>
      </c>
      <c r="B452" s="77" t="s">
        <v>472</v>
      </c>
      <c r="C452" s="77" t="s">
        <v>897</v>
      </c>
      <c r="D452" s="77" t="s">
        <v>927</v>
      </c>
      <c r="E452" s="77" t="s">
        <v>369</v>
      </c>
      <c r="F452" s="78">
        <v>11189803</v>
      </c>
      <c r="G452" s="94">
        <v>12744608.560000001</v>
      </c>
      <c r="H452" s="94">
        <v>7426955.4000000004</v>
      </c>
      <c r="I452" s="94">
        <f t="shared" si="7"/>
        <v>58.27527275580757</v>
      </c>
    </row>
    <row r="453" spans="1:9" ht="18.75" x14ac:dyDescent="0.2">
      <c r="A453" s="76" t="s">
        <v>762</v>
      </c>
      <c r="B453" s="77" t="s">
        <v>472</v>
      </c>
      <c r="C453" s="77" t="s">
        <v>897</v>
      </c>
      <c r="D453" s="77" t="s">
        <v>927</v>
      </c>
      <c r="E453" s="77" t="s">
        <v>371</v>
      </c>
      <c r="F453" s="78">
        <v>7157704</v>
      </c>
      <c r="G453" s="94">
        <v>7826407.5599999996</v>
      </c>
      <c r="H453" s="94">
        <v>4324113.4400000004</v>
      </c>
      <c r="I453" s="94">
        <f t="shared" si="7"/>
        <v>55.250297238545556</v>
      </c>
    </row>
    <row r="454" spans="1:9" ht="18.75" x14ac:dyDescent="0.2">
      <c r="A454" s="76" t="s">
        <v>800</v>
      </c>
      <c r="B454" s="77" t="s">
        <v>472</v>
      </c>
      <c r="C454" s="77" t="s">
        <v>897</v>
      </c>
      <c r="D454" s="77" t="s">
        <v>927</v>
      </c>
      <c r="E454" s="77" t="s">
        <v>394</v>
      </c>
      <c r="F454" s="78">
        <v>4032099</v>
      </c>
      <c r="G454" s="94">
        <v>4918201</v>
      </c>
      <c r="H454" s="94">
        <v>3102841.96</v>
      </c>
      <c r="I454" s="94">
        <f t="shared" si="7"/>
        <v>63.088962000536377</v>
      </c>
    </row>
    <row r="455" spans="1:9" ht="37.5" x14ac:dyDescent="0.2">
      <c r="A455" s="76" t="s">
        <v>1031</v>
      </c>
      <c r="B455" s="77" t="s">
        <v>472</v>
      </c>
      <c r="C455" s="77" t="s">
        <v>897</v>
      </c>
      <c r="D455" s="77" t="s">
        <v>928</v>
      </c>
      <c r="E455" s="77" t="s">
        <v>704</v>
      </c>
      <c r="F455" s="78">
        <v>13998697</v>
      </c>
      <c r="G455" s="94">
        <v>13998697</v>
      </c>
      <c r="H455" s="94">
        <v>5717895.4100000001</v>
      </c>
      <c r="I455" s="94">
        <f t="shared" si="7"/>
        <v>40.845911658777958</v>
      </c>
    </row>
    <row r="456" spans="1:9" ht="56.25" x14ac:dyDescent="0.2">
      <c r="A456" s="76" t="s">
        <v>948</v>
      </c>
      <c r="B456" s="77" t="s">
        <v>472</v>
      </c>
      <c r="C456" s="77" t="s">
        <v>897</v>
      </c>
      <c r="D456" s="77" t="s">
        <v>928</v>
      </c>
      <c r="E456" s="77" t="s">
        <v>369</v>
      </c>
      <c r="F456" s="78">
        <v>13998697</v>
      </c>
      <c r="G456" s="94">
        <v>13998697</v>
      </c>
      <c r="H456" s="94">
        <v>5717895.4100000001</v>
      </c>
      <c r="I456" s="94">
        <f t="shared" si="7"/>
        <v>40.845911658777958</v>
      </c>
    </row>
    <row r="457" spans="1:9" ht="18.75" x14ac:dyDescent="0.2">
      <c r="A457" s="76" t="s">
        <v>762</v>
      </c>
      <c r="B457" s="77" t="s">
        <v>472</v>
      </c>
      <c r="C457" s="77" t="s">
        <v>897</v>
      </c>
      <c r="D457" s="77" t="s">
        <v>928</v>
      </c>
      <c r="E457" s="77" t="s">
        <v>371</v>
      </c>
      <c r="F457" s="78">
        <v>12022892</v>
      </c>
      <c r="G457" s="94">
        <v>12022892</v>
      </c>
      <c r="H457" s="94">
        <v>4799139.1900000004</v>
      </c>
      <c r="I457" s="94">
        <f t="shared" si="7"/>
        <v>39.916678865617364</v>
      </c>
    </row>
    <row r="458" spans="1:9" ht="18.75" x14ac:dyDescent="0.2">
      <c r="A458" s="76" t="s">
        <v>800</v>
      </c>
      <c r="B458" s="77" t="s">
        <v>472</v>
      </c>
      <c r="C458" s="77" t="s">
        <v>897</v>
      </c>
      <c r="D458" s="77" t="s">
        <v>928</v>
      </c>
      <c r="E458" s="77" t="s">
        <v>394</v>
      </c>
      <c r="F458" s="78">
        <v>1975805</v>
      </c>
      <c r="G458" s="94">
        <v>1975805</v>
      </c>
      <c r="H458" s="94">
        <v>918756.22</v>
      </c>
      <c r="I458" s="94">
        <f t="shared" si="7"/>
        <v>46.500348971684957</v>
      </c>
    </row>
    <row r="459" spans="1:9" ht="18.75" x14ac:dyDescent="0.2">
      <c r="A459" s="76" t="s">
        <v>899</v>
      </c>
      <c r="B459" s="77" t="s">
        <v>472</v>
      </c>
      <c r="C459" s="77" t="s">
        <v>900</v>
      </c>
      <c r="D459" s="77" t="s">
        <v>703</v>
      </c>
      <c r="E459" s="77" t="s">
        <v>704</v>
      </c>
      <c r="F459" s="78">
        <v>895652387.05999994</v>
      </c>
      <c r="G459" s="78">
        <v>952640798.62</v>
      </c>
      <c r="H459" s="78">
        <v>630010214.57000005</v>
      </c>
      <c r="I459" s="94">
        <f t="shared" si="7"/>
        <v>66.133028890074399</v>
      </c>
    </row>
    <row r="460" spans="1:9" ht="56.25" x14ac:dyDescent="0.2">
      <c r="A460" s="76" t="s">
        <v>1032</v>
      </c>
      <c r="B460" s="77" t="s">
        <v>472</v>
      </c>
      <c r="C460" s="77" t="s">
        <v>900</v>
      </c>
      <c r="D460" s="77" t="s">
        <v>1033</v>
      </c>
      <c r="E460" s="77" t="s">
        <v>704</v>
      </c>
      <c r="F460" s="78">
        <v>715921.65</v>
      </c>
      <c r="G460" s="94">
        <v>701458.59</v>
      </c>
      <c r="H460" s="94">
        <v>701458.59</v>
      </c>
      <c r="I460" s="94">
        <f t="shared" si="7"/>
        <v>100</v>
      </c>
    </row>
    <row r="461" spans="1:9" ht="56.25" x14ac:dyDescent="0.2">
      <c r="A461" s="76" t="s">
        <v>948</v>
      </c>
      <c r="B461" s="77" t="s">
        <v>472</v>
      </c>
      <c r="C461" s="77" t="s">
        <v>900</v>
      </c>
      <c r="D461" s="77" t="s">
        <v>1033</v>
      </c>
      <c r="E461" s="77" t="s">
        <v>369</v>
      </c>
      <c r="F461" s="78">
        <v>715921.65</v>
      </c>
      <c r="G461" s="94">
        <v>701458.59</v>
      </c>
      <c r="H461" s="94">
        <v>701458.59</v>
      </c>
      <c r="I461" s="94">
        <f t="shared" si="7"/>
        <v>100</v>
      </c>
    </row>
    <row r="462" spans="1:9" ht="18.75" x14ac:dyDescent="0.2">
      <c r="A462" s="76" t="s">
        <v>762</v>
      </c>
      <c r="B462" s="77" t="s">
        <v>472</v>
      </c>
      <c r="C462" s="77" t="s">
        <v>900</v>
      </c>
      <c r="D462" s="77" t="s">
        <v>1033</v>
      </c>
      <c r="E462" s="77" t="s">
        <v>371</v>
      </c>
      <c r="F462" s="78">
        <v>715921.65</v>
      </c>
      <c r="G462" s="94">
        <v>701458.59</v>
      </c>
      <c r="H462" s="94">
        <v>701458.59</v>
      </c>
      <c r="I462" s="94">
        <f t="shared" si="7"/>
        <v>100</v>
      </c>
    </row>
    <row r="463" spans="1:9" ht="56.25" x14ac:dyDescent="0.2">
      <c r="A463" s="76" t="s">
        <v>1034</v>
      </c>
      <c r="B463" s="77" t="s">
        <v>472</v>
      </c>
      <c r="C463" s="77" t="s">
        <v>900</v>
      </c>
      <c r="D463" s="77" t="s">
        <v>1273</v>
      </c>
      <c r="E463" s="77" t="s">
        <v>704</v>
      </c>
      <c r="F463" s="78">
        <v>797516.49</v>
      </c>
      <c r="G463" s="94">
        <v>781405.05</v>
      </c>
      <c r="H463" s="94">
        <v>0</v>
      </c>
      <c r="I463" s="94">
        <f t="shared" si="7"/>
        <v>0</v>
      </c>
    </row>
    <row r="464" spans="1:9" ht="56.25" x14ac:dyDescent="0.2">
      <c r="A464" s="76" t="s">
        <v>948</v>
      </c>
      <c r="B464" s="77" t="s">
        <v>472</v>
      </c>
      <c r="C464" s="77" t="s">
        <v>900</v>
      </c>
      <c r="D464" s="77" t="s">
        <v>1273</v>
      </c>
      <c r="E464" s="77" t="s">
        <v>369</v>
      </c>
      <c r="F464" s="78">
        <v>797516.49</v>
      </c>
      <c r="G464" s="94">
        <v>781405.05</v>
      </c>
      <c r="H464" s="94">
        <v>0</v>
      </c>
      <c r="I464" s="94">
        <f t="shared" ref="I464:I518" si="8">H464/G464*100</f>
        <v>0</v>
      </c>
    </row>
    <row r="465" spans="1:9" ht="31.5" customHeight="1" x14ac:dyDescent="0.2">
      <c r="A465" s="76" t="s">
        <v>762</v>
      </c>
      <c r="B465" s="77" t="s">
        <v>472</v>
      </c>
      <c r="C465" s="77" t="s">
        <v>900</v>
      </c>
      <c r="D465" s="77" t="s">
        <v>1273</v>
      </c>
      <c r="E465" s="77" t="s">
        <v>371</v>
      </c>
      <c r="F465" s="78">
        <v>797516.49</v>
      </c>
      <c r="G465" s="94">
        <v>781405.05</v>
      </c>
      <c r="H465" s="94">
        <v>0</v>
      </c>
      <c r="I465" s="94">
        <f t="shared" si="8"/>
        <v>0</v>
      </c>
    </row>
    <row r="466" spans="1:9" ht="31.5" customHeight="1" x14ac:dyDescent="0.2">
      <c r="A466" s="76" t="s">
        <v>1035</v>
      </c>
      <c r="B466" s="77" t="s">
        <v>472</v>
      </c>
      <c r="C466" s="77" t="s">
        <v>900</v>
      </c>
      <c r="D466" s="77" t="s">
        <v>929</v>
      </c>
      <c r="E466" s="77" t="s">
        <v>704</v>
      </c>
      <c r="F466" s="78">
        <v>4407435.66</v>
      </c>
      <c r="G466" s="94">
        <v>4407435.66</v>
      </c>
      <c r="H466" s="94">
        <v>2438314.8199999998</v>
      </c>
      <c r="I466" s="94">
        <f t="shared" si="8"/>
        <v>55.322754728539813</v>
      </c>
    </row>
    <row r="467" spans="1:9" ht="15.75" customHeight="1" x14ac:dyDescent="0.2">
      <c r="A467" s="76" t="s">
        <v>948</v>
      </c>
      <c r="B467" s="77" t="s">
        <v>472</v>
      </c>
      <c r="C467" s="77" t="s">
        <v>900</v>
      </c>
      <c r="D467" s="77" t="s">
        <v>929</v>
      </c>
      <c r="E467" s="77" t="s">
        <v>369</v>
      </c>
      <c r="F467" s="78">
        <v>4407435.66</v>
      </c>
      <c r="G467" s="94">
        <v>4407435.66</v>
      </c>
      <c r="H467" s="94">
        <v>2438314.8199999998</v>
      </c>
      <c r="I467" s="94">
        <f t="shared" si="8"/>
        <v>55.322754728539813</v>
      </c>
    </row>
    <row r="468" spans="1:9" ht="18.75" x14ac:dyDescent="0.2">
      <c r="A468" s="76" t="s">
        <v>762</v>
      </c>
      <c r="B468" s="77" t="s">
        <v>472</v>
      </c>
      <c r="C468" s="77" t="s">
        <v>900</v>
      </c>
      <c r="D468" s="77" t="s">
        <v>929</v>
      </c>
      <c r="E468" s="77" t="s">
        <v>371</v>
      </c>
      <c r="F468" s="78">
        <v>4407435.66</v>
      </c>
      <c r="G468" s="94">
        <v>4407435.66</v>
      </c>
      <c r="H468" s="94">
        <v>2438314.8199999998</v>
      </c>
      <c r="I468" s="94">
        <f t="shared" si="8"/>
        <v>55.322754728539813</v>
      </c>
    </row>
    <row r="469" spans="1:9" ht="56.25" x14ac:dyDescent="0.2">
      <c r="A469" s="76" t="s">
        <v>1036</v>
      </c>
      <c r="B469" s="77" t="s">
        <v>472</v>
      </c>
      <c r="C469" s="77" t="s">
        <v>900</v>
      </c>
      <c r="D469" s="77" t="s">
        <v>1037</v>
      </c>
      <c r="E469" s="77" t="s">
        <v>704</v>
      </c>
      <c r="F469" s="78">
        <v>33326716.379999999</v>
      </c>
      <c r="G469" s="94">
        <v>33326716.379999999</v>
      </c>
      <c r="H469" s="94">
        <v>31858572.370000001</v>
      </c>
      <c r="I469" s="94">
        <f t="shared" si="8"/>
        <v>95.594693478769912</v>
      </c>
    </row>
    <row r="470" spans="1:9" ht="56.25" x14ac:dyDescent="0.2">
      <c r="A470" s="83" t="s">
        <v>948</v>
      </c>
      <c r="B470" s="84" t="s">
        <v>472</v>
      </c>
      <c r="C470" s="84" t="s">
        <v>900</v>
      </c>
      <c r="D470" s="84" t="s">
        <v>1037</v>
      </c>
      <c r="E470" s="84" t="s">
        <v>369</v>
      </c>
      <c r="F470" s="85">
        <v>33326716.379999999</v>
      </c>
      <c r="G470" s="94">
        <v>33326716.379999999</v>
      </c>
      <c r="H470" s="94">
        <v>31858572.370000001</v>
      </c>
      <c r="I470" s="94">
        <f t="shared" si="8"/>
        <v>95.594693478769912</v>
      </c>
    </row>
    <row r="471" spans="1:9" ht="18.75" x14ac:dyDescent="0.2">
      <c r="A471" s="76" t="s">
        <v>762</v>
      </c>
      <c r="B471" s="77" t="s">
        <v>472</v>
      </c>
      <c r="C471" s="77" t="s">
        <v>900</v>
      </c>
      <c r="D471" s="77" t="s">
        <v>1037</v>
      </c>
      <c r="E471" s="77" t="s">
        <v>371</v>
      </c>
      <c r="F471" s="78">
        <v>33326716.379999999</v>
      </c>
      <c r="G471" s="94">
        <v>33326716.379999999</v>
      </c>
      <c r="H471" s="94">
        <v>31858572.370000001</v>
      </c>
      <c r="I471" s="94">
        <f t="shared" si="8"/>
        <v>95.594693478769912</v>
      </c>
    </row>
    <row r="472" spans="1:9" ht="112.5" x14ac:dyDescent="0.2">
      <c r="A472" s="76" t="s">
        <v>1038</v>
      </c>
      <c r="B472" s="77" t="s">
        <v>472</v>
      </c>
      <c r="C472" s="77" t="s">
        <v>900</v>
      </c>
      <c r="D472" s="77" t="s">
        <v>930</v>
      </c>
      <c r="E472" s="77" t="s">
        <v>704</v>
      </c>
      <c r="F472" s="78">
        <v>661591744</v>
      </c>
      <c r="G472" s="94">
        <v>661591744</v>
      </c>
      <c r="H472" s="94">
        <v>467730496</v>
      </c>
      <c r="I472" s="94">
        <f t="shared" si="8"/>
        <v>70.697752842574772</v>
      </c>
    </row>
    <row r="473" spans="1:9" ht="56.25" x14ac:dyDescent="0.2">
      <c r="A473" s="76" t="s">
        <v>948</v>
      </c>
      <c r="B473" s="77" t="s">
        <v>472</v>
      </c>
      <c r="C473" s="77" t="s">
        <v>900</v>
      </c>
      <c r="D473" s="77" t="s">
        <v>930</v>
      </c>
      <c r="E473" s="77" t="s">
        <v>369</v>
      </c>
      <c r="F473" s="78">
        <v>661591744</v>
      </c>
      <c r="G473" s="94">
        <v>661591744</v>
      </c>
      <c r="H473" s="94">
        <v>467730496</v>
      </c>
      <c r="I473" s="94">
        <f t="shared" si="8"/>
        <v>70.697752842574772</v>
      </c>
    </row>
    <row r="474" spans="1:9" ht="18.75" x14ac:dyDescent="0.2">
      <c r="A474" s="76" t="s">
        <v>762</v>
      </c>
      <c r="B474" s="77" t="s">
        <v>472</v>
      </c>
      <c r="C474" s="77" t="s">
        <v>900</v>
      </c>
      <c r="D474" s="77" t="s">
        <v>930</v>
      </c>
      <c r="E474" s="77" t="s">
        <v>371</v>
      </c>
      <c r="F474" s="78">
        <v>661591744</v>
      </c>
      <c r="G474" s="94">
        <v>661591744</v>
      </c>
      <c r="H474" s="94">
        <v>467730496</v>
      </c>
      <c r="I474" s="94">
        <f t="shared" si="8"/>
        <v>70.697752842574772</v>
      </c>
    </row>
    <row r="475" spans="1:9" ht="18.75" x14ac:dyDescent="0.2">
      <c r="A475" s="76" t="s">
        <v>1039</v>
      </c>
      <c r="B475" s="77" t="s">
        <v>472</v>
      </c>
      <c r="C475" s="77" t="s">
        <v>900</v>
      </c>
      <c r="D475" s="77" t="s">
        <v>931</v>
      </c>
      <c r="E475" s="77" t="s">
        <v>704</v>
      </c>
      <c r="F475" s="78">
        <v>101161823</v>
      </c>
      <c r="G475" s="94">
        <v>135382789.06</v>
      </c>
      <c r="H475" s="94">
        <v>72016916.579999998</v>
      </c>
      <c r="I475" s="94">
        <f t="shared" si="8"/>
        <v>53.195030978482038</v>
      </c>
    </row>
    <row r="476" spans="1:9" ht="56.25" x14ac:dyDescent="0.2">
      <c r="A476" s="76" t="s">
        <v>948</v>
      </c>
      <c r="B476" s="77" t="s">
        <v>472</v>
      </c>
      <c r="C476" s="77" t="s">
        <v>900</v>
      </c>
      <c r="D476" s="77" t="s">
        <v>931</v>
      </c>
      <c r="E476" s="77" t="s">
        <v>369</v>
      </c>
      <c r="F476" s="78">
        <v>101161823</v>
      </c>
      <c r="G476" s="94">
        <v>135382789.06</v>
      </c>
      <c r="H476" s="94">
        <v>72016916.579999998</v>
      </c>
      <c r="I476" s="94">
        <f t="shared" si="8"/>
        <v>53.195030978482038</v>
      </c>
    </row>
    <row r="477" spans="1:9" ht="18.75" x14ac:dyDescent="0.2">
      <c r="A477" s="76" t="s">
        <v>762</v>
      </c>
      <c r="B477" s="77" t="s">
        <v>472</v>
      </c>
      <c r="C477" s="77" t="s">
        <v>900</v>
      </c>
      <c r="D477" s="77" t="s">
        <v>931</v>
      </c>
      <c r="E477" s="77" t="s">
        <v>371</v>
      </c>
      <c r="F477" s="78">
        <v>101161823</v>
      </c>
      <c r="G477" s="94">
        <v>135382789.06</v>
      </c>
      <c r="H477" s="94">
        <v>72016916.579999998</v>
      </c>
      <c r="I477" s="94">
        <f t="shared" si="8"/>
        <v>53.195030978482038</v>
      </c>
    </row>
    <row r="478" spans="1:9" ht="37.5" x14ac:dyDescent="0.2">
      <c r="A478" s="76" t="s">
        <v>1031</v>
      </c>
      <c r="B478" s="77" t="s">
        <v>472</v>
      </c>
      <c r="C478" s="77" t="s">
        <v>900</v>
      </c>
      <c r="D478" s="77" t="s">
        <v>928</v>
      </c>
      <c r="E478" s="77" t="s">
        <v>704</v>
      </c>
      <c r="F478" s="78">
        <v>16292514</v>
      </c>
      <c r="G478" s="94">
        <v>16292514</v>
      </c>
      <c r="H478" s="94">
        <v>5251375.9800000004</v>
      </c>
      <c r="I478" s="94">
        <f t="shared" si="8"/>
        <v>32.231833466584717</v>
      </c>
    </row>
    <row r="479" spans="1:9" ht="56.25" x14ac:dyDescent="0.2">
      <c r="A479" s="76" t="s">
        <v>948</v>
      </c>
      <c r="B479" s="77" t="s">
        <v>472</v>
      </c>
      <c r="C479" s="77" t="s">
        <v>900</v>
      </c>
      <c r="D479" s="77" t="s">
        <v>928</v>
      </c>
      <c r="E479" s="77" t="s">
        <v>369</v>
      </c>
      <c r="F479" s="78">
        <v>16292514</v>
      </c>
      <c r="G479" s="94">
        <v>16292514</v>
      </c>
      <c r="H479" s="94">
        <v>5251375.9800000004</v>
      </c>
      <c r="I479" s="94">
        <f t="shared" si="8"/>
        <v>32.231833466584717</v>
      </c>
    </row>
    <row r="480" spans="1:9" ht="18.75" x14ac:dyDescent="0.2">
      <c r="A480" s="76" t="s">
        <v>762</v>
      </c>
      <c r="B480" s="77" t="s">
        <v>472</v>
      </c>
      <c r="C480" s="77" t="s">
        <v>900</v>
      </c>
      <c r="D480" s="77" t="s">
        <v>928</v>
      </c>
      <c r="E480" s="77" t="s">
        <v>371</v>
      </c>
      <c r="F480" s="78">
        <v>16292514</v>
      </c>
      <c r="G480" s="94">
        <v>16292514</v>
      </c>
      <c r="H480" s="94">
        <v>5251375.9800000004</v>
      </c>
      <c r="I480" s="94">
        <f t="shared" si="8"/>
        <v>32.231833466584717</v>
      </c>
    </row>
    <row r="481" spans="1:9" ht="75" x14ac:dyDescent="0.2">
      <c r="A481" s="76" t="s">
        <v>1040</v>
      </c>
      <c r="B481" s="77" t="s">
        <v>472</v>
      </c>
      <c r="C481" s="77" t="s">
        <v>900</v>
      </c>
      <c r="D481" s="77" t="s">
        <v>932</v>
      </c>
      <c r="E481" s="77" t="s">
        <v>704</v>
      </c>
      <c r="F481" s="78">
        <v>44157715.880000003</v>
      </c>
      <c r="G481" s="94">
        <v>44157715.880000003</v>
      </c>
      <c r="H481" s="94">
        <v>18229041.640000001</v>
      </c>
      <c r="I481" s="94">
        <f t="shared" si="8"/>
        <v>41.281667941199679</v>
      </c>
    </row>
    <row r="482" spans="1:9" ht="56.25" x14ac:dyDescent="0.2">
      <c r="A482" s="76" t="s">
        <v>948</v>
      </c>
      <c r="B482" s="77" t="s">
        <v>472</v>
      </c>
      <c r="C482" s="77" t="s">
        <v>900</v>
      </c>
      <c r="D482" s="77" t="s">
        <v>932</v>
      </c>
      <c r="E482" s="77" t="s">
        <v>369</v>
      </c>
      <c r="F482" s="78">
        <v>44157715.880000003</v>
      </c>
      <c r="G482" s="94">
        <v>44157715.880000003</v>
      </c>
      <c r="H482" s="94">
        <v>18229041.640000001</v>
      </c>
      <c r="I482" s="94">
        <f t="shared" si="8"/>
        <v>41.281667941199679</v>
      </c>
    </row>
    <row r="483" spans="1:9" ht="18.75" x14ac:dyDescent="0.2">
      <c r="A483" s="76" t="s">
        <v>762</v>
      </c>
      <c r="B483" s="77" t="s">
        <v>472</v>
      </c>
      <c r="C483" s="77" t="s">
        <v>900</v>
      </c>
      <c r="D483" s="77" t="s">
        <v>932</v>
      </c>
      <c r="E483" s="77" t="s">
        <v>371</v>
      </c>
      <c r="F483" s="78">
        <v>44157715.880000003</v>
      </c>
      <c r="G483" s="94">
        <v>44157715.880000003</v>
      </c>
      <c r="H483" s="94">
        <v>18229041.640000001</v>
      </c>
      <c r="I483" s="94">
        <f t="shared" si="8"/>
        <v>41.281667941199679</v>
      </c>
    </row>
    <row r="484" spans="1:9" ht="150" x14ac:dyDescent="0.2">
      <c r="A484" s="76" t="s">
        <v>1041</v>
      </c>
      <c r="B484" s="77" t="s">
        <v>472</v>
      </c>
      <c r="C484" s="77" t="s">
        <v>900</v>
      </c>
      <c r="D484" s="77" t="s">
        <v>1042</v>
      </c>
      <c r="E484" s="77" t="s">
        <v>704</v>
      </c>
      <c r="F484" s="78">
        <v>33201000</v>
      </c>
      <c r="G484" s="94">
        <v>55400100</v>
      </c>
      <c r="H484" s="94">
        <v>31784038.59</v>
      </c>
      <c r="I484" s="94">
        <f t="shared" si="8"/>
        <v>57.371807253055493</v>
      </c>
    </row>
    <row r="485" spans="1:9" ht="56.25" x14ac:dyDescent="0.2">
      <c r="A485" s="76" t="s">
        <v>948</v>
      </c>
      <c r="B485" s="77" t="s">
        <v>472</v>
      </c>
      <c r="C485" s="77" t="s">
        <v>900</v>
      </c>
      <c r="D485" s="77" t="s">
        <v>1042</v>
      </c>
      <c r="E485" s="77" t="s">
        <v>369</v>
      </c>
      <c r="F485" s="78">
        <v>33201000</v>
      </c>
      <c r="G485" s="94">
        <v>55400100</v>
      </c>
      <c r="H485" s="94">
        <v>31784038.59</v>
      </c>
      <c r="I485" s="94">
        <f t="shared" si="8"/>
        <v>57.371807253055493</v>
      </c>
    </row>
    <row r="486" spans="1:9" ht="18.75" x14ac:dyDescent="0.2">
      <c r="A486" s="76" t="s">
        <v>762</v>
      </c>
      <c r="B486" s="77" t="s">
        <v>472</v>
      </c>
      <c r="C486" s="77" t="s">
        <v>900</v>
      </c>
      <c r="D486" s="77" t="s">
        <v>1042</v>
      </c>
      <c r="E486" s="77" t="s">
        <v>371</v>
      </c>
      <c r="F486" s="78">
        <v>33201000</v>
      </c>
      <c r="G486" s="94">
        <v>55400100</v>
      </c>
      <c r="H486" s="94">
        <v>31784038.59</v>
      </c>
      <c r="I486" s="94">
        <f t="shared" si="8"/>
        <v>57.371807253055493</v>
      </c>
    </row>
    <row r="487" spans="1:9" ht="168.75" x14ac:dyDescent="0.2">
      <c r="A487" s="76" t="s">
        <v>1274</v>
      </c>
      <c r="B487" s="77" t="s">
        <v>472</v>
      </c>
      <c r="C487" s="77" t="s">
        <v>900</v>
      </c>
      <c r="D487" s="77" t="s">
        <v>1275</v>
      </c>
      <c r="E487" s="77" t="s">
        <v>704</v>
      </c>
      <c r="F487" s="78">
        <v>0</v>
      </c>
      <c r="G487" s="94">
        <v>598920</v>
      </c>
      <c r="H487" s="94">
        <v>0</v>
      </c>
      <c r="I487" s="94">
        <f t="shared" si="8"/>
        <v>0</v>
      </c>
    </row>
    <row r="488" spans="1:9" ht="56.25" x14ac:dyDescent="0.2">
      <c r="A488" s="76" t="s">
        <v>948</v>
      </c>
      <c r="B488" s="77" t="s">
        <v>472</v>
      </c>
      <c r="C488" s="77" t="s">
        <v>900</v>
      </c>
      <c r="D488" s="77" t="s">
        <v>1275</v>
      </c>
      <c r="E488" s="77" t="s">
        <v>369</v>
      </c>
      <c r="F488" s="78">
        <v>0</v>
      </c>
      <c r="G488" s="94">
        <v>598920</v>
      </c>
      <c r="H488" s="94">
        <v>0</v>
      </c>
      <c r="I488" s="94">
        <f t="shared" si="8"/>
        <v>0</v>
      </c>
    </row>
    <row r="489" spans="1:9" ht="18.75" x14ac:dyDescent="0.2">
      <c r="A489" s="76" t="s">
        <v>762</v>
      </c>
      <c r="B489" s="77" t="s">
        <v>472</v>
      </c>
      <c r="C489" s="77" t="s">
        <v>900</v>
      </c>
      <c r="D489" s="77" t="s">
        <v>1275</v>
      </c>
      <c r="E489" s="77" t="s">
        <v>371</v>
      </c>
      <c r="F489" s="78">
        <v>0</v>
      </c>
      <c r="G489" s="94">
        <v>598920</v>
      </c>
      <c r="H489" s="94">
        <v>0</v>
      </c>
      <c r="I489" s="94">
        <f t="shared" si="8"/>
        <v>0</v>
      </c>
    </row>
    <row r="490" spans="1:9" ht="18.75" x14ac:dyDescent="0.2">
      <c r="A490" s="76" t="s">
        <v>758</v>
      </c>
      <c r="B490" s="77" t="s">
        <v>472</v>
      </c>
      <c r="C490" s="77" t="s">
        <v>759</v>
      </c>
      <c r="D490" s="77" t="s">
        <v>703</v>
      </c>
      <c r="E490" s="77" t="s">
        <v>704</v>
      </c>
      <c r="F490" s="78">
        <v>808080</v>
      </c>
      <c r="G490" s="78">
        <v>808080</v>
      </c>
      <c r="H490" s="78">
        <v>268741.01</v>
      </c>
      <c r="I490" s="94">
        <f t="shared" si="8"/>
        <v>33.256733244233246</v>
      </c>
    </row>
    <row r="491" spans="1:9" ht="56.25" x14ac:dyDescent="0.2">
      <c r="A491" s="76" t="s">
        <v>1043</v>
      </c>
      <c r="B491" s="77" t="s">
        <v>472</v>
      </c>
      <c r="C491" s="77" t="s">
        <v>759</v>
      </c>
      <c r="D491" s="77" t="s">
        <v>933</v>
      </c>
      <c r="E491" s="77" t="s">
        <v>704</v>
      </c>
      <c r="F491" s="78">
        <v>808080</v>
      </c>
      <c r="G491" s="94">
        <v>808080</v>
      </c>
      <c r="H491" s="94">
        <v>268741.01</v>
      </c>
      <c r="I491" s="94">
        <f t="shared" si="8"/>
        <v>33.256733244233246</v>
      </c>
    </row>
    <row r="492" spans="1:9" ht="56.25" x14ac:dyDescent="0.2">
      <c r="A492" s="76" t="s">
        <v>948</v>
      </c>
      <c r="B492" s="77" t="s">
        <v>472</v>
      </c>
      <c r="C492" s="77" t="s">
        <v>759</v>
      </c>
      <c r="D492" s="77" t="s">
        <v>933</v>
      </c>
      <c r="E492" s="77" t="s">
        <v>369</v>
      </c>
      <c r="F492" s="78">
        <v>808080</v>
      </c>
      <c r="G492" s="94">
        <v>808080</v>
      </c>
      <c r="H492" s="94">
        <v>268741.01</v>
      </c>
      <c r="I492" s="94">
        <f t="shared" si="8"/>
        <v>33.256733244233246</v>
      </c>
    </row>
    <row r="493" spans="1:9" ht="18.75" x14ac:dyDescent="0.2">
      <c r="A493" s="76" t="s">
        <v>762</v>
      </c>
      <c r="B493" s="77" t="s">
        <v>472</v>
      </c>
      <c r="C493" s="77" t="s">
        <v>759</v>
      </c>
      <c r="D493" s="77" t="s">
        <v>933</v>
      </c>
      <c r="E493" s="77" t="s">
        <v>371</v>
      </c>
      <c r="F493" s="78">
        <v>808080</v>
      </c>
      <c r="G493" s="94">
        <v>808080</v>
      </c>
      <c r="H493" s="94">
        <v>268741.01</v>
      </c>
      <c r="I493" s="94">
        <f t="shared" si="8"/>
        <v>33.256733244233246</v>
      </c>
    </row>
    <row r="494" spans="1:9" ht="18.75" x14ac:dyDescent="0.2">
      <c r="A494" s="76" t="s">
        <v>769</v>
      </c>
      <c r="B494" s="77" t="s">
        <v>472</v>
      </c>
      <c r="C494" s="77" t="s">
        <v>770</v>
      </c>
      <c r="D494" s="77" t="s">
        <v>703</v>
      </c>
      <c r="E494" s="77" t="s">
        <v>704</v>
      </c>
      <c r="F494" s="78">
        <v>35649556</v>
      </c>
      <c r="G494" s="78">
        <v>47744858.009999998</v>
      </c>
      <c r="H494" s="78">
        <v>28161310.940000001</v>
      </c>
      <c r="I494" s="94">
        <f t="shared" si="8"/>
        <v>58.982919027849469</v>
      </c>
    </row>
    <row r="495" spans="1:9" ht="37.5" x14ac:dyDescent="0.2">
      <c r="A495" s="76" t="s">
        <v>709</v>
      </c>
      <c r="B495" s="77" t="s">
        <v>472</v>
      </c>
      <c r="C495" s="77" t="s">
        <v>770</v>
      </c>
      <c r="D495" s="77" t="s">
        <v>934</v>
      </c>
      <c r="E495" s="77" t="s">
        <v>704</v>
      </c>
      <c r="F495" s="78">
        <v>3036516</v>
      </c>
      <c r="G495" s="94">
        <v>3847571</v>
      </c>
      <c r="H495" s="94">
        <v>2994552.47</v>
      </c>
      <c r="I495" s="94">
        <f t="shared" si="8"/>
        <v>77.829687093493533</v>
      </c>
    </row>
    <row r="496" spans="1:9" ht="93.75" x14ac:dyDescent="0.2">
      <c r="A496" s="76" t="s">
        <v>711</v>
      </c>
      <c r="B496" s="77" t="s">
        <v>472</v>
      </c>
      <c r="C496" s="77" t="s">
        <v>770</v>
      </c>
      <c r="D496" s="77" t="s">
        <v>934</v>
      </c>
      <c r="E496" s="77" t="s">
        <v>332</v>
      </c>
      <c r="F496" s="78">
        <v>3036516</v>
      </c>
      <c r="G496" s="94">
        <v>3847571</v>
      </c>
      <c r="H496" s="94">
        <v>2994552.47</v>
      </c>
      <c r="I496" s="94">
        <f t="shared" si="8"/>
        <v>77.829687093493533</v>
      </c>
    </row>
    <row r="497" spans="1:9" ht="37.5" x14ac:dyDescent="0.2">
      <c r="A497" s="76" t="s">
        <v>712</v>
      </c>
      <c r="B497" s="77" t="s">
        <v>472</v>
      </c>
      <c r="C497" s="77" t="s">
        <v>770</v>
      </c>
      <c r="D497" s="77" t="s">
        <v>934</v>
      </c>
      <c r="E497" s="77" t="s">
        <v>334</v>
      </c>
      <c r="F497" s="78">
        <v>3036516</v>
      </c>
      <c r="G497" s="94">
        <v>3847571</v>
      </c>
      <c r="H497" s="94">
        <v>2994552.47</v>
      </c>
      <c r="I497" s="94">
        <f t="shared" si="8"/>
        <v>77.829687093493533</v>
      </c>
    </row>
    <row r="498" spans="1:9" ht="56.25" x14ac:dyDescent="0.2">
      <c r="A498" s="76" t="s">
        <v>958</v>
      </c>
      <c r="B498" s="77" t="s">
        <v>472</v>
      </c>
      <c r="C498" s="77" t="s">
        <v>770</v>
      </c>
      <c r="D498" s="77" t="s">
        <v>935</v>
      </c>
      <c r="E498" s="77" t="s">
        <v>704</v>
      </c>
      <c r="F498" s="78">
        <v>6150537</v>
      </c>
      <c r="G498" s="94">
        <v>7469443</v>
      </c>
      <c r="H498" s="94">
        <v>4147327.14</v>
      </c>
      <c r="I498" s="94">
        <f t="shared" si="8"/>
        <v>55.523914433780405</v>
      </c>
    </row>
    <row r="499" spans="1:9" ht="93.75" x14ac:dyDescent="0.2">
      <c r="A499" s="76" t="s">
        <v>711</v>
      </c>
      <c r="B499" s="77" t="s">
        <v>472</v>
      </c>
      <c r="C499" s="77" t="s">
        <v>770</v>
      </c>
      <c r="D499" s="77" t="s">
        <v>935</v>
      </c>
      <c r="E499" s="77" t="s">
        <v>332</v>
      </c>
      <c r="F499" s="78">
        <v>5985955</v>
      </c>
      <c r="G499" s="94">
        <v>7304861</v>
      </c>
      <c r="H499" s="94">
        <v>4055584.43</v>
      </c>
      <c r="I499" s="94">
        <f t="shared" si="8"/>
        <v>55.518981538457744</v>
      </c>
    </row>
    <row r="500" spans="1:9" ht="37.5" x14ac:dyDescent="0.2">
      <c r="A500" s="83" t="s">
        <v>778</v>
      </c>
      <c r="B500" s="77" t="s">
        <v>472</v>
      </c>
      <c r="C500" s="77" t="s">
        <v>770</v>
      </c>
      <c r="D500" s="77" t="s">
        <v>935</v>
      </c>
      <c r="E500" s="77" t="s">
        <v>388</v>
      </c>
      <c r="F500" s="78">
        <v>5985955</v>
      </c>
      <c r="G500" s="94">
        <v>7304861</v>
      </c>
      <c r="H500" s="94">
        <v>4055584.43</v>
      </c>
      <c r="I500" s="94">
        <f t="shared" si="8"/>
        <v>55.518981538457744</v>
      </c>
    </row>
    <row r="501" spans="1:9" ht="37.5" x14ac:dyDescent="0.2">
      <c r="A501" s="76" t="s">
        <v>713</v>
      </c>
      <c r="B501" s="77" t="s">
        <v>472</v>
      </c>
      <c r="C501" s="77" t="s">
        <v>770</v>
      </c>
      <c r="D501" s="77" t="s">
        <v>935</v>
      </c>
      <c r="E501" s="77" t="s">
        <v>336</v>
      </c>
      <c r="F501" s="78">
        <v>164582</v>
      </c>
      <c r="G501" s="94">
        <v>164582</v>
      </c>
      <c r="H501" s="94">
        <v>91742.71</v>
      </c>
      <c r="I501" s="94">
        <f t="shared" si="8"/>
        <v>55.742857663657034</v>
      </c>
    </row>
    <row r="502" spans="1:9" ht="37.5" x14ac:dyDescent="0.2">
      <c r="A502" s="76" t="s">
        <v>714</v>
      </c>
      <c r="B502" s="77" t="s">
        <v>472</v>
      </c>
      <c r="C502" s="77" t="s">
        <v>770</v>
      </c>
      <c r="D502" s="77" t="s">
        <v>935</v>
      </c>
      <c r="E502" s="77" t="s">
        <v>338</v>
      </c>
      <c r="F502" s="78">
        <v>164582</v>
      </c>
      <c r="G502" s="94">
        <v>164582</v>
      </c>
      <c r="H502" s="94">
        <v>91742.71</v>
      </c>
      <c r="I502" s="94">
        <f t="shared" si="8"/>
        <v>55.742857663657034</v>
      </c>
    </row>
    <row r="503" spans="1:9" ht="18.75" x14ac:dyDescent="0.2">
      <c r="A503" s="76" t="s">
        <v>1044</v>
      </c>
      <c r="B503" s="77" t="s">
        <v>472</v>
      </c>
      <c r="C503" s="77" t="s">
        <v>770</v>
      </c>
      <c r="D503" s="77" t="s">
        <v>942</v>
      </c>
      <c r="E503" s="77" t="s">
        <v>704</v>
      </c>
      <c r="F503" s="78">
        <v>0</v>
      </c>
      <c r="G503" s="94">
        <v>7861296.0099999998</v>
      </c>
      <c r="H503" s="94">
        <v>1356646.5</v>
      </c>
      <c r="I503" s="94">
        <f t="shared" si="8"/>
        <v>17.257288089321037</v>
      </c>
    </row>
    <row r="504" spans="1:9" ht="56.25" x14ac:dyDescent="0.2">
      <c r="A504" s="76" t="s">
        <v>948</v>
      </c>
      <c r="B504" s="77" t="s">
        <v>472</v>
      </c>
      <c r="C504" s="77" t="s">
        <v>770</v>
      </c>
      <c r="D504" s="77" t="s">
        <v>942</v>
      </c>
      <c r="E504" s="77" t="s">
        <v>369</v>
      </c>
      <c r="F504" s="78">
        <v>0</v>
      </c>
      <c r="G504" s="94">
        <v>7861296.0099999998</v>
      </c>
      <c r="H504" s="94">
        <v>1356646.5</v>
      </c>
      <c r="I504" s="94">
        <f t="shared" si="8"/>
        <v>17.257288089321037</v>
      </c>
    </row>
    <row r="505" spans="1:9" ht="18.75" x14ac:dyDescent="0.2">
      <c r="A505" s="76" t="s">
        <v>762</v>
      </c>
      <c r="B505" s="77" t="s">
        <v>472</v>
      </c>
      <c r="C505" s="77" t="s">
        <v>770</v>
      </c>
      <c r="D505" s="77" t="s">
        <v>942</v>
      </c>
      <c r="E505" s="77" t="s">
        <v>371</v>
      </c>
      <c r="F505" s="78">
        <v>0</v>
      </c>
      <c r="G505" s="94">
        <v>7861296.0099999998</v>
      </c>
      <c r="H505" s="94">
        <v>1356646.5</v>
      </c>
      <c r="I505" s="94">
        <f t="shared" si="8"/>
        <v>17.257288089321037</v>
      </c>
    </row>
    <row r="506" spans="1:9" ht="56.25" x14ac:dyDescent="0.2">
      <c r="A506" s="76" t="s">
        <v>1045</v>
      </c>
      <c r="B506" s="77" t="s">
        <v>472</v>
      </c>
      <c r="C506" s="77" t="s">
        <v>770</v>
      </c>
      <c r="D506" s="77" t="s">
        <v>939</v>
      </c>
      <c r="E506" s="77" t="s">
        <v>704</v>
      </c>
      <c r="F506" s="78">
        <v>1100000</v>
      </c>
      <c r="G506" s="94">
        <v>1100000</v>
      </c>
      <c r="H506" s="94">
        <v>343442.16</v>
      </c>
      <c r="I506" s="94">
        <f t="shared" si="8"/>
        <v>31.222014545454542</v>
      </c>
    </row>
    <row r="507" spans="1:9" ht="37.5" x14ac:dyDescent="0.2">
      <c r="A507" s="76" t="s">
        <v>713</v>
      </c>
      <c r="B507" s="77" t="s">
        <v>472</v>
      </c>
      <c r="C507" s="77" t="s">
        <v>770</v>
      </c>
      <c r="D507" s="77" t="s">
        <v>939</v>
      </c>
      <c r="E507" s="77" t="s">
        <v>336</v>
      </c>
      <c r="F507" s="78">
        <v>1100000</v>
      </c>
      <c r="G507" s="94">
        <v>1100000</v>
      </c>
      <c r="H507" s="94">
        <v>343442.16</v>
      </c>
      <c r="I507" s="94">
        <f t="shared" si="8"/>
        <v>31.222014545454542</v>
      </c>
    </row>
    <row r="508" spans="1:9" ht="37.5" x14ac:dyDescent="0.2">
      <c r="A508" s="76" t="s">
        <v>714</v>
      </c>
      <c r="B508" s="77" t="s">
        <v>472</v>
      </c>
      <c r="C508" s="77" t="s">
        <v>770</v>
      </c>
      <c r="D508" s="77" t="s">
        <v>939</v>
      </c>
      <c r="E508" s="77" t="s">
        <v>338</v>
      </c>
      <c r="F508" s="78">
        <v>1100000</v>
      </c>
      <c r="G508" s="94">
        <v>1100000</v>
      </c>
      <c r="H508" s="94">
        <v>343442.16</v>
      </c>
      <c r="I508" s="94">
        <f t="shared" si="8"/>
        <v>31.222014545454542</v>
      </c>
    </row>
    <row r="509" spans="1:9" ht="37.5" x14ac:dyDescent="0.2">
      <c r="A509" s="76" t="s">
        <v>949</v>
      </c>
      <c r="B509" s="77" t="s">
        <v>472</v>
      </c>
      <c r="C509" s="77" t="s">
        <v>770</v>
      </c>
      <c r="D509" s="77" t="s">
        <v>936</v>
      </c>
      <c r="E509" s="77" t="s">
        <v>704</v>
      </c>
      <c r="F509" s="78">
        <v>700000</v>
      </c>
      <c r="G509" s="94">
        <v>700000</v>
      </c>
      <c r="H509" s="94">
        <v>550871.30000000005</v>
      </c>
      <c r="I509" s="94">
        <f t="shared" si="8"/>
        <v>78.695900000000009</v>
      </c>
    </row>
    <row r="510" spans="1:9" ht="93.75" x14ac:dyDescent="0.2">
      <c r="A510" s="76" t="s">
        <v>711</v>
      </c>
      <c r="B510" s="77" t="s">
        <v>472</v>
      </c>
      <c r="C510" s="77" t="s">
        <v>770</v>
      </c>
      <c r="D510" s="77" t="s">
        <v>936</v>
      </c>
      <c r="E510" s="77" t="s">
        <v>332</v>
      </c>
      <c r="F510" s="78">
        <v>4000</v>
      </c>
      <c r="G510" s="94">
        <v>4000</v>
      </c>
      <c r="H510" s="94">
        <v>4000</v>
      </c>
      <c r="I510" s="94">
        <f t="shared" si="8"/>
        <v>100</v>
      </c>
    </row>
    <row r="511" spans="1:9" ht="37.5" x14ac:dyDescent="0.2">
      <c r="A511" s="76" t="s">
        <v>778</v>
      </c>
      <c r="B511" s="77" t="s">
        <v>472</v>
      </c>
      <c r="C511" s="77" t="s">
        <v>770</v>
      </c>
      <c r="D511" s="77" t="s">
        <v>936</v>
      </c>
      <c r="E511" s="77" t="s">
        <v>388</v>
      </c>
      <c r="F511" s="78">
        <v>4000</v>
      </c>
      <c r="G511" s="94">
        <v>4000</v>
      </c>
      <c r="H511" s="94">
        <v>4000</v>
      </c>
      <c r="I511" s="94">
        <f t="shared" si="8"/>
        <v>100</v>
      </c>
    </row>
    <row r="512" spans="1:9" ht="37.5" x14ac:dyDescent="0.2">
      <c r="A512" s="76" t="s">
        <v>713</v>
      </c>
      <c r="B512" s="77" t="s">
        <v>472</v>
      </c>
      <c r="C512" s="77" t="s">
        <v>770</v>
      </c>
      <c r="D512" s="77" t="s">
        <v>936</v>
      </c>
      <c r="E512" s="77" t="s">
        <v>336</v>
      </c>
      <c r="F512" s="78">
        <v>696000</v>
      </c>
      <c r="G512" s="94">
        <v>696000</v>
      </c>
      <c r="H512" s="94">
        <v>546871.30000000005</v>
      </c>
      <c r="I512" s="94">
        <f t="shared" si="8"/>
        <v>78.57346264367817</v>
      </c>
    </row>
    <row r="513" spans="1:9" ht="37.5" x14ac:dyDescent="0.2">
      <c r="A513" s="76" t="s">
        <v>714</v>
      </c>
      <c r="B513" s="77" t="s">
        <v>472</v>
      </c>
      <c r="C513" s="77" t="s">
        <v>770</v>
      </c>
      <c r="D513" s="77" t="s">
        <v>936</v>
      </c>
      <c r="E513" s="77" t="s">
        <v>338</v>
      </c>
      <c r="F513" s="78">
        <v>696000</v>
      </c>
      <c r="G513" s="94">
        <v>696000</v>
      </c>
      <c r="H513" s="94">
        <v>546871.30000000005</v>
      </c>
      <c r="I513" s="94">
        <f t="shared" si="8"/>
        <v>78.57346264367817</v>
      </c>
    </row>
    <row r="514" spans="1:9" ht="18.75" x14ac:dyDescent="0.2">
      <c r="A514" s="76" t="s">
        <v>1046</v>
      </c>
      <c r="B514" s="77" t="s">
        <v>472</v>
      </c>
      <c r="C514" s="77" t="s">
        <v>770</v>
      </c>
      <c r="D514" s="77" t="s">
        <v>940</v>
      </c>
      <c r="E514" s="77" t="s">
        <v>704</v>
      </c>
      <c r="F514" s="78">
        <v>1822500</v>
      </c>
      <c r="G514" s="94">
        <v>1822500</v>
      </c>
      <c r="H514" s="94">
        <v>815000</v>
      </c>
      <c r="I514" s="94">
        <f t="shared" si="8"/>
        <v>44.718792866941016</v>
      </c>
    </row>
    <row r="515" spans="1:9" ht="37.5" x14ac:dyDescent="0.2">
      <c r="A515" s="76" t="s">
        <v>951</v>
      </c>
      <c r="B515" s="77" t="s">
        <v>472</v>
      </c>
      <c r="C515" s="77" t="s">
        <v>770</v>
      </c>
      <c r="D515" s="77" t="s">
        <v>940</v>
      </c>
      <c r="E515" s="77" t="s">
        <v>376</v>
      </c>
      <c r="F515" s="78">
        <v>1822500</v>
      </c>
      <c r="G515" s="94">
        <v>1822500</v>
      </c>
      <c r="H515" s="94">
        <v>815000</v>
      </c>
      <c r="I515" s="94">
        <f t="shared" si="8"/>
        <v>44.718792866941016</v>
      </c>
    </row>
    <row r="516" spans="1:9" ht="18.75" x14ac:dyDescent="0.2">
      <c r="A516" s="76" t="s">
        <v>768</v>
      </c>
      <c r="B516" s="77" t="s">
        <v>472</v>
      </c>
      <c r="C516" s="77" t="s">
        <v>770</v>
      </c>
      <c r="D516" s="77" t="s">
        <v>940</v>
      </c>
      <c r="E516" s="77" t="s">
        <v>489</v>
      </c>
      <c r="F516" s="78">
        <v>1822500</v>
      </c>
      <c r="G516" s="94">
        <v>1822500</v>
      </c>
      <c r="H516" s="94">
        <v>815000</v>
      </c>
      <c r="I516" s="94">
        <f t="shared" si="8"/>
        <v>44.718792866941016</v>
      </c>
    </row>
    <row r="517" spans="1:9" ht="37.5" x14ac:dyDescent="0.2">
      <c r="A517" s="76" t="s">
        <v>1047</v>
      </c>
      <c r="B517" s="77" t="s">
        <v>472</v>
      </c>
      <c r="C517" s="77" t="s">
        <v>770</v>
      </c>
      <c r="D517" s="77" t="s">
        <v>943</v>
      </c>
      <c r="E517" s="77" t="s">
        <v>704</v>
      </c>
      <c r="F517" s="78">
        <v>2411136</v>
      </c>
      <c r="G517" s="94">
        <v>2411136</v>
      </c>
      <c r="H517" s="94">
        <v>2411136</v>
      </c>
      <c r="I517" s="94">
        <f t="shared" si="8"/>
        <v>100</v>
      </c>
    </row>
    <row r="518" spans="1:9" ht="56.25" x14ac:dyDescent="0.2">
      <c r="A518" s="76" t="s">
        <v>948</v>
      </c>
      <c r="B518" s="77" t="s">
        <v>472</v>
      </c>
      <c r="C518" s="77" t="s">
        <v>770</v>
      </c>
      <c r="D518" s="77" t="s">
        <v>943</v>
      </c>
      <c r="E518" s="77" t="s">
        <v>369</v>
      </c>
      <c r="F518" s="78">
        <v>2411136</v>
      </c>
      <c r="G518" s="94">
        <v>2411136</v>
      </c>
      <c r="H518" s="94">
        <v>2411136</v>
      </c>
      <c r="I518" s="94">
        <f t="shared" si="8"/>
        <v>100</v>
      </c>
    </row>
    <row r="519" spans="1:9" ht="18.75" x14ac:dyDescent="0.2">
      <c r="A519" s="76" t="s">
        <v>762</v>
      </c>
      <c r="B519" s="77" t="s">
        <v>472</v>
      </c>
      <c r="C519" s="77" t="s">
        <v>770</v>
      </c>
      <c r="D519" s="77" t="s">
        <v>943</v>
      </c>
      <c r="E519" s="77" t="s">
        <v>371</v>
      </c>
      <c r="F519" s="78">
        <v>2411136</v>
      </c>
      <c r="G519" s="94">
        <v>2411136</v>
      </c>
      <c r="H519" s="94">
        <v>2411136</v>
      </c>
      <c r="I519" s="94">
        <f t="shared" ref="I519:I538" si="9">H519/G519*100</f>
        <v>100</v>
      </c>
    </row>
    <row r="520" spans="1:9" ht="131.25" x14ac:dyDescent="0.2">
      <c r="A520" s="76" t="s">
        <v>950</v>
      </c>
      <c r="B520" s="77" t="s">
        <v>472</v>
      </c>
      <c r="C520" s="77" t="s">
        <v>770</v>
      </c>
      <c r="D520" s="77" t="s">
        <v>941</v>
      </c>
      <c r="E520" s="77" t="s">
        <v>704</v>
      </c>
      <c r="F520" s="78">
        <v>10226400</v>
      </c>
      <c r="G520" s="94">
        <v>10156814</v>
      </c>
      <c r="H520" s="94">
        <v>6989011</v>
      </c>
      <c r="I520" s="94">
        <f t="shared" si="9"/>
        <v>68.811056301710366</v>
      </c>
    </row>
    <row r="521" spans="1:9" ht="37.5" x14ac:dyDescent="0.2">
      <c r="A521" s="76" t="s">
        <v>951</v>
      </c>
      <c r="B521" s="77" t="s">
        <v>472</v>
      </c>
      <c r="C521" s="77" t="s">
        <v>770</v>
      </c>
      <c r="D521" s="77" t="s">
        <v>941</v>
      </c>
      <c r="E521" s="77" t="s">
        <v>376</v>
      </c>
      <c r="F521" s="78">
        <v>10226400</v>
      </c>
      <c r="G521" s="94">
        <v>10156814</v>
      </c>
      <c r="H521" s="94">
        <v>6989011</v>
      </c>
      <c r="I521" s="94">
        <f t="shared" si="9"/>
        <v>68.811056301710366</v>
      </c>
    </row>
    <row r="522" spans="1:9" ht="37.5" x14ac:dyDescent="0.2">
      <c r="A522" s="76" t="s">
        <v>772</v>
      </c>
      <c r="B522" s="77" t="s">
        <v>472</v>
      </c>
      <c r="C522" s="77" t="s">
        <v>770</v>
      </c>
      <c r="D522" s="77" t="s">
        <v>941</v>
      </c>
      <c r="E522" s="77" t="s">
        <v>378</v>
      </c>
      <c r="F522" s="78">
        <v>10226400</v>
      </c>
      <c r="G522" s="94">
        <v>10156814</v>
      </c>
      <c r="H522" s="94">
        <v>6989011</v>
      </c>
      <c r="I522" s="94">
        <f t="shared" si="9"/>
        <v>68.811056301710366</v>
      </c>
    </row>
    <row r="523" spans="1:9" ht="56.25" x14ac:dyDescent="0.2">
      <c r="A523" s="76" t="s">
        <v>958</v>
      </c>
      <c r="B523" s="77" t="s">
        <v>472</v>
      </c>
      <c r="C523" s="77" t="s">
        <v>770</v>
      </c>
      <c r="D523" s="77" t="s">
        <v>937</v>
      </c>
      <c r="E523" s="77" t="s">
        <v>704</v>
      </c>
      <c r="F523" s="78">
        <v>7768711</v>
      </c>
      <c r="G523" s="94">
        <v>9406104</v>
      </c>
      <c r="H523" s="94">
        <v>6555285.4100000001</v>
      </c>
      <c r="I523" s="94">
        <f t="shared" si="9"/>
        <v>69.691823628571399</v>
      </c>
    </row>
    <row r="524" spans="1:9" ht="93.75" x14ac:dyDescent="0.2">
      <c r="A524" s="76" t="s">
        <v>711</v>
      </c>
      <c r="B524" s="77" t="s">
        <v>472</v>
      </c>
      <c r="C524" s="77" t="s">
        <v>770</v>
      </c>
      <c r="D524" s="77" t="s">
        <v>937</v>
      </c>
      <c r="E524" s="77" t="s">
        <v>332</v>
      </c>
      <c r="F524" s="78">
        <v>7431423</v>
      </c>
      <c r="G524" s="94">
        <v>9068816</v>
      </c>
      <c r="H524" s="94">
        <v>6293193.6799999997</v>
      </c>
      <c r="I524" s="94">
        <f t="shared" si="9"/>
        <v>69.393774005338727</v>
      </c>
    </row>
    <row r="525" spans="1:9" ht="37.5" x14ac:dyDescent="0.2">
      <c r="A525" s="76" t="s">
        <v>778</v>
      </c>
      <c r="B525" s="77" t="s">
        <v>472</v>
      </c>
      <c r="C525" s="77" t="s">
        <v>770</v>
      </c>
      <c r="D525" s="77" t="s">
        <v>937</v>
      </c>
      <c r="E525" s="77" t="s">
        <v>388</v>
      </c>
      <c r="F525" s="78">
        <v>7431423</v>
      </c>
      <c r="G525" s="94">
        <v>9068816</v>
      </c>
      <c r="H525" s="94">
        <v>6293193.6799999997</v>
      </c>
      <c r="I525" s="94">
        <f t="shared" si="9"/>
        <v>69.393774005338727</v>
      </c>
    </row>
    <row r="526" spans="1:9" ht="37.5" x14ac:dyDescent="0.2">
      <c r="A526" s="76" t="s">
        <v>713</v>
      </c>
      <c r="B526" s="77" t="s">
        <v>472</v>
      </c>
      <c r="C526" s="77" t="s">
        <v>770</v>
      </c>
      <c r="D526" s="77" t="s">
        <v>937</v>
      </c>
      <c r="E526" s="77" t="s">
        <v>336</v>
      </c>
      <c r="F526" s="78">
        <v>336728</v>
      </c>
      <c r="G526" s="94">
        <v>329728</v>
      </c>
      <c r="H526" s="94">
        <v>254811.73</v>
      </c>
      <c r="I526" s="94">
        <f t="shared" si="9"/>
        <v>77.279372695069881</v>
      </c>
    </row>
    <row r="527" spans="1:9" ht="37.5" x14ac:dyDescent="0.2">
      <c r="A527" s="76" t="s">
        <v>714</v>
      </c>
      <c r="B527" s="77" t="s">
        <v>472</v>
      </c>
      <c r="C527" s="77" t="s">
        <v>770</v>
      </c>
      <c r="D527" s="77" t="s">
        <v>937</v>
      </c>
      <c r="E527" s="77" t="s">
        <v>338</v>
      </c>
      <c r="F527" s="78">
        <v>336728</v>
      </c>
      <c r="G527" s="94">
        <v>329728</v>
      </c>
      <c r="H527" s="94">
        <v>254811.73</v>
      </c>
      <c r="I527" s="94">
        <f t="shared" si="9"/>
        <v>77.279372695069881</v>
      </c>
    </row>
    <row r="528" spans="1:9" ht="18.75" x14ac:dyDescent="0.2">
      <c r="A528" s="76" t="s">
        <v>715</v>
      </c>
      <c r="B528" s="77" t="s">
        <v>472</v>
      </c>
      <c r="C528" s="77" t="s">
        <v>770</v>
      </c>
      <c r="D528" s="77" t="s">
        <v>937</v>
      </c>
      <c r="E528" s="77" t="s">
        <v>340</v>
      </c>
      <c r="F528" s="78">
        <v>560</v>
      </c>
      <c r="G528" s="94">
        <v>7560</v>
      </c>
      <c r="H528" s="94">
        <v>7280</v>
      </c>
      <c r="I528" s="94">
        <f t="shared" si="9"/>
        <v>96.296296296296291</v>
      </c>
    </row>
    <row r="529" spans="1:9" ht="18.75" x14ac:dyDescent="0.2">
      <c r="A529" s="76" t="s">
        <v>716</v>
      </c>
      <c r="B529" s="77" t="s">
        <v>472</v>
      </c>
      <c r="C529" s="77" t="s">
        <v>770</v>
      </c>
      <c r="D529" s="77" t="s">
        <v>937</v>
      </c>
      <c r="E529" s="77" t="s">
        <v>342</v>
      </c>
      <c r="F529" s="78">
        <v>560</v>
      </c>
      <c r="G529" s="94">
        <v>7560</v>
      </c>
      <c r="H529" s="94">
        <v>7280</v>
      </c>
      <c r="I529" s="94">
        <f t="shared" si="9"/>
        <v>96.296296296296291</v>
      </c>
    </row>
    <row r="530" spans="1:9" ht="56.25" x14ac:dyDescent="0.2">
      <c r="A530" s="76" t="s">
        <v>958</v>
      </c>
      <c r="B530" s="77" t="s">
        <v>472</v>
      </c>
      <c r="C530" s="77" t="s">
        <v>770</v>
      </c>
      <c r="D530" s="77" t="s">
        <v>938</v>
      </c>
      <c r="E530" s="77" t="s">
        <v>704</v>
      </c>
      <c r="F530" s="78">
        <v>2433756</v>
      </c>
      <c r="G530" s="94">
        <v>2969994</v>
      </c>
      <c r="H530" s="94">
        <v>1998038.96</v>
      </c>
      <c r="I530" s="94">
        <f t="shared" si="9"/>
        <v>67.274174964663231</v>
      </c>
    </row>
    <row r="531" spans="1:9" ht="93.75" x14ac:dyDescent="0.2">
      <c r="A531" s="76" t="s">
        <v>711</v>
      </c>
      <c r="B531" s="77" t="s">
        <v>472</v>
      </c>
      <c r="C531" s="77" t="s">
        <v>770</v>
      </c>
      <c r="D531" s="77" t="s">
        <v>938</v>
      </c>
      <c r="E531" s="77" t="s">
        <v>332</v>
      </c>
      <c r="F531" s="78">
        <v>2433756</v>
      </c>
      <c r="G531" s="94">
        <v>2969994</v>
      </c>
      <c r="H531" s="94">
        <v>1998038.96</v>
      </c>
      <c r="I531" s="94">
        <f t="shared" si="9"/>
        <v>67.274174964663231</v>
      </c>
    </row>
    <row r="532" spans="1:9" ht="37.5" x14ac:dyDescent="0.2">
      <c r="A532" s="76" t="s">
        <v>778</v>
      </c>
      <c r="B532" s="77" t="s">
        <v>472</v>
      </c>
      <c r="C532" s="77" t="s">
        <v>770</v>
      </c>
      <c r="D532" s="77" t="s">
        <v>938</v>
      </c>
      <c r="E532" s="77" t="s">
        <v>388</v>
      </c>
      <c r="F532" s="78">
        <v>2433756</v>
      </c>
      <c r="G532" s="94">
        <v>2969994</v>
      </c>
      <c r="H532" s="94">
        <v>1998038.96</v>
      </c>
      <c r="I532" s="94">
        <f t="shared" si="9"/>
        <v>67.274174964663231</v>
      </c>
    </row>
    <row r="533" spans="1:9" ht="18.75" x14ac:dyDescent="0.2">
      <c r="A533" s="76" t="s">
        <v>901</v>
      </c>
      <c r="B533" s="77" t="s">
        <v>472</v>
      </c>
      <c r="C533" s="77" t="s">
        <v>902</v>
      </c>
      <c r="D533" s="77" t="s">
        <v>703</v>
      </c>
      <c r="E533" s="77" t="s">
        <v>704</v>
      </c>
      <c r="F533" s="78">
        <v>6120468</v>
      </c>
      <c r="G533" s="78">
        <v>6120468</v>
      </c>
      <c r="H533" s="78">
        <v>4175553.5</v>
      </c>
      <c r="I533" s="94">
        <f t="shared" si="9"/>
        <v>68.222781329793733</v>
      </c>
    </row>
    <row r="534" spans="1:9" ht="18.75" x14ac:dyDescent="0.2">
      <c r="A534" s="76" t="s">
        <v>912</v>
      </c>
      <c r="B534" s="77" t="s">
        <v>472</v>
      </c>
      <c r="C534" s="77" t="s">
        <v>913</v>
      </c>
      <c r="D534" s="77" t="s">
        <v>703</v>
      </c>
      <c r="E534" s="77" t="s">
        <v>704</v>
      </c>
      <c r="F534" s="78">
        <v>6120468</v>
      </c>
      <c r="G534" s="78">
        <v>6120468</v>
      </c>
      <c r="H534" s="78">
        <v>4175553.5</v>
      </c>
      <c r="I534" s="94">
        <f t="shared" si="9"/>
        <v>68.222781329793733</v>
      </c>
    </row>
    <row r="535" spans="1:9" ht="75" x14ac:dyDescent="0.2">
      <c r="A535" s="76" t="s">
        <v>1048</v>
      </c>
      <c r="B535" s="77" t="s">
        <v>472</v>
      </c>
      <c r="C535" s="77" t="s">
        <v>913</v>
      </c>
      <c r="D535" s="77" t="s">
        <v>944</v>
      </c>
      <c r="E535" s="77" t="s">
        <v>704</v>
      </c>
      <c r="F535" s="78">
        <v>6120468</v>
      </c>
      <c r="G535" s="94">
        <v>6120468</v>
      </c>
      <c r="H535" s="94">
        <v>4175553.5</v>
      </c>
      <c r="I535" s="94">
        <f t="shared" si="9"/>
        <v>68.222781329793733</v>
      </c>
    </row>
    <row r="536" spans="1:9" ht="37.5" x14ac:dyDescent="0.2">
      <c r="A536" s="76" t="s">
        <v>951</v>
      </c>
      <c r="B536" s="77" t="s">
        <v>472</v>
      </c>
      <c r="C536" s="77" t="s">
        <v>913</v>
      </c>
      <c r="D536" s="77" t="s">
        <v>944</v>
      </c>
      <c r="E536" s="77" t="s">
        <v>376</v>
      </c>
      <c r="F536" s="78">
        <v>6120468</v>
      </c>
      <c r="G536" s="95">
        <v>6120468</v>
      </c>
      <c r="H536" s="95">
        <v>4175553.5</v>
      </c>
      <c r="I536" s="94">
        <f t="shared" si="9"/>
        <v>68.222781329793733</v>
      </c>
    </row>
    <row r="537" spans="1:9" ht="37.5" x14ac:dyDescent="0.2">
      <c r="A537" s="76" t="s">
        <v>772</v>
      </c>
      <c r="B537" s="77" t="s">
        <v>472</v>
      </c>
      <c r="C537" s="77" t="s">
        <v>913</v>
      </c>
      <c r="D537" s="77" t="s">
        <v>944</v>
      </c>
      <c r="E537" s="77" t="s">
        <v>378</v>
      </c>
      <c r="F537" s="87">
        <v>6120468</v>
      </c>
      <c r="G537" s="89">
        <v>6120468</v>
      </c>
      <c r="H537" s="89">
        <v>4175553.5</v>
      </c>
      <c r="I537" s="91">
        <f t="shared" si="9"/>
        <v>68.222781329793733</v>
      </c>
    </row>
    <row r="538" spans="1:9" ht="18.75" x14ac:dyDescent="0.2">
      <c r="A538" s="79" t="s">
        <v>945</v>
      </c>
      <c r="B538" s="80"/>
      <c r="C538" s="80"/>
      <c r="D538" s="80"/>
      <c r="E538" s="80"/>
      <c r="F538" s="90">
        <v>2395993572.1199999</v>
      </c>
      <c r="G538" s="90">
        <v>2740064535.8600001</v>
      </c>
      <c r="H538" s="90">
        <v>1713223474.52</v>
      </c>
      <c r="I538" s="92">
        <f t="shared" si="9"/>
        <v>62.524931515245697</v>
      </c>
    </row>
    <row r="539" spans="1:9" ht="18.75" customHeight="1" x14ac:dyDescent="0.2">
      <c r="F539" s="67"/>
      <c r="G539" s="67"/>
      <c r="H539" s="67"/>
    </row>
    <row r="540" spans="1:9" x14ac:dyDescent="0.2">
      <c r="F540" s="67"/>
      <c r="G540" s="67"/>
      <c r="H540" s="67"/>
    </row>
    <row r="541" spans="1:9" x14ac:dyDescent="0.2">
      <c r="F541" s="67"/>
      <c r="G541" s="67"/>
      <c r="H541" s="67"/>
    </row>
    <row r="542" spans="1:9" x14ac:dyDescent="0.2">
      <c r="F542" s="67"/>
      <c r="G542" s="67"/>
      <c r="H542" s="67"/>
    </row>
    <row r="543" spans="1:9" x14ac:dyDescent="0.2">
      <c r="F543" s="67"/>
      <c r="G543" s="67"/>
      <c r="H543" s="67"/>
    </row>
    <row r="544" spans="1:9" x14ac:dyDescent="0.2">
      <c r="F544" s="67"/>
      <c r="G544" s="67"/>
      <c r="H544" s="67"/>
    </row>
    <row r="545" spans="1:9" x14ac:dyDescent="0.2">
      <c r="F545" s="67"/>
      <c r="G545" s="67"/>
      <c r="H545" s="67"/>
    </row>
    <row r="546" spans="1:9" x14ac:dyDescent="0.2">
      <c r="F546" s="67"/>
      <c r="G546" s="67"/>
      <c r="H546" s="67"/>
    </row>
    <row r="547" spans="1:9" ht="23.25" x14ac:dyDescent="0.35">
      <c r="A547" s="116" t="s">
        <v>1239</v>
      </c>
      <c r="B547" s="115"/>
      <c r="C547" s="117"/>
      <c r="D547" s="117" t="s">
        <v>1242</v>
      </c>
      <c r="E547" s="59"/>
      <c r="H547" s="118"/>
    </row>
    <row r="548" spans="1:9" ht="23.25" x14ac:dyDescent="0.35">
      <c r="A548" s="116" t="s">
        <v>1241</v>
      </c>
      <c r="B548" s="115"/>
      <c r="C548" s="117"/>
      <c r="D548" s="117"/>
      <c r="E548" s="60"/>
      <c r="F548" s="67"/>
      <c r="G548" s="67"/>
      <c r="H548" s="119" t="s">
        <v>1243</v>
      </c>
      <c r="I548" s="67"/>
    </row>
  </sheetData>
  <mergeCells count="16">
    <mergeCell ref="H1:I1"/>
    <mergeCell ref="H2:I2"/>
    <mergeCell ref="H3:I3"/>
    <mergeCell ref="H4:I4"/>
    <mergeCell ref="A7:I7"/>
    <mergeCell ref="H10:H11"/>
    <mergeCell ref="I10:I11"/>
    <mergeCell ref="A8:I8"/>
    <mergeCell ref="G10:G11"/>
    <mergeCell ref="A10:A11"/>
    <mergeCell ref="B10:B11"/>
    <mergeCell ref="C10:C11"/>
    <mergeCell ref="D10:D11"/>
    <mergeCell ref="E10:E11"/>
    <mergeCell ref="F10:F11"/>
    <mergeCell ref="A9:I9"/>
  </mergeCells>
  <pageMargins left="0.39370080000000002" right="0.39370080000000002" top="0.55826770000000003" bottom="0.51259840000000001" header="0.3" footer="0.3"/>
  <pageSetup paperSize="9" scale="42" fitToHeight="0" orientation="portrait" r:id="rId1"/>
  <headerFooter differentFirst="1">
    <oddHeader>&amp;C&amp;P</oddHeader>
    <firstHeader>&amp;C&amp;P</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5"/>
  <sheetViews>
    <sheetView view="pageBreakPreview" topLeftCell="A497" zoomScaleNormal="100" zoomScaleSheetLayoutView="100" workbookViewId="0">
      <selection activeCell="A5" sqref="A5:H5"/>
    </sheetView>
  </sheetViews>
  <sheetFormatPr defaultRowHeight="12.75" x14ac:dyDescent="0.2"/>
  <cols>
    <col min="1" max="1" width="76.5703125" style="63" customWidth="1"/>
    <col min="2" max="2" width="9" style="63" customWidth="1"/>
    <col min="3" max="3" width="12.85546875" style="63" customWidth="1"/>
    <col min="4" max="4" width="12.42578125" style="63" customWidth="1"/>
    <col min="5" max="5" width="27.7109375" style="63" customWidth="1"/>
    <col min="6" max="6" width="27.85546875" style="63" customWidth="1"/>
    <col min="7" max="7" width="27.7109375" style="63" customWidth="1"/>
    <col min="8" max="8" width="22.5703125" style="63" customWidth="1"/>
    <col min="9" max="9" width="13.140625" style="63" customWidth="1"/>
    <col min="10" max="10" width="14.140625" style="63" customWidth="1"/>
    <col min="11" max="11" width="12.42578125" style="63" customWidth="1"/>
    <col min="12" max="12" width="10.85546875" style="63" customWidth="1"/>
    <col min="13" max="16384" width="9.140625" style="63"/>
  </cols>
  <sheetData>
    <row r="1" spans="1:9" ht="18.75" x14ac:dyDescent="0.2">
      <c r="G1" s="188" t="s">
        <v>493</v>
      </c>
      <c r="H1" s="188"/>
    </row>
    <row r="2" spans="1:9" ht="20.25" customHeight="1" x14ac:dyDescent="0.2">
      <c r="G2" s="188" t="s">
        <v>694</v>
      </c>
      <c r="H2" s="188"/>
    </row>
    <row r="3" spans="1:9" ht="18.75" customHeight="1" x14ac:dyDescent="0.2">
      <c r="G3" s="188" t="s">
        <v>690</v>
      </c>
      <c r="H3" s="188"/>
    </row>
    <row r="4" spans="1:9" ht="21.75" customHeight="1" x14ac:dyDescent="0.2">
      <c r="G4" s="188" t="s">
        <v>1294</v>
      </c>
      <c r="H4" s="188"/>
    </row>
    <row r="5" spans="1:9" ht="20.25" customHeight="1" x14ac:dyDescent="0.2">
      <c r="A5" s="180" t="s">
        <v>695</v>
      </c>
      <c r="B5" s="180"/>
      <c r="C5" s="180"/>
      <c r="D5" s="180"/>
      <c r="E5" s="180"/>
      <c r="F5" s="180"/>
      <c r="G5" s="180"/>
      <c r="H5" s="180"/>
    </row>
    <row r="6" spans="1:9" ht="21" customHeight="1" x14ac:dyDescent="0.2">
      <c r="A6" s="180" t="s">
        <v>698</v>
      </c>
      <c r="B6" s="180"/>
      <c r="C6" s="180"/>
      <c r="D6" s="180"/>
      <c r="E6" s="180"/>
      <c r="F6" s="180"/>
      <c r="G6" s="180"/>
      <c r="H6" s="180"/>
    </row>
    <row r="7" spans="1:9" ht="21.75" customHeight="1" x14ac:dyDescent="0.2">
      <c r="A7" s="180" t="s">
        <v>1265</v>
      </c>
      <c r="B7" s="180"/>
      <c r="C7" s="180"/>
      <c r="D7" s="180"/>
      <c r="E7" s="180"/>
      <c r="F7" s="180"/>
      <c r="G7" s="180"/>
      <c r="H7" s="180"/>
    </row>
    <row r="8" spans="1:9" ht="19.5" customHeight="1" x14ac:dyDescent="0.2">
      <c r="A8" s="189" t="s">
        <v>1238</v>
      </c>
      <c r="B8" s="189"/>
      <c r="C8" s="189"/>
      <c r="D8" s="189"/>
      <c r="E8" s="189"/>
      <c r="F8" s="189"/>
      <c r="G8" s="189"/>
      <c r="H8" s="189"/>
    </row>
    <row r="9" spans="1:9" ht="67.5" customHeight="1" x14ac:dyDescent="0.2">
      <c r="A9" s="183" t="s">
        <v>742</v>
      </c>
      <c r="B9" s="185" t="s">
        <v>743</v>
      </c>
      <c r="C9" s="185" t="s">
        <v>315</v>
      </c>
      <c r="D9" s="185" t="s">
        <v>316</v>
      </c>
      <c r="E9" s="186" t="s">
        <v>696</v>
      </c>
      <c r="F9" s="181" t="s">
        <v>1247</v>
      </c>
      <c r="G9" s="178" t="s">
        <v>1266</v>
      </c>
      <c r="H9" s="178" t="s">
        <v>697</v>
      </c>
    </row>
    <row r="10" spans="1:9" ht="84" customHeight="1" x14ac:dyDescent="0.2">
      <c r="A10" s="184"/>
      <c r="B10" s="185"/>
      <c r="C10" s="185"/>
      <c r="D10" s="185"/>
      <c r="E10" s="186"/>
      <c r="F10" s="182"/>
      <c r="G10" s="179"/>
      <c r="H10" s="179"/>
    </row>
    <row r="11" spans="1:9" ht="18.75" x14ac:dyDescent="0.2">
      <c r="A11" s="79" t="s">
        <v>1049</v>
      </c>
      <c r="B11" s="80" t="s">
        <v>706</v>
      </c>
      <c r="C11" s="80" t="s">
        <v>703</v>
      </c>
      <c r="D11" s="80" t="s">
        <v>704</v>
      </c>
      <c r="E11" s="81">
        <f>E12+E16+E25+E62+E66+E88+E92</f>
        <v>148886379.94</v>
      </c>
      <c r="F11" s="81">
        <f>F12+F16+F25+F62+F66+F88+F92</f>
        <v>180420971.41</v>
      </c>
      <c r="G11" s="81">
        <f>G12+G16+G25+G62+G66+G88+G92</f>
        <v>115865396.73</v>
      </c>
      <c r="H11" s="102">
        <f>G11/F11*100</f>
        <v>64.219472838720165</v>
      </c>
    </row>
    <row r="12" spans="1:9" ht="37.5" x14ac:dyDescent="0.2">
      <c r="A12" s="76" t="s">
        <v>1050</v>
      </c>
      <c r="B12" s="77" t="s">
        <v>825</v>
      </c>
      <c r="C12" s="77" t="s">
        <v>703</v>
      </c>
      <c r="D12" s="77" t="s">
        <v>704</v>
      </c>
      <c r="E12" s="78">
        <v>2232819</v>
      </c>
      <c r="F12" s="78">
        <v>2585485</v>
      </c>
      <c r="G12" s="86">
        <v>2027878.34</v>
      </c>
      <c r="H12" s="86">
        <f t="shared" ref="H12:H81" si="0">G12/F12*100</f>
        <v>78.43318913085939</v>
      </c>
      <c r="I12" s="67"/>
    </row>
    <row r="13" spans="1:9" ht="37.5" x14ac:dyDescent="0.2">
      <c r="A13" s="76" t="s">
        <v>1051</v>
      </c>
      <c r="B13" s="77" t="s">
        <v>825</v>
      </c>
      <c r="C13" s="77" t="s">
        <v>826</v>
      </c>
      <c r="D13" s="77" t="s">
        <v>704</v>
      </c>
      <c r="E13" s="78">
        <v>2232819</v>
      </c>
      <c r="F13" s="78">
        <v>2585485</v>
      </c>
      <c r="G13" s="86">
        <v>2027878.34</v>
      </c>
      <c r="H13" s="86">
        <f t="shared" si="0"/>
        <v>78.43318913085939</v>
      </c>
    </row>
    <row r="14" spans="1:9" ht="75" x14ac:dyDescent="0.2">
      <c r="A14" s="76" t="s">
        <v>744</v>
      </c>
      <c r="B14" s="77" t="s">
        <v>825</v>
      </c>
      <c r="C14" s="77" t="s">
        <v>826</v>
      </c>
      <c r="D14" s="77" t="s">
        <v>332</v>
      </c>
      <c r="E14" s="78">
        <v>2232819</v>
      </c>
      <c r="F14" s="78">
        <v>2585485</v>
      </c>
      <c r="G14" s="86">
        <v>2027878.34</v>
      </c>
      <c r="H14" s="86">
        <f t="shared" si="0"/>
        <v>78.43318913085939</v>
      </c>
    </row>
    <row r="15" spans="1:9" ht="37.5" x14ac:dyDescent="0.2">
      <c r="A15" s="76" t="s">
        <v>1052</v>
      </c>
      <c r="B15" s="77" t="s">
        <v>825</v>
      </c>
      <c r="C15" s="77" t="s">
        <v>826</v>
      </c>
      <c r="D15" s="77" t="s">
        <v>334</v>
      </c>
      <c r="E15" s="78">
        <v>2232819</v>
      </c>
      <c r="F15" s="78">
        <v>2585485</v>
      </c>
      <c r="G15" s="86">
        <v>2027878.34</v>
      </c>
      <c r="H15" s="86">
        <f t="shared" si="0"/>
        <v>78.43318913085939</v>
      </c>
    </row>
    <row r="16" spans="1:9" ht="56.25" x14ac:dyDescent="0.2">
      <c r="A16" s="76" t="s">
        <v>1053</v>
      </c>
      <c r="B16" s="77" t="s">
        <v>828</v>
      </c>
      <c r="C16" s="77" t="s">
        <v>703</v>
      </c>
      <c r="D16" s="77" t="s">
        <v>704</v>
      </c>
      <c r="E16" s="78">
        <v>3930219</v>
      </c>
      <c r="F16" s="78">
        <v>4476991</v>
      </c>
      <c r="G16" s="86">
        <v>2056752.63</v>
      </c>
      <c r="H16" s="86">
        <f t="shared" si="0"/>
        <v>45.940512947200475</v>
      </c>
    </row>
    <row r="17" spans="1:8" ht="37.5" x14ac:dyDescent="0.2">
      <c r="A17" s="76" t="s">
        <v>1054</v>
      </c>
      <c r="B17" s="77" t="s">
        <v>828</v>
      </c>
      <c r="C17" s="77" t="s">
        <v>829</v>
      </c>
      <c r="D17" s="77" t="s">
        <v>704</v>
      </c>
      <c r="E17" s="78">
        <v>2103137</v>
      </c>
      <c r="F17" s="78">
        <v>2342687</v>
      </c>
      <c r="G17" s="86">
        <v>929002.49</v>
      </c>
      <c r="H17" s="86">
        <f t="shared" si="0"/>
        <v>39.655425159229551</v>
      </c>
    </row>
    <row r="18" spans="1:8" ht="75" x14ac:dyDescent="0.2">
      <c r="A18" s="76" t="s">
        <v>744</v>
      </c>
      <c r="B18" s="77" t="s">
        <v>828</v>
      </c>
      <c r="C18" s="77" t="s">
        <v>829</v>
      </c>
      <c r="D18" s="77" t="s">
        <v>332</v>
      </c>
      <c r="E18" s="78">
        <v>2103137</v>
      </c>
      <c r="F18" s="78">
        <v>2342687</v>
      </c>
      <c r="G18" s="86">
        <v>929002.49</v>
      </c>
      <c r="H18" s="86">
        <f t="shared" si="0"/>
        <v>39.655425159229551</v>
      </c>
    </row>
    <row r="19" spans="1:8" ht="37.5" x14ac:dyDescent="0.2">
      <c r="A19" s="76" t="s">
        <v>1052</v>
      </c>
      <c r="B19" s="77" t="s">
        <v>828</v>
      </c>
      <c r="C19" s="77" t="s">
        <v>829</v>
      </c>
      <c r="D19" s="77" t="s">
        <v>334</v>
      </c>
      <c r="E19" s="78">
        <v>2103137</v>
      </c>
      <c r="F19" s="78">
        <v>2342687</v>
      </c>
      <c r="G19" s="86">
        <v>929002.49</v>
      </c>
      <c r="H19" s="86">
        <f t="shared" si="0"/>
        <v>39.655425159229551</v>
      </c>
    </row>
    <row r="20" spans="1:8" ht="37.5" x14ac:dyDescent="0.2">
      <c r="A20" s="76" t="s">
        <v>1055</v>
      </c>
      <c r="B20" s="77" t="s">
        <v>828</v>
      </c>
      <c r="C20" s="77" t="s">
        <v>821</v>
      </c>
      <c r="D20" s="77" t="s">
        <v>704</v>
      </c>
      <c r="E20" s="78">
        <v>1827082</v>
      </c>
      <c r="F20" s="78">
        <v>2134304</v>
      </c>
      <c r="G20" s="86">
        <v>1127750.1399999999</v>
      </c>
      <c r="H20" s="86">
        <f t="shared" si="0"/>
        <v>52.839245955590201</v>
      </c>
    </row>
    <row r="21" spans="1:8" ht="75" x14ac:dyDescent="0.2">
      <c r="A21" s="76" t="s">
        <v>744</v>
      </c>
      <c r="B21" s="77" t="s">
        <v>828</v>
      </c>
      <c r="C21" s="77" t="s">
        <v>821</v>
      </c>
      <c r="D21" s="77" t="s">
        <v>332</v>
      </c>
      <c r="E21" s="78">
        <v>1656318</v>
      </c>
      <c r="F21" s="78">
        <v>1963540</v>
      </c>
      <c r="G21" s="86">
        <v>1045315.14</v>
      </c>
      <c r="H21" s="86">
        <f t="shared" si="0"/>
        <v>53.236253908756638</v>
      </c>
    </row>
    <row r="22" spans="1:8" ht="37.5" x14ac:dyDescent="0.2">
      <c r="A22" s="76" t="s">
        <v>1052</v>
      </c>
      <c r="B22" s="77" t="s">
        <v>828</v>
      </c>
      <c r="C22" s="77" t="s">
        <v>821</v>
      </c>
      <c r="D22" s="77" t="s">
        <v>334</v>
      </c>
      <c r="E22" s="78">
        <v>1656318</v>
      </c>
      <c r="F22" s="78">
        <v>1963540</v>
      </c>
      <c r="G22" s="86">
        <v>1045315.14</v>
      </c>
      <c r="H22" s="86">
        <f t="shared" si="0"/>
        <v>53.236253908756638</v>
      </c>
    </row>
    <row r="23" spans="1:8" ht="37.5" x14ac:dyDescent="0.2">
      <c r="A23" s="76" t="s">
        <v>745</v>
      </c>
      <c r="B23" s="77" t="s">
        <v>828</v>
      </c>
      <c r="C23" s="77" t="s">
        <v>821</v>
      </c>
      <c r="D23" s="77" t="s">
        <v>336</v>
      </c>
      <c r="E23" s="78">
        <v>170764</v>
      </c>
      <c r="F23" s="78">
        <v>170764</v>
      </c>
      <c r="G23" s="86">
        <v>82435</v>
      </c>
      <c r="H23" s="86">
        <f t="shared" si="0"/>
        <v>48.274226417746128</v>
      </c>
    </row>
    <row r="24" spans="1:8" ht="37.5" x14ac:dyDescent="0.2">
      <c r="A24" s="76" t="s">
        <v>1056</v>
      </c>
      <c r="B24" s="77" t="s">
        <v>828</v>
      </c>
      <c r="C24" s="77" t="s">
        <v>821</v>
      </c>
      <c r="D24" s="77" t="s">
        <v>338</v>
      </c>
      <c r="E24" s="78">
        <v>170764</v>
      </c>
      <c r="F24" s="78">
        <v>170764</v>
      </c>
      <c r="G24" s="86">
        <v>82435</v>
      </c>
      <c r="H24" s="86">
        <f t="shared" si="0"/>
        <v>48.274226417746128</v>
      </c>
    </row>
    <row r="25" spans="1:8" ht="56.25" x14ac:dyDescent="0.2">
      <c r="A25" s="76" t="s">
        <v>1057</v>
      </c>
      <c r="B25" s="77" t="s">
        <v>832</v>
      </c>
      <c r="C25" s="77" t="s">
        <v>703</v>
      </c>
      <c r="D25" s="77" t="s">
        <v>704</v>
      </c>
      <c r="E25" s="78">
        <v>53218912</v>
      </c>
      <c r="F25" s="78">
        <v>63490044.939999998</v>
      </c>
      <c r="G25" s="86">
        <v>43629637.270000003</v>
      </c>
      <c r="H25" s="86">
        <f t="shared" si="0"/>
        <v>68.718863423756147</v>
      </c>
    </row>
    <row r="26" spans="1:8" ht="56.25" x14ac:dyDescent="0.2">
      <c r="A26" s="76" t="s">
        <v>1058</v>
      </c>
      <c r="B26" s="77" t="s">
        <v>832</v>
      </c>
      <c r="C26" s="77" t="s">
        <v>833</v>
      </c>
      <c r="D26" s="77" t="s">
        <v>704</v>
      </c>
      <c r="E26" s="78">
        <v>2233819</v>
      </c>
      <c r="F26" s="78">
        <v>2586485</v>
      </c>
      <c r="G26" s="86">
        <v>2279863.46</v>
      </c>
      <c r="H26" s="86">
        <f t="shared" si="0"/>
        <v>88.145241901654174</v>
      </c>
    </row>
    <row r="27" spans="1:8" ht="75" x14ac:dyDescent="0.2">
      <c r="A27" s="76" t="s">
        <v>744</v>
      </c>
      <c r="B27" s="77" t="s">
        <v>832</v>
      </c>
      <c r="C27" s="77" t="s">
        <v>833</v>
      </c>
      <c r="D27" s="77" t="s">
        <v>332</v>
      </c>
      <c r="E27" s="78">
        <v>2233819</v>
      </c>
      <c r="F27" s="78">
        <v>2586485</v>
      </c>
      <c r="G27" s="86">
        <v>2279863.46</v>
      </c>
      <c r="H27" s="86">
        <f t="shared" si="0"/>
        <v>88.145241901654174</v>
      </c>
    </row>
    <row r="28" spans="1:8" ht="37.5" x14ac:dyDescent="0.2">
      <c r="A28" s="76" t="s">
        <v>1052</v>
      </c>
      <c r="B28" s="77" t="s">
        <v>832</v>
      </c>
      <c r="C28" s="77" t="s">
        <v>833</v>
      </c>
      <c r="D28" s="77" t="s">
        <v>334</v>
      </c>
      <c r="E28" s="78">
        <v>2233819</v>
      </c>
      <c r="F28" s="78">
        <v>2586485</v>
      </c>
      <c r="G28" s="86">
        <v>2279863.46</v>
      </c>
      <c r="H28" s="86">
        <f t="shared" si="0"/>
        <v>88.145241901654174</v>
      </c>
    </row>
    <row r="29" spans="1:8" ht="37.5" x14ac:dyDescent="0.2">
      <c r="A29" s="76" t="s">
        <v>1055</v>
      </c>
      <c r="B29" s="77" t="s">
        <v>832</v>
      </c>
      <c r="C29" s="77" t="s">
        <v>834</v>
      </c>
      <c r="D29" s="77" t="s">
        <v>704</v>
      </c>
      <c r="E29" s="78">
        <v>45012533</v>
      </c>
      <c r="F29" s="78">
        <v>53830037</v>
      </c>
      <c r="G29" s="86">
        <v>36740717.469999999</v>
      </c>
      <c r="H29" s="86">
        <f t="shared" si="0"/>
        <v>68.253190073044152</v>
      </c>
    </row>
    <row r="30" spans="1:8" ht="75" x14ac:dyDescent="0.2">
      <c r="A30" s="76" t="s">
        <v>744</v>
      </c>
      <c r="B30" s="77" t="s">
        <v>832</v>
      </c>
      <c r="C30" s="77" t="s">
        <v>834</v>
      </c>
      <c r="D30" s="77" t="s">
        <v>332</v>
      </c>
      <c r="E30" s="78">
        <v>44726513</v>
      </c>
      <c r="F30" s="78">
        <v>53544017</v>
      </c>
      <c r="G30" s="86">
        <v>36591483.030000001</v>
      </c>
      <c r="H30" s="86">
        <f t="shared" si="0"/>
        <v>68.339069573356809</v>
      </c>
    </row>
    <row r="31" spans="1:8" ht="37.5" x14ac:dyDescent="0.2">
      <c r="A31" s="76" t="s">
        <v>1052</v>
      </c>
      <c r="B31" s="77" t="s">
        <v>832</v>
      </c>
      <c r="C31" s="77" t="s">
        <v>834</v>
      </c>
      <c r="D31" s="77" t="s">
        <v>334</v>
      </c>
      <c r="E31" s="78">
        <v>44726513</v>
      </c>
      <c r="F31" s="78">
        <v>53544017</v>
      </c>
      <c r="G31" s="86">
        <v>36591483.030000001</v>
      </c>
      <c r="H31" s="86">
        <f t="shared" si="0"/>
        <v>68.339069573356809</v>
      </c>
    </row>
    <row r="32" spans="1:8" ht="37.5" x14ac:dyDescent="0.2">
      <c r="A32" s="76" t="s">
        <v>745</v>
      </c>
      <c r="B32" s="77" t="s">
        <v>832</v>
      </c>
      <c r="C32" s="77" t="s">
        <v>834</v>
      </c>
      <c r="D32" s="77" t="s">
        <v>336</v>
      </c>
      <c r="E32" s="78">
        <v>122500</v>
      </c>
      <c r="F32" s="78">
        <v>122500</v>
      </c>
      <c r="G32" s="86">
        <v>1200</v>
      </c>
      <c r="H32" s="86">
        <f t="shared" si="0"/>
        <v>0.97959183673469385</v>
      </c>
    </row>
    <row r="33" spans="1:11" ht="37.5" x14ac:dyDescent="0.2">
      <c r="A33" s="76" t="s">
        <v>1056</v>
      </c>
      <c r="B33" s="77" t="s">
        <v>832</v>
      </c>
      <c r="C33" s="77" t="s">
        <v>834</v>
      </c>
      <c r="D33" s="77" t="s">
        <v>338</v>
      </c>
      <c r="E33" s="78">
        <v>122500</v>
      </c>
      <c r="F33" s="78">
        <v>122500</v>
      </c>
      <c r="G33" s="86">
        <v>1200</v>
      </c>
      <c r="H33" s="86">
        <f t="shared" si="0"/>
        <v>0.97959183673469385</v>
      </c>
    </row>
    <row r="34" spans="1:11" ht="18.75" x14ac:dyDescent="0.2">
      <c r="A34" s="76" t="s">
        <v>746</v>
      </c>
      <c r="B34" s="77" t="s">
        <v>832</v>
      </c>
      <c r="C34" s="77" t="s">
        <v>834</v>
      </c>
      <c r="D34" s="77" t="s">
        <v>340</v>
      </c>
      <c r="E34" s="78">
        <v>163520</v>
      </c>
      <c r="F34" s="78">
        <v>163520</v>
      </c>
      <c r="G34" s="86">
        <v>148034.44</v>
      </c>
      <c r="H34" s="86">
        <f t="shared" si="0"/>
        <v>90.529867906066542</v>
      </c>
    </row>
    <row r="35" spans="1:11" ht="18.75" x14ac:dyDescent="0.2">
      <c r="A35" s="76" t="s">
        <v>1059</v>
      </c>
      <c r="B35" s="77" t="s">
        <v>832</v>
      </c>
      <c r="C35" s="77" t="s">
        <v>834</v>
      </c>
      <c r="D35" s="77" t="s">
        <v>342</v>
      </c>
      <c r="E35" s="78">
        <v>163520</v>
      </c>
      <c r="F35" s="78">
        <v>163520</v>
      </c>
      <c r="G35" s="86">
        <v>148034.44</v>
      </c>
      <c r="H35" s="86">
        <f t="shared" si="0"/>
        <v>90.529867906066542</v>
      </c>
    </row>
    <row r="36" spans="1:11" ht="187.5" x14ac:dyDescent="0.2">
      <c r="A36" s="76" t="s">
        <v>1060</v>
      </c>
      <c r="B36" s="77" t="s">
        <v>832</v>
      </c>
      <c r="C36" s="77" t="s">
        <v>835</v>
      </c>
      <c r="D36" s="77" t="s">
        <v>704</v>
      </c>
      <c r="E36" s="78">
        <v>1791708</v>
      </c>
      <c r="F36" s="78">
        <v>1791708</v>
      </c>
      <c r="G36" s="86">
        <v>1167382.06</v>
      </c>
      <c r="H36" s="86">
        <f t="shared" si="0"/>
        <v>65.154704896110303</v>
      </c>
      <c r="I36" s="67"/>
      <c r="J36" s="67"/>
      <c r="K36" s="67"/>
    </row>
    <row r="37" spans="1:11" ht="75" x14ac:dyDescent="0.2">
      <c r="A37" s="76" t="s">
        <v>744</v>
      </c>
      <c r="B37" s="77" t="s">
        <v>832</v>
      </c>
      <c r="C37" s="77" t="s">
        <v>835</v>
      </c>
      <c r="D37" s="77" t="s">
        <v>332</v>
      </c>
      <c r="E37" s="78">
        <v>1519110</v>
      </c>
      <c r="F37" s="78">
        <v>1741708</v>
      </c>
      <c r="G37" s="86">
        <v>1117382.06</v>
      </c>
      <c r="H37" s="86">
        <f t="shared" si="0"/>
        <v>64.154385235642252</v>
      </c>
      <c r="I37" s="67"/>
      <c r="J37" s="67"/>
      <c r="K37" s="67"/>
    </row>
    <row r="38" spans="1:11" ht="37.5" x14ac:dyDescent="0.2">
      <c r="A38" s="76" t="s">
        <v>1052</v>
      </c>
      <c r="B38" s="77" t="s">
        <v>832</v>
      </c>
      <c r="C38" s="77" t="s">
        <v>835</v>
      </c>
      <c r="D38" s="77" t="s">
        <v>334</v>
      </c>
      <c r="E38" s="78">
        <v>1519110</v>
      </c>
      <c r="F38" s="78">
        <v>1741708</v>
      </c>
      <c r="G38" s="86">
        <v>1117382.06</v>
      </c>
      <c r="H38" s="86">
        <f t="shared" si="0"/>
        <v>64.154385235642252</v>
      </c>
      <c r="I38" s="67"/>
      <c r="J38" s="67"/>
      <c r="K38" s="67"/>
    </row>
    <row r="39" spans="1:11" ht="37.5" x14ac:dyDescent="0.2">
      <c r="A39" s="76" t="s">
        <v>745</v>
      </c>
      <c r="B39" s="77" t="s">
        <v>832</v>
      </c>
      <c r="C39" s="77" t="s">
        <v>835</v>
      </c>
      <c r="D39" s="77" t="s">
        <v>336</v>
      </c>
      <c r="E39" s="78">
        <v>272598</v>
      </c>
      <c r="F39" s="78">
        <v>50000</v>
      </c>
      <c r="G39" s="86">
        <v>50000</v>
      </c>
      <c r="H39" s="86">
        <f t="shared" si="0"/>
        <v>100</v>
      </c>
      <c r="I39" s="67"/>
      <c r="J39" s="67"/>
      <c r="K39" s="67"/>
    </row>
    <row r="40" spans="1:11" ht="37.5" x14ac:dyDescent="0.2">
      <c r="A40" s="76" t="s">
        <v>1056</v>
      </c>
      <c r="B40" s="77" t="s">
        <v>832</v>
      </c>
      <c r="C40" s="77" t="s">
        <v>835</v>
      </c>
      <c r="D40" s="77" t="s">
        <v>338</v>
      </c>
      <c r="E40" s="78">
        <v>272598</v>
      </c>
      <c r="F40" s="78">
        <v>50000</v>
      </c>
      <c r="G40" s="86">
        <v>50000</v>
      </c>
      <c r="H40" s="86">
        <f t="shared" si="0"/>
        <v>100</v>
      </c>
    </row>
    <row r="41" spans="1:11" ht="168.75" x14ac:dyDescent="0.2">
      <c r="A41" s="76" t="s">
        <v>1061</v>
      </c>
      <c r="B41" s="77" t="s">
        <v>832</v>
      </c>
      <c r="C41" s="77" t="s">
        <v>836</v>
      </c>
      <c r="D41" s="77" t="s">
        <v>704</v>
      </c>
      <c r="E41" s="78">
        <v>597236</v>
      </c>
      <c r="F41" s="78">
        <v>597236</v>
      </c>
      <c r="G41" s="86">
        <v>341269.55</v>
      </c>
      <c r="H41" s="86">
        <f t="shared" si="0"/>
        <v>57.141490131204407</v>
      </c>
    </row>
    <row r="42" spans="1:11" ht="75" x14ac:dyDescent="0.2">
      <c r="A42" s="76" t="s">
        <v>744</v>
      </c>
      <c r="B42" s="77" t="s">
        <v>832</v>
      </c>
      <c r="C42" s="77" t="s">
        <v>836</v>
      </c>
      <c r="D42" s="77" t="s">
        <v>332</v>
      </c>
      <c r="E42" s="78">
        <v>479711</v>
      </c>
      <c r="F42" s="78">
        <v>568031.14</v>
      </c>
      <c r="G42" s="86">
        <v>341269.55</v>
      </c>
      <c r="H42" s="86">
        <f t="shared" si="0"/>
        <v>60.079373465335017</v>
      </c>
    </row>
    <row r="43" spans="1:11" ht="37.5" x14ac:dyDescent="0.2">
      <c r="A43" s="76" t="s">
        <v>1052</v>
      </c>
      <c r="B43" s="77" t="s">
        <v>832</v>
      </c>
      <c r="C43" s="77" t="s">
        <v>836</v>
      </c>
      <c r="D43" s="77" t="s">
        <v>334</v>
      </c>
      <c r="E43" s="78">
        <v>479711</v>
      </c>
      <c r="F43" s="78">
        <v>568031.14</v>
      </c>
      <c r="G43" s="86">
        <v>341269.55</v>
      </c>
      <c r="H43" s="86">
        <f t="shared" si="0"/>
        <v>60.079373465335017</v>
      </c>
    </row>
    <row r="44" spans="1:11" ht="37.5" x14ac:dyDescent="0.2">
      <c r="A44" s="76" t="s">
        <v>745</v>
      </c>
      <c r="B44" s="77" t="s">
        <v>832</v>
      </c>
      <c r="C44" s="77" t="s">
        <v>836</v>
      </c>
      <c r="D44" s="77" t="s">
        <v>336</v>
      </c>
      <c r="E44" s="78">
        <v>117525</v>
      </c>
      <c r="F44" s="78">
        <v>29204.86</v>
      </c>
      <c r="G44" s="86">
        <v>0</v>
      </c>
      <c r="H44" s="86">
        <f t="shared" si="0"/>
        <v>0</v>
      </c>
    </row>
    <row r="45" spans="1:11" ht="37.5" x14ac:dyDescent="0.2">
      <c r="A45" s="76" t="s">
        <v>1056</v>
      </c>
      <c r="B45" s="77" t="s">
        <v>832</v>
      </c>
      <c r="C45" s="77" t="s">
        <v>836</v>
      </c>
      <c r="D45" s="77" t="s">
        <v>338</v>
      </c>
      <c r="E45" s="78">
        <v>117525</v>
      </c>
      <c r="F45" s="78">
        <v>29204.86</v>
      </c>
      <c r="G45" s="86">
        <v>0</v>
      </c>
      <c r="H45" s="86">
        <f t="shared" si="0"/>
        <v>0</v>
      </c>
    </row>
    <row r="46" spans="1:11" ht="206.25" x14ac:dyDescent="0.2">
      <c r="A46" s="76" t="s">
        <v>1062</v>
      </c>
      <c r="B46" s="77" t="s">
        <v>832</v>
      </c>
      <c r="C46" s="77" t="s">
        <v>839</v>
      </c>
      <c r="D46" s="77" t="s">
        <v>704</v>
      </c>
      <c r="E46" s="78">
        <v>200</v>
      </c>
      <c r="F46" s="78">
        <v>200</v>
      </c>
      <c r="G46" s="86">
        <v>0</v>
      </c>
      <c r="H46" s="86">
        <f t="shared" si="0"/>
        <v>0</v>
      </c>
    </row>
    <row r="47" spans="1:11" ht="37.5" x14ac:dyDescent="0.2">
      <c r="A47" s="76" t="s">
        <v>745</v>
      </c>
      <c r="B47" s="77" t="s">
        <v>832</v>
      </c>
      <c r="C47" s="77" t="s">
        <v>839</v>
      </c>
      <c r="D47" s="77" t="s">
        <v>336</v>
      </c>
      <c r="E47" s="78">
        <v>200</v>
      </c>
      <c r="F47" s="78">
        <v>200</v>
      </c>
      <c r="G47" s="86">
        <v>0</v>
      </c>
      <c r="H47" s="86">
        <f t="shared" si="0"/>
        <v>0</v>
      </c>
    </row>
    <row r="48" spans="1:11" ht="37.5" x14ac:dyDescent="0.2">
      <c r="A48" s="76" t="s">
        <v>1056</v>
      </c>
      <c r="B48" s="77" t="s">
        <v>832</v>
      </c>
      <c r="C48" s="77" t="s">
        <v>839</v>
      </c>
      <c r="D48" s="77" t="s">
        <v>338</v>
      </c>
      <c r="E48" s="78">
        <v>200</v>
      </c>
      <c r="F48" s="78">
        <v>200</v>
      </c>
      <c r="G48" s="86">
        <v>0</v>
      </c>
      <c r="H48" s="86">
        <f t="shared" si="0"/>
        <v>0</v>
      </c>
    </row>
    <row r="49" spans="1:8" ht="37.5" x14ac:dyDescent="0.2">
      <c r="A49" s="76" t="s">
        <v>1063</v>
      </c>
      <c r="B49" s="77" t="s">
        <v>832</v>
      </c>
      <c r="C49" s="77" t="s">
        <v>837</v>
      </c>
      <c r="D49" s="77" t="s">
        <v>704</v>
      </c>
      <c r="E49" s="78">
        <v>2986180</v>
      </c>
      <c r="F49" s="78">
        <v>2986180</v>
      </c>
      <c r="G49" s="86">
        <v>1590403.48</v>
      </c>
      <c r="H49" s="86">
        <f t="shared" si="0"/>
        <v>53.258794848267691</v>
      </c>
    </row>
    <row r="50" spans="1:8" ht="75" x14ac:dyDescent="0.2">
      <c r="A50" s="76" t="s">
        <v>744</v>
      </c>
      <c r="B50" s="77" t="s">
        <v>832</v>
      </c>
      <c r="C50" s="77" t="s">
        <v>837</v>
      </c>
      <c r="D50" s="77" t="s">
        <v>332</v>
      </c>
      <c r="E50" s="78">
        <v>2491127</v>
      </c>
      <c r="F50" s="78">
        <v>2872070.39</v>
      </c>
      <c r="G50" s="86">
        <v>1566143.48</v>
      </c>
      <c r="H50" s="86">
        <f t="shared" si="0"/>
        <v>54.53012173563058</v>
      </c>
    </row>
    <row r="51" spans="1:8" ht="37.5" x14ac:dyDescent="0.2">
      <c r="A51" s="76" t="s">
        <v>1052</v>
      </c>
      <c r="B51" s="77" t="s">
        <v>832</v>
      </c>
      <c r="C51" s="77" t="s">
        <v>837</v>
      </c>
      <c r="D51" s="77" t="s">
        <v>334</v>
      </c>
      <c r="E51" s="78">
        <v>2491127</v>
      </c>
      <c r="F51" s="78">
        <v>2872070.39</v>
      </c>
      <c r="G51" s="86">
        <v>1566143.48</v>
      </c>
      <c r="H51" s="86">
        <f t="shared" si="0"/>
        <v>54.53012173563058</v>
      </c>
    </row>
    <row r="52" spans="1:8" ht="37.5" x14ac:dyDescent="0.2">
      <c r="A52" s="76" t="s">
        <v>745</v>
      </c>
      <c r="B52" s="77" t="s">
        <v>832</v>
      </c>
      <c r="C52" s="77" t="s">
        <v>837</v>
      </c>
      <c r="D52" s="77" t="s">
        <v>336</v>
      </c>
      <c r="E52" s="78">
        <v>495053</v>
      </c>
      <c r="F52" s="78">
        <v>114109.61</v>
      </c>
      <c r="G52" s="86">
        <v>24260</v>
      </c>
      <c r="H52" s="86">
        <f t="shared" si="0"/>
        <v>21.260260200696507</v>
      </c>
    </row>
    <row r="53" spans="1:8" ht="37.5" x14ac:dyDescent="0.2">
      <c r="A53" s="76" t="s">
        <v>1056</v>
      </c>
      <c r="B53" s="77" t="s">
        <v>832</v>
      </c>
      <c r="C53" s="77" t="s">
        <v>837</v>
      </c>
      <c r="D53" s="77" t="s">
        <v>338</v>
      </c>
      <c r="E53" s="78">
        <v>495053</v>
      </c>
      <c r="F53" s="78">
        <v>114109.61</v>
      </c>
      <c r="G53" s="86">
        <v>24260</v>
      </c>
      <c r="H53" s="86">
        <f t="shared" si="0"/>
        <v>21.260260200696507</v>
      </c>
    </row>
    <row r="54" spans="1:8" ht="56.25" x14ac:dyDescent="0.2">
      <c r="A54" s="76" t="s">
        <v>1064</v>
      </c>
      <c r="B54" s="77" t="s">
        <v>832</v>
      </c>
      <c r="C54" s="77" t="s">
        <v>838</v>
      </c>
      <c r="D54" s="77" t="s">
        <v>704</v>
      </c>
      <c r="E54" s="78">
        <v>597236</v>
      </c>
      <c r="F54" s="78">
        <v>597236</v>
      </c>
      <c r="G54" s="86">
        <v>409038.31</v>
      </c>
      <c r="H54" s="86">
        <f t="shared" si="0"/>
        <v>68.488555612856558</v>
      </c>
    </row>
    <row r="55" spans="1:8" ht="75" x14ac:dyDescent="0.2">
      <c r="A55" s="76" t="s">
        <v>744</v>
      </c>
      <c r="B55" s="77" t="s">
        <v>832</v>
      </c>
      <c r="C55" s="77" t="s">
        <v>838</v>
      </c>
      <c r="D55" s="77" t="s">
        <v>332</v>
      </c>
      <c r="E55" s="78">
        <v>479711</v>
      </c>
      <c r="F55" s="78">
        <v>568031.14</v>
      </c>
      <c r="G55" s="86">
        <v>405067.91</v>
      </c>
      <c r="H55" s="86">
        <f t="shared" si="0"/>
        <v>71.310863344569455</v>
      </c>
    </row>
    <row r="56" spans="1:8" ht="37.5" x14ac:dyDescent="0.2">
      <c r="A56" s="76" t="s">
        <v>1052</v>
      </c>
      <c r="B56" s="77" t="s">
        <v>832</v>
      </c>
      <c r="C56" s="77" t="s">
        <v>838</v>
      </c>
      <c r="D56" s="77" t="s">
        <v>334</v>
      </c>
      <c r="E56" s="78">
        <v>479711</v>
      </c>
      <c r="F56" s="78">
        <v>568031.14</v>
      </c>
      <c r="G56" s="86">
        <v>405067.91</v>
      </c>
      <c r="H56" s="86">
        <f t="shared" si="0"/>
        <v>71.310863344569455</v>
      </c>
    </row>
    <row r="57" spans="1:8" ht="37.5" x14ac:dyDescent="0.2">
      <c r="A57" s="76" t="s">
        <v>745</v>
      </c>
      <c r="B57" s="77" t="s">
        <v>832</v>
      </c>
      <c r="C57" s="77" t="s">
        <v>838</v>
      </c>
      <c r="D57" s="77" t="s">
        <v>336</v>
      </c>
      <c r="E57" s="78">
        <v>117525</v>
      </c>
      <c r="F57" s="78">
        <v>29204.86</v>
      </c>
      <c r="G57" s="86">
        <v>3970.4</v>
      </c>
      <c r="H57" s="86">
        <f t="shared" si="0"/>
        <v>13.594997544929166</v>
      </c>
    </row>
    <row r="58" spans="1:8" ht="37.5" x14ac:dyDescent="0.2">
      <c r="A58" s="76" t="s">
        <v>1056</v>
      </c>
      <c r="B58" s="77" t="s">
        <v>832</v>
      </c>
      <c r="C58" s="77" t="s">
        <v>838</v>
      </c>
      <c r="D58" s="77" t="s">
        <v>338</v>
      </c>
      <c r="E58" s="78">
        <v>117525</v>
      </c>
      <c r="F58" s="78">
        <v>29204.86</v>
      </c>
      <c r="G58" s="86">
        <v>3970.4</v>
      </c>
      <c r="H58" s="86">
        <f t="shared" si="0"/>
        <v>13.594997544929166</v>
      </c>
    </row>
    <row r="59" spans="1:8" ht="37.5" x14ac:dyDescent="0.2">
      <c r="A59" s="76" t="s">
        <v>1276</v>
      </c>
      <c r="B59" s="77" t="s">
        <v>832</v>
      </c>
      <c r="C59" s="77" t="s">
        <v>1272</v>
      </c>
      <c r="D59" s="77" t="s">
        <v>704</v>
      </c>
      <c r="E59" s="78">
        <v>0</v>
      </c>
      <c r="F59" s="78">
        <v>1100962.94</v>
      </c>
      <c r="G59" s="86">
        <v>1100962.94</v>
      </c>
      <c r="H59" s="86">
        <f t="shared" si="0"/>
        <v>100</v>
      </c>
    </row>
    <row r="60" spans="1:8" ht="75" x14ac:dyDescent="0.2">
      <c r="A60" s="76" t="s">
        <v>744</v>
      </c>
      <c r="B60" s="77" t="s">
        <v>832</v>
      </c>
      <c r="C60" s="77" t="s">
        <v>1272</v>
      </c>
      <c r="D60" s="77" t="s">
        <v>332</v>
      </c>
      <c r="E60" s="78">
        <v>0</v>
      </c>
      <c r="F60" s="78">
        <v>1100962.94</v>
      </c>
      <c r="G60" s="86">
        <v>1100962.94</v>
      </c>
      <c r="H60" s="86">
        <f t="shared" si="0"/>
        <v>100</v>
      </c>
    </row>
    <row r="61" spans="1:8" ht="37.5" x14ac:dyDescent="0.2">
      <c r="A61" s="76" t="s">
        <v>1052</v>
      </c>
      <c r="B61" s="77" t="s">
        <v>832</v>
      </c>
      <c r="C61" s="77" t="s">
        <v>1272</v>
      </c>
      <c r="D61" s="77" t="s">
        <v>334</v>
      </c>
      <c r="E61" s="78">
        <v>0</v>
      </c>
      <c r="F61" s="78">
        <v>1100962.94</v>
      </c>
      <c r="G61" s="86">
        <v>1100962.94</v>
      </c>
      <c r="H61" s="86">
        <f t="shared" si="0"/>
        <v>100</v>
      </c>
    </row>
    <row r="62" spans="1:8" ht="18.75" x14ac:dyDescent="0.2">
      <c r="A62" s="76" t="s">
        <v>1065</v>
      </c>
      <c r="B62" s="77" t="s">
        <v>841</v>
      </c>
      <c r="C62" s="77" t="s">
        <v>703</v>
      </c>
      <c r="D62" s="77" t="s">
        <v>704</v>
      </c>
      <c r="E62" s="78">
        <v>26064</v>
      </c>
      <c r="F62" s="78">
        <v>26064</v>
      </c>
      <c r="G62" s="86">
        <v>26064</v>
      </c>
      <c r="H62" s="86">
        <f t="shared" si="0"/>
        <v>100</v>
      </c>
    </row>
    <row r="63" spans="1:8" ht="75" x14ac:dyDescent="0.2">
      <c r="A63" s="76" t="s">
        <v>1066</v>
      </c>
      <c r="B63" s="77" t="s">
        <v>841</v>
      </c>
      <c r="C63" s="77" t="s">
        <v>842</v>
      </c>
      <c r="D63" s="77" t="s">
        <v>704</v>
      </c>
      <c r="E63" s="78">
        <v>26064</v>
      </c>
      <c r="F63" s="78">
        <v>26064</v>
      </c>
      <c r="G63" s="86">
        <v>26064</v>
      </c>
      <c r="H63" s="86">
        <f t="shared" si="0"/>
        <v>100</v>
      </c>
    </row>
    <row r="64" spans="1:8" ht="37.5" x14ac:dyDescent="0.2">
      <c r="A64" s="76" t="s">
        <v>745</v>
      </c>
      <c r="B64" s="77" t="s">
        <v>841</v>
      </c>
      <c r="C64" s="77" t="s">
        <v>842</v>
      </c>
      <c r="D64" s="77" t="s">
        <v>336</v>
      </c>
      <c r="E64" s="78">
        <v>26064</v>
      </c>
      <c r="F64" s="78">
        <v>26064</v>
      </c>
      <c r="G64" s="86">
        <v>26064</v>
      </c>
      <c r="H64" s="86">
        <f t="shared" si="0"/>
        <v>100</v>
      </c>
    </row>
    <row r="65" spans="1:8" ht="37.5" x14ac:dyDescent="0.2">
      <c r="A65" s="76" t="s">
        <v>1056</v>
      </c>
      <c r="B65" s="77" t="s">
        <v>841</v>
      </c>
      <c r="C65" s="77" t="s">
        <v>842</v>
      </c>
      <c r="D65" s="77" t="s">
        <v>338</v>
      </c>
      <c r="E65" s="78">
        <v>26064</v>
      </c>
      <c r="F65" s="78">
        <v>26064</v>
      </c>
      <c r="G65" s="86">
        <v>26064</v>
      </c>
      <c r="H65" s="86">
        <f t="shared" si="0"/>
        <v>100</v>
      </c>
    </row>
    <row r="66" spans="1:8" ht="56.25" x14ac:dyDescent="0.2">
      <c r="A66" s="76" t="s">
        <v>1067</v>
      </c>
      <c r="B66" s="77" t="s">
        <v>708</v>
      </c>
      <c r="C66" s="77" t="s">
        <v>703</v>
      </c>
      <c r="D66" s="77" t="s">
        <v>704</v>
      </c>
      <c r="E66" s="78">
        <v>22598044</v>
      </c>
      <c r="F66" s="78">
        <v>27208778.5</v>
      </c>
      <c r="G66" s="86">
        <v>19061525.02</v>
      </c>
      <c r="H66" s="86">
        <f t="shared" si="0"/>
        <v>70.056526131814394</v>
      </c>
    </row>
    <row r="67" spans="1:8" ht="37.5" x14ac:dyDescent="0.2">
      <c r="A67" s="76" t="s">
        <v>1055</v>
      </c>
      <c r="B67" s="77" t="s">
        <v>708</v>
      </c>
      <c r="C67" s="77" t="s">
        <v>710</v>
      </c>
      <c r="D67" s="77" t="s">
        <v>704</v>
      </c>
      <c r="E67" s="78">
        <v>19093415</v>
      </c>
      <c r="F67" s="78">
        <v>22597507</v>
      </c>
      <c r="G67" s="86">
        <v>15712477.42</v>
      </c>
      <c r="H67" s="86">
        <f t="shared" si="0"/>
        <v>69.531906417818561</v>
      </c>
    </row>
    <row r="68" spans="1:8" ht="75" x14ac:dyDescent="0.2">
      <c r="A68" s="76" t="s">
        <v>744</v>
      </c>
      <c r="B68" s="77" t="s">
        <v>708</v>
      </c>
      <c r="C68" s="77" t="s">
        <v>710</v>
      </c>
      <c r="D68" s="77" t="s">
        <v>332</v>
      </c>
      <c r="E68" s="78">
        <v>18317055</v>
      </c>
      <c r="F68" s="78">
        <v>21821147</v>
      </c>
      <c r="G68" s="86">
        <v>15552288.619999999</v>
      </c>
      <c r="H68" s="86">
        <f t="shared" si="0"/>
        <v>71.27163672927</v>
      </c>
    </row>
    <row r="69" spans="1:8" ht="37.5" x14ac:dyDescent="0.2">
      <c r="A69" s="76" t="s">
        <v>1052</v>
      </c>
      <c r="B69" s="77" t="s">
        <v>708</v>
      </c>
      <c r="C69" s="77" t="s">
        <v>710</v>
      </c>
      <c r="D69" s="77" t="s">
        <v>334</v>
      </c>
      <c r="E69" s="78">
        <v>18317055</v>
      </c>
      <c r="F69" s="78">
        <v>21821147</v>
      </c>
      <c r="G69" s="86">
        <v>15552288.619999999</v>
      </c>
      <c r="H69" s="86">
        <f t="shared" si="0"/>
        <v>71.27163672927</v>
      </c>
    </row>
    <row r="70" spans="1:8" ht="37.5" x14ac:dyDescent="0.2">
      <c r="A70" s="76" t="s">
        <v>745</v>
      </c>
      <c r="B70" s="77" t="s">
        <v>708</v>
      </c>
      <c r="C70" s="77" t="s">
        <v>710</v>
      </c>
      <c r="D70" s="77" t="s">
        <v>336</v>
      </c>
      <c r="E70" s="78">
        <v>745360</v>
      </c>
      <c r="F70" s="78">
        <v>745360</v>
      </c>
      <c r="G70" s="86">
        <v>130188.8</v>
      </c>
      <c r="H70" s="86">
        <f t="shared" si="0"/>
        <v>17.466566491359881</v>
      </c>
    </row>
    <row r="71" spans="1:8" ht="37.5" x14ac:dyDescent="0.2">
      <c r="A71" s="76" t="s">
        <v>1056</v>
      </c>
      <c r="B71" s="77" t="s">
        <v>708</v>
      </c>
      <c r="C71" s="77" t="s">
        <v>710</v>
      </c>
      <c r="D71" s="77" t="s">
        <v>338</v>
      </c>
      <c r="E71" s="78">
        <v>745360</v>
      </c>
      <c r="F71" s="78">
        <v>745360</v>
      </c>
      <c r="G71" s="86">
        <v>130188.8</v>
      </c>
      <c r="H71" s="86">
        <f t="shared" si="0"/>
        <v>17.466566491359881</v>
      </c>
    </row>
    <row r="72" spans="1:8" ht="18.75" x14ac:dyDescent="0.2">
      <c r="A72" s="76" t="s">
        <v>746</v>
      </c>
      <c r="B72" s="77" t="s">
        <v>708</v>
      </c>
      <c r="C72" s="77" t="s">
        <v>710</v>
      </c>
      <c r="D72" s="77" t="s">
        <v>340</v>
      </c>
      <c r="E72" s="78">
        <v>31000</v>
      </c>
      <c r="F72" s="78">
        <v>31000</v>
      </c>
      <c r="G72" s="86">
        <v>30000</v>
      </c>
      <c r="H72" s="86">
        <f t="shared" si="0"/>
        <v>96.774193548387103</v>
      </c>
    </row>
    <row r="73" spans="1:8" ht="18.75" x14ac:dyDescent="0.2">
      <c r="A73" s="76" t="s">
        <v>1059</v>
      </c>
      <c r="B73" s="77" t="s">
        <v>708</v>
      </c>
      <c r="C73" s="77" t="s">
        <v>710</v>
      </c>
      <c r="D73" s="77" t="s">
        <v>342</v>
      </c>
      <c r="E73" s="78">
        <v>31000</v>
      </c>
      <c r="F73" s="78">
        <v>31000</v>
      </c>
      <c r="G73" s="86">
        <v>30000</v>
      </c>
      <c r="H73" s="86">
        <f t="shared" si="0"/>
        <v>96.774193548387103</v>
      </c>
    </row>
    <row r="74" spans="1:8" ht="37.5" x14ac:dyDescent="0.2">
      <c r="A74" s="76" t="s">
        <v>1068</v>
      </c>
      <c r="B74" s="77" t="s">
        <v>708</v>
      </c>
      <c r="C74" s="77" t="s">
        <v>718</v>
      </c>
      <c r="D74" s="77" t="s">
        <v>704</v>
      </c>
      <c r="E74" s="78">
        <v>914724</v>
      </c>
      <c r="F74" s="78">
        <v>914724</v>
      </c>
      <c r="G74" s="86">
        <v>574974</v>
      </c>
      <c r="H74" s="86">
        <f t="shared" si="0"/>
        <v>62.857648864575545</v>
      </c>
    </row>
    <row r="75" spans="1:8" ht="37.5" x14ac:dyDescent="0.2">
      <c r="A75" s="76" t="s">
        <v>745</v>
      </c>
      <c r="B75" s="77" t="s">
        <v>708</v>
      </c>
      <c r="C75" s="77" t="s">
        <v>718</v>
      </c>
      <c r="D75" s="77" t="s">
        <v>336</v>
      </c>
      <c r="E75" s="78">
        <v>914724</v>
      </c>
      <c r="F75" s="78">
        <v>914724</v>
      </c>
      <c r="G75" s="86">
        <v>574974</v>
      </c>
      <c r="H75" s="86">
        <f t="shared" si="0"/>
        <v>62.857648864575545</v>
      </c>
    </row>
    <row r="76" spans="1:8" ht="37.5" x14ac:dyDescent="0.2">
      <c r="A76" s="76" t="s">
        <v>1056</v>
      </c>
      <c r="B76" s="77" t="s">
        <v>708</v>
      </c>
      <c r="C76" s="77" t="s">
        <v>718</v>
      </c>
      <c r="D76" s="77" t="s">
        <v>338</v>
      </c>
      <c r="E76" s="78">
        <v>914724</v>
      </c>
      <c r="F76" s="78">
        <v>914724</v>
      </c>
      <c r="G76" s="86">
        <v>574974</v>
      </c>
      <c r="H76" s="86">
        <f t="shared" si="0"/>
        <v>62.857648864575545</v>
      </c>
    </row>
    <row r="77" spans="1:8" ht="37.5" x14ac:dyDescent="0.2">
      <c r="A77" s="76" t="s">
        <v>1276</v>
      </c>
      <c r="B77" s="77" t="s">
        <v>708</v>
      </c>
      <c r="C77" s="77" t="s">
        <v>1272</v>
      </c>
      <c r="D77" s="77" t="s">
        <v>704</v>
      </c>
      <c r="E77" s="78">
        <v>0</v>
      </c>
      <c r="F77" s="78">
        <v>704193.5</v>
      </c>
      <c r="G77" s="86">
        <v>704193.5</v>
      </c>
      <c r="H77" s="86">
        <f t="shared" si="0"/>
        <v>100</v>
      </c>
    </row>
    <row r="78" spans="1:8" ht="75" x14ac:dyDescent="0.2">
      <c r="A78" s="76" t="s">
        <v>744</v>
      </c>
      <c r="B78" s="77" t="s">
        <v>708</v>
      </c>
      <c r="C78" s="77" t="s">
        <v>1272</v>
      </c>
      <c r="D78" s="77" t="s">
        <v>332</v>
      </c>
      <c r="E78" s="78">
        <v>0</v>
      </c>
      <c r="F78" s="78">
        <v>704193.5</v>
      </c>
      <c r="G78" s="86">
        <v>704193.5</v>
      </c>
      <c r="H78" s="86">
        <f t="shared" si="0"/>
        <v>100</v>
      </c>
    </row>
    <row r="79" spans="1:8" ht="37.5" x14ac:dyDescent="0.2">
      <c r="A79" s="76" t="s">
        <v>1052</v>
      </c>
      <c r="B79" s="77" t="s">
        <v>708</v>
      </c>
      <c r="C79" s="77" t="s">
        <v>1272</v>
      </c>
      <c r="D79" s="77" t="s">
        <v>334</v>
      </c>
      <c r="E79" s="78">
        <v>0</v>
      </c>
      <c r="F79" s="78">
        <v>704193.5</v>
      </c>
      <c r="G79" s="86">
        <v>704193.5</v>
      </c>
      <c r="H79" s="86">
        <f t="shared" si="0"/>
        <v>100</v>
      </c>
    </row>
    <row r="80" spans="1:8" ht="37.5" x14ac:dyDescent="0.2">
      <c r="A80" s="76" t="s">
        <v>1055</v>
      </c>
      <c r="B80" s="77" t="s">
        <v>708</v>
      </c>
      <c r="C80" s="77" t="s">
        <v>821</v>
      </c>
      <c r="D80" s="77" t="s">
        <v>704</v>
      </c>
      <c r="E80" s="78">
        <v>1040091</v>
      </c>
      <c r="F80" s="78">
        <v>1202990</v>
      </c>
      <c r="G80" s="86">
        <v>831460.81</v>
      </c>
      <c r="H80" s="86">
        <f t="shared" si="0"/>
        <v>69.116186335713508</v>
      </c>
    </row>
    <row r="81" spans="1:10" ht="75" x14ac:dyDescent="0.2">
      <c r="A81" s="76" t="s">
        <v>744</v>
      </c>
      <c r="B81" s="77" t="s">
        <v>708</v>
      </c>
      <c r="C81" s="77" t="s">
        <v>821</v>
      </c>
      <c r="D81" s="77" t="s">
        <v>332</v>
      </c>
      <c r="E81" s="78">
        <v>950241</v>
      </c>
      <c r="F81" s="78">
        <v>1113140</v>
      </c>
      <c r="G81" s="86">
        <v>831460.81</v>
      </c>
      <c r="H81" s="86">
        <f t="shared" si="0"/>
        <v>74.695079684496108</v>
      </c>
    </row>
    <row r="82" spans="1:10" ht="37.5" x14ac:dyDescent="0.2">
      <c r="A82" s="76" t="s">
        <v>1052</v>
      </c>
      <c r="B82" s="77" t="s">
        <v>708</v>
      </c>
      <c r="C82" s="77" t="s">
        <v>821</v>
      </c>
      <c r="D82" s="77" t="s">
        <v>334</v>
      </c>
      <c r="E82" s="78">
        <v>950241</v>
      </c>
      <c r="F82" s="78">
        <v>1113140</v>
      </c>
      <c r="G82" s="86">
        <v>831460.81</v>
      </c>
      <c r="H82" s="86">
        <f t="shared" ref="H82:H151" si="1">G82/F82*100</f>
        <v>74.695079684496108</v>
      </c>
    </row>
    <row r="83" spans="1:10" ht="37.5" x14ac:dyDescent="0.2">
      <c r="A83" s="76" t="s">
        <v>745</v>
      </c>
      <c r="B83" s="77" t="s">
        <v>708</v>
      </c>
      <c r="C83" s="77" t="s">
        <v>821</v>
      </c>
      <c r="D83" s="77" t="s">
        <v>336</v>
      </c>
      <c r="E83" s="78">
        <v>89850</v>
      </c>
      <c r="F83" s="78">
        <v>89850</v>
      </c>
      <c r="G83" s="86">
        <v>0</v>
      </c>
      <c r="H83" s="86">
        <f t="shared" si="1"/>
        <v>0</v>
      </c>
    </row>
    <row r="84" spans="1:10" ht="37.5" x14ac:dyDescent="0.2">
      <c r="A84" s="76" t="s">
        <v>1056</v>
      </c>
      <c r="B84" s="77" t="s">
        <v>708</v>
      </c>
      <c r="C84" s="77" t="s">
        <v>821</v>
      </c>
      <c r="D84" s="77" t="s">
        <v>338</v>
      </c>
      <c r="E84" s="78">
        <v>89850</v>
      </c>
      <c r="F84" s="78">
        <v>89850</v>
      </c>
      <c r="G84" s="86">
        <v>0</v>
      </c>
      <c r="H84" s="86">
        <f t="shared" si="1"/>
        <v>0</v>
      </c>
    </row>
    <row r="85" spans="1:10" ht="56.25" x14ac:dyDescent="0.2">
      <c r="A85" s="76" t="s">
        <v>1069</v>
      </c>
      <c r="B85" s="77" t="s">
        <v>708</v>
      </c>
      <c r="C85" s="77" t="s">
        <v>822</v>
      </c>
      <c r="D85" s="77" t="s">
        <v>704</v>
      </c>
      <c r="E85" s="78">
        <v>1549814</v>
      </c>
      <c r="F85" s="78">
        <v>1789364</v>
      </c>
      <c r="G85" s="86">
        <v>1238419.29</v>
      </c>
      <c r="H85" s="86">
        <f t="shared" si="1"/>
        <v>69.210026020418425</v>
      </c>
    </row>
    <row r="86" spans="1:10" ht="75" x14ac:dyDescent="0.2">
      <c r="A86" s="76" t="s">
        <v>744</v>
      </c>
      <c r="B86" s="77" t="s">
        <v>708</v>
      </c>
      <c r="C86" s="77" t="s">
        <v>822</v>
      </c>
      <c r="D86" s="77" t="s">
        <v>332</v>
      </c>
      <c r="E86" s="78">
        <v>1549814</v>
      </c>
      <c r="F86" s="78">
        <v>1789364</v>
      </c>
      <c r="G86" s="86">
        <v>1238419.29</v>
      </c>
      <c r="H86" s="86">
        <f t="shared" si="1"/>
        <v>69.210026020418425</v>
      </c>
    </row>
    <row r="87" spans="1:10" ht="37.5" x14ac:dyDescent="0.2">
      <c r="A87" s="76" t="s">
        <v>1052</v>
      </c>
      <c r="B87" s="77" t="s">
        <v>708</v>
      </c>
      <c r="C87" s="77" t="s">
        <v>822</v>
      </c>
      <c r="D87" s="77" t="s">
        <v>334</v>
      </c>
      <c r="E87" s="78">
        <v>1549814</v>
      </c>
      <c r="F87" s="78">
        <v>1789364</v>
      </c>
      <c r="G87" s="86">
        <v>1238419.29</v>
      </c>
      <c r="H87" s="86">
        <f t="shared" si="1"/>
        <v>69.210026020418425</v>
      </c>
    </row>
    <row r="88" spans="1:10" ht="18.75" x14ac:dyDescent="0.2">
      <c r="A88" s="76" t="s">
        <v>1070</v>
      </c>
      <c r="B88" s="77" t="s">
        <v>844</v>
      </c>
      <c r="C88" s="77" t="s">
        <v>703</v>
      </c>
      <c r="D88" s="77" t="s">
        <v>704</v>
      </c>
      <c r="E88" s="78">
        <v>3500000</v>
      </c>
      <c r="F88" s="78">
        <v>3500000</v>
      </c>
      <c r="G88" s="86">
        <v>0</v>
      </c>
      <c r="H88" s="86">
        <f t="shared" si="1"/>
        <v>0</v>
      </c>
    </row>
    <row r="89" spans="1:10" ht="18.75" x14ac:dyDescent="0.2">
      <c r="A89" s="76" t="s">
        <v>1071</v>
      </c>
      <c r="B89" s="77" t="s">
        <v>844</v>
      </c>
      <c r="C89" s="77" t="s">
        <v>845</v>
      </c>
      <c r="D89" s="77" t="s">
        <v>704</v>
      </c>
      <c r="E89" s="78">
        <v>3500000</v>
      </c>
      <c r="F89" s="78">
        <v>3500000</v>
      </c>
      <c r="G89" s="86">
        <v>0</v>
      </c>
      <c r="H89" s="86">
        <f t="shared" si="1"/>
        <v>0</v>
      </c>
    </row>
    <row r="90" spans="1:10" ht="18.75" x14ac:dyDescent="0.2">
      <c r="A90" s="76" t="s">
        <v>746</v>
      </c>
      <c r="B90" s="77" t="s">
        <v>844</v>
      </c>
      <c r="C90" s="77" t="s">
        <v>845</v>
      </c>
      <c r="D90" s="77" t="s">
        <v>340</v>
      </c>
      <c r="E90" s="78">
        <v>3500000</v>
      </c>
      <c r="F90" s="78">
        <v>3500000</v>
      </c>
      <c r="G90" s="86">
        <v>0</v>
      </c>
      <c r="H90" s="86">
        <f t="shared" si="1"/>
        <v>0</v>
      </c>
    </row>
    <row r="91" spans="1:10" ht="18.75" x14ac:dyDescent="0.2">
      <c r="A91" s="76" t="s">
        <v>1072</v>
      </c>
      <c r="B91" s="77" t="s">
        <v>844</v>
      </c>
      <c r="C91" s="77" t="s">
        <v>845</v>
      </c>
      <c r="D91" s="77" t="s">
        <v>346</v>
      </c>
      <c r="E91" s="78">
        <v>3500000</v>
      </c>
      <c r="F91" s="78">
        <v>3500000</v>
      </c>
      <c r="G91" s="86">
        <v>0</v>
      </c>
      <c r="H91" s="86">
        <f t="shared" si="1"/>
        <v>0</v>
      </c>
    </row>
    <row r="92" spans="1:10" ht="18.75" x14ac:dyDescent="0.2">
      <c r="A92" s="76" t="s">
        <v>1073</v>
      </c>
      <c r="B92" s="77" t="s">
        <v>806</v>
      </c>
      <c r="C92" s="77" t="s">
        <v>703</v>
      </c>
      <c r="D92" s="77" t="s">
        <v>704</v>
      </c>
      <c r="E92" s="78">
        <v>63380321.939999998</v>
      </c>
      <c r="F92" s="78">
        <v>79133607.969999999</v>
      </c>
      <c r="G92" s="86">
        <v>49063539.469999999</v>
      </c>
      <c r="H92" s="86">
        <f t="shared" si="1"/>
        <v>62.000887775267699</v>
      </c>
    </row>
    <row r="93" spans="1:10" ht="56.25" x14ac:dyDescent="0.2">
      <c r="A93" s="76" t="s">
        <v>1074</v>
      </c>
      <c r="B93" s="77" t="s">
        <v>806</v>
      </c>
      <c r="C93" s="77" t="s">
        <v>847</v>
      </c>
      <c r="D93" s="77" t="s">
        <v>704</v>
      </c>
      <c r="E93" s="78">
        <v>306960</v>
      </c>
      <c r="F93" s="78">
        <v>306960</v>
      </c>
      <c r="G93" s="86">
        <v>296749.28999999998</v>
      </c>
      <c r="H93" s="86">
        <f t="shared" si="1"/>
        <v>96.673602423768571</v>
      </c>
      <c r="I93" s="67"/>
    </row>
    <row r="94" spans="1:10" ht="37.5" x14ac:dyDescent="0.2">
      <c r="A94" s="76" t="s">
        <v>745</v>
      </c>
      <c r="B94" s="77" t="s">
        <v>806</v>
      </c>
      <c r="C94" s="77" t="s">
        <v>847</v>
      </c>
      <c r="D94" s="77" t="s">
        <v>336</v>
      </c>
      <c r="E94" s="78">
        <v>306960</v>
      </c>
      <c r="F94" s="78">
        <v>306960</v>
      </c>
      <c r="G94" s="86">
        <v>296749.28999999998</v>
      </c>
      <c r="H94" s="86">
        <f t="shared" si="1"/>
        <v>96.673602423768571</v>
      </c>
    </row>
    <row r="95" spans="1:10" ht="37.5" x14ac:dyDescent="0.2">
      <c r="A95" s="76" t="s">
        <v>1056</v>
      </c>
      <c r="B95" s="77" t="s">
        <v>806</v>
      </c>
      <c r="C95" s="77" t="s">
        <v>847</v>
      </c>
      <c r="D95" s="77" t="s">
        <v>338</v>
      </c>
      <c r="E95" s="78">
        <v>306960</v>
      </c>
      <c r="F95" s="78">
        <v>306960</v>
      </c>
      <c r="G95" s="86">
        <v>296749.28999999998</v>
      </c>
      <c r="H95" s="86">
        <f t="shared" si="1"/>
        <v>96.673602423768571</v>
      </c>
    </row>
    <row r="96" spans="1:10" ht="56.25" x14ac:dyDescent="0.2">
      <c r="A96" s="76" t="s">
        <v>1075</v>
      </c>
      <c r="B96" s="77" t="s">
        <v>806</v>
      </c>
      <c r="C96" s="77" t="s">
        <v>848</v>
      </c>
      <c r="D96" s="77" t="s">
        <v>704</v>
      </c>
      <c r="E96" s="78">
        <v>818903.94</v>
      </c>
      <c r="F96" s="78">
        <v>613199.89</v>
      </c>
      <c r="G96" s="86">
        <v>141665.99</v>
      </c>
      <c r="H96" s="86">
        <f t="shared" si="1"/>
        <v>23.102742239565632</v>
      </c>
      <c r="J96" s="67"/>
    </row>
    <row r="97" spans="1:10" ht="37.5" x14ac:dyDescent="0.2">
      <c r="A97" s="76" t="s">
        <v>745</v>
      </c>
      <c r="B97" s="77" t="s">
        <v>806</v>
      </c>
      <c r="C97" s="77" t="s">
        <v>848</v>
      </c>
      <c r="D97" s="77" t="s">
        <v>336</v>
      </c>
      <c r="E97" s="78">
        <v>818903.94</v>
      </c>
      <c r="F97" s="78">
        <v>613199.89</v>
      </c>
      <c r="G97" s="86">
        <v>141665.99</v>
      </c>
      <c r="H97" s="86">
        <f t="shared" si="1"/>
        <v>23.102742239565632</v>
      </c>
    </row>
    <row r="98" spans="1:10" ht="37.5" x14ac:dyDescent="0.2">
      <c r="A98" s="76" t="s">
        <v>1056</v>
      </c>
      <c r="B98" s="77" t="s">
        <v>806</v>
      </c>
      <c r="C98" s="77" t="s">
        <v>848</v>
      </c>
      <c r="D98" s="77" t="s">
        <v>338</v>
      </c>
      <c r="E98" s="78">
        <v>818903.94</v>
      </c>
      <c r="F98" s="78">
        <v>613199.89</v>
      </c>
      <c r="G98" s="86">
        <v>141665.99</v>
      </c>
      <c r="H98" s="86">
        <f t="shared" si="1"/>
        <v>23.102742239565632</v>
      </c>
    </row>
    <row r="99" spans="1:10" ht="37.5" x14ac:dyDescent="0.2">
      <c r="A99" s="76" t="s">
        <v>1076</v>
      </c>
      <c r="B99" s="77" t="s">
        <v>806</v>
      </c>
      <c r="C99" s="77" t="s">
        <v>850</v>
      </c>
      <c r="D99" s="77" t="s">
        <v>704</v>
      </c>
      <c r="E99" s="78">
        <v>13635388</v>
      </c>
      <c r="F99" s="78">
        <v>15574027</v>
      </c>
      <c r="G99" s="86">
        <v>9729242.4000000004</v>
      </c>
      <c r="H99" s="86">
        <f t="shared" si="1"/>
        <v>62.470948586386811</v>
      </c>
    </row>
    <row r="100" spans="1:10" ht="37.5" x14ac:dyDescent="0.2">
      <c r="A100" s="76" t="s">
        <v>760</v>
      </c>
      <c r="B100" s="77" t="s">
        <v>806</v>
      </c>
      <c r="C100" s="77" t="s">
        <v>850</v>
      </c>
      <c r="D100" s="77" t="s">
        <v>369</v>
      </c>
      <c r="E100" s="78">
        <v>13635388</v>
      </c>
      <c r="F100" s="78">
        <v>15574027</v>
      </c>
      <c r="G100" s="86">
        <v>9729242.4000000004</v>
      </c>
      <c r="H100" s="86">
        <f t="shared" si="1"/>
        <v>62.470948586386811</v>
      </c>
    </row>
    <row r="101" spans="1:10" ht="18.75" x14ac:dyDescent="0.2">
      <c r="A101" s="76" t="s">
        <v>1077</v>
      </c>
      <c r="B101" s="77" t="s">
        <v>806</v>
      </c>
      <c r="C101" s="77" t="s">
        <v>850</v>
      </c>
      <c r="D101" s="77" t="s">
        <v>371</v>
      </c>
      <c r="E101" s="78">
        <v>13635388</v>
      </c>
      <c r="F101" s="78">
        <v>15574027</v>
      </c>
      <c r="G101" s="86">
        <v>9729242.4000000004</v>
      </c>
      <c r="H101" s="86">
        <f t="shared" si="1"/>
        <v>62.470948586386811</v>
      </c>
    </row>
    <row r="102" spans="1:10" ht="37.5" x14ac:dyDescent="0.2">
      <c r="A102" s="76" t="s">
        <v>1078</v>
      </c>
      <c r="B102" s="77" t="s">
        <v>806</v>
      </c>
      <c r="C102" s="77" t="s">
        <v>851</v>
      </c>
      <c r="D102" s="77" t="s">
        <v>704</v>
      </c>
      <c r="E102" s="78">
        <v>31732616</v>
      </c>
      <c r="F102" s="78">
        <v>39385502</v>
      </c>
      <c r="G102" s="86">
        <v>25785780.469999999</v>
      </c>
      <c r="H102" s="86">
        <f t="shared" si="1"/>
        <v>65.470234377106578</v>
      </c>
    </row>
    <row r="103" spans="1:10" ht="37.5" x14ac:dyDescent="0.2">
      <c r="A103" s="76" t="s">
        <v>760</v>
      </c>
      <c r="B103" s="77" t="s">
        <v>806</v>
      </c>
      <c r="C103" s="77" t="s">
        <v>851</v>
      </c>
      <c r="D103" s="77" t="s">
        <v>369</v>
      </c>
      <c r="E103" s="78">
        <v>31732616</v>
      </c>
      <c r="F103" s="78">
        <v>39385502</v>
      </c>
      <c r="G103" s="86">
        <v>25785780.469999999</v>
      </c>
      <c r="H103" s="86">
        <f t="shared" si="1"/>
        <v>65.470234377106578</v>
      </c>
    </row>
    <row r="104" spans="1:10" ht="18.75" x14ac:dyDescent="0.2">
      <c r="A104" s="76" t="s">
        <v>1077</v>
      </c>
      <c r="B104" s="77" t="s">
        <v>806</v>
      </c>
      <c r="C104" s="77" t="s">
        <v>851</v>
      </c>
      <c r="D104" s="77" t="s">
        <v>371</v>
      </c>
      <c r="E104" s="78">
        <v>31732616</v>
      </c>
      <c r="F104" s="78">
        <v>39385502</v>
      </c>
      <c r="G104" s="86">
        <v>25785780.469999999</v>
      </c>
      <c r="H104" s="86">
        <f t="shared" si="1"/>
        <v>65.470234377106578</v>
      </c>
    </row>
    <row r="105" spans="1:10" ht="37.5" x14ac:dyDescent="0.2">
      <c r="A105" s="76" t="s">
        <v>1068</v>
      </c>
      <c r="B105" s="77" t="s">
        <v>806</v>
      </c>
      <c r="C105" s="77" t="s">
        <v>718</v>
      </c>
      <c r="D105" s="77" t="s">
        <v>704</v>
      </c>
      <c r="E105" s="78">
        <v>2444345</v>
      </c>
      <c r="F105" s="78">
        <v>5375852</v>
      </c>
      <c r="G105" s="86">
        <v>1182004</v>
      </c>
      <c r="H105" s="86">
        <f t="shared" si="1"/>
        <v>21.987286852391026</v>
      </c>
    </row>
    <row r="106" spans="1:10" ht="37.5" x14ac:dyDescent="0.2">
      <c r="A106" s="76" t="s">
        <v>745</v>
      </c>
      <c r="B106" s="77" t="s">
        <v>806</v>
      </c>
      <c r="C106" s="77" t="s">
        <v>718</v>
      </c>
      <c r="D106" s="77" t="s">
        <v>336</v>
      </c>
      <c r="E106" s="78">
        <v>2444345</v>
      </c>
      <c r="F106" s="78">
        <v>5375852</v>
      </c>
      <c r="G106" s="86">
        <v>1182004</v>
      </c>
      <c r="H106" s="86">
        <f t="shared" si="1"/>
        <v>21.987286852391026</v>
      </c>
    </row>
    <row r="107" spans="1:10" ht="37.5" x14ac:dyDescent="0.2">
      <c r="A107" s="76" t="s">
        <v>1056</v>
      </c>
      <c r="B107" s="77" t="s">
        <v>806</v>
      </c>
      <c r="C107" s="77" t="s">
        <v>718</v>
      </c>
      <c r="D107" s="77" t="s">
        <v>338</v>
      </c>
      <c r="E107" s="78">
        <v>2444345</v>
      </c>
      <c r="F107" s="78">
        <v>5375852</v>
      </c>
      <c r="G107" s="86">
        <v>1182004</v>
      </c>
      <c r="H107" s="86">
        <f t="shared" si="1"/>
        <v>21.987286852391026</v>
      </c>
    </row>
    <row r="108" spans="1:10" ht="56.25" x14ac:dyDescent="0.2">
      <c r="A108" s="76" t="s">
        <v>1074</v>
      </c>
      <c r="B108" s="77" t="s">
        <v>806</v>
      </c>
      <c r="C108" s="77" t="s">
        <v>808</v>
      </c>
      <c r="D108" s="77" t="s">
        <v>704</v>
      </c>
      <c r="E108" s="78">
        <v>717000</v>
      </c>
      <c r="F108" s="78">
        <v>717000</v>
      </c>
      <c r="G108" s="86">
        <v>355028.28</v>
      </c>
      <c r="H108" s="86">
        <f t="shared" si="1"/>
        <v>49.515799163179921</v>
      </c>
    </row>
    <row r="109" spans="1:10" ht="37.5" x14ac:dyDescent="0.2">
      <c r="A109" s="76" t="s">
        <v>745</v>
      </c>
      <c r="B109" s="77" t="s">
        <v>806</v>
      </c>
      <c r="C109" s="77" t="s">
        <v>808</v>
      </c>
      <c r="D109" s="77" t="s">
        <v>336</v>
      </c>
      <c r="E109" s="78">
        <v>717000</v>
      </c>
      <c r="F109" s="78">
        <v>717000</v>
      </c>
      <c r="G109" s="86">
        <v>355028.28</v>
      </c>
      <c r="H109" s="86">
        <f t="shared" si="1"/>
        <v>49.515799163179921</v>
      </c>
    </row>
    <row r="110" spans="1:10" ht="37.5" x14ac:dyDescent="0.2">
      <c r="A110" s="76" t="s">
        <v>1056</v>
      </c>
      <c r="B110" s="77" t="s">
        <v>806</v>
      </c>
      <c r="C110" s="77" t="s">
        <v>808</v>
      </c>
      <c r="D110" s="77" t="s">
        <v>338</v>
      </c>
      <c r="E110" s="78">
        <v>717000</v>
      </c>
      <c r="F110" s="78">
        <v>717000</v>
      </c>
      <c r="G110" s="86">
        <v>355028.28</v>
      </c>
      <c r="H110" s="86">
        <f t="shared" si="1"/>
        <v>49.515799163179921</v>
      </c>
    </row>
    <row r="111" spans="1:10" ht="37.5" x14ac:dyDescent="0.2">
      <c r="A111" s="76" t="s">
        <v>1079</v>
      </c>
      <c r="B111" s="77" t="s">
        <v>806</v>
      </c>
      <c r="C111" s="77" t="s">
        <v>809</v>
      </c>
      <c r="D111" s="77" t="s">
        <v>704</v>
      </c>
      <c r="E111" s="78">
        <v>50000</v>
      </c>
      <c r="F111" s="78">
        <v>100000</v>
      </c>
      <c r="G111" s="86">
        <v>0</v>
      </c>
      <c r="H111" s="86">
        <f t="shared" si="1"/>
        <v>0</v>
      </c>
      <c r="J111" s="67"/>
    </row>
    <row r="112" spans="1:10" ht="37.5" x14ac:dyDescent="0.2">
      <c r="A112" s="76" t="s">
        <v>745</v>
      </c>
      <c r="B112" s="77" t="s">
        <v>806</v>
      </c>
      <c r="C112" s="77" t="s">
        <v>809</v>
      </c>
      <c r="D112" s="77" t="s">
        <v>336</v>
      </c>
      <c r="E112" s="78">
        <v>50000</v>
      </c>
      <c r="F112" s="78">
        <v>100000</v>
      </c>
      <c r="G112" s="86">
        <v>0</v>
      </c>
      <c r="H112" s="86">
        <f t="shared" si="1"/>
        <v>0</v>
      </c>
    </row>
    <row r="113" spans="1:8" ht="37.5" x14ac:dyDescent="0.2">
      <c r="A113" s="76" t="s">
        <v>1056</v>
      </c>
      <c r="B113" s="77" t="s">
        <v>806</v>
      </c>
      <c r="C113" s="77" t="s">
        <v>809</v>
      </c>
      <c r="D113" s="77" t="s">
        <v>338</v>
      </c>
      <c r="E113" s="78">
        <v>50000</v>
      </c>
      <c r="F113" s="78">
        <v>100000</v>
      </c>
      <c r="G113" s="86">
        <v>0</v>
      </c>
      <c r="H113" s="86">
        <f t="shared" si="1"/>
        <v>0</v>
      </c>
    </row>
    <row r="114" spans="1:8" ht="37.5" x14ac:dyDescent="0.2">
      <c r="A114" s="76" t="s">
        <v>1080</v>
      </c>
      <c r="B114" s="77" t="s">
        <v>806</v>
      </c>
      <c r="C114" s="77" t="s">
        <v>810</v>
      </c>
      <c r="D114" s="77" t="s">
        <v>704</v>
      </c>
      <c r="E114" s="78">
        <v>498000</v>
      </c>
      <c r="F114" s="78">
        <v>995901.28</v>
      </c>
      <c r="G114" s="86">
        <v>672588.36</v>
      </c>
      <c r="H114" s="86">
        <f t="shared" si="1"/>
        <v>67.535645701750681</v>
      </c>
    </row>
    <row r="115" spans="1:8" ht="37.5" x14ac:dyDescent="0.2">
      <c r="A115" s="76" t="s">
        <v>745</v>
      </c>
      <c r="B115" s="77" t="s">
        <v>806</v>
      </c>
      <c r="C115" s="77" t="s">
        <v>810</v>
      </c>
      <c r="D115" s="77" t="s">
        <v>336</v>
      </c>
      <c r="E115" s="78">
        <v>498000</v>
      </c>
      <c r="F115" s="78">
        <v>995901.28</v>
      </c>
      <c r="G115" s="86">
        <v>672588.36</v>
      </c>
      <c r="H115" s="86">
        <f t="shared" si="1"/>
        <v>67.535645701750681</v>
      </c>
    </row>
    <row r="116" spans="1:8" ht="37.5" x14ac:dyDescent="0.2">
      <c r="A116" s="76" t="s">
        <v>1056</v>
      </c>
      <c r="B116" s="77" t="s">
        <v>806</v>
      </c>
      <c r="C116" s="77" t="s">
        <v>810</v>
      </c>
      <c r="D116" s="77" t="s">
        <v>338</v>
      </c>
      <c r="E116" s="78">
        <v>498000</v>
      </c>
      <c r="F116" s="78">
        <v>995901.28</v>
      </c>
      <c r="G116" s="86">
        <v>672588.36</v>
      </c>
      <c r="H116" s="86">
        <f t="shared" si="1"/>
        <v>67.535645701750681</v>
      </c>
    </row>
    <row r="117" spans="1:8" ht="37.5" x14ac:dyDescent="0.2">
      <c r="A117" s="76" t="s">
        <v>1055</v>
      </c>
      <c r="B117" s="77" t="s">
        <v>806</v>
      </c>
      <c r="C117" s="77" t="s">
        <v>807</v>
      </c>
      <c r="D117" s="77" t="s">
        <v>704</v>
      </c>
      <c r="E117" s="85">
        <v>12907109</v>
      </c>
      <c r="F117" s="85">
        <v>15403477</v>
      </c>
      <c r="G117" s="86">
        <v>10646249.1</v>
      </c>
      <c r="H117" s="86">
        <f t="shared" si="1"/>
        <v>69.115882732190911</v>
      </c>
    </row>
    <row r="118" spans="1:8" ht="75" x14ac:dyDescent="0.2">
      <c r="A118" s="76" t="s">
        <v>744</v>
      </c>
      <c r="B118" s="77" t="s">
        <v>806</v>
      </c>
      <c r="C118" s="77" t="s">
        <v>807</v>
      </c>
      <c r="D118" s="77" t="s">
        <v>332</v>
      </c>
      <c r="E118" s="85">
        <v>12513731</v>
      </c>
      <c r="F118" s="85">
        <v>15010099</v>
      </c>
      <c r="G118" s="86">
        <v>10434181.220000001</v>
      </c>
      <c r="H118" s="86">
        <f t="shared" si="1"/>
        <v>69.514406400650657</v>
      </c>
    </row>
    <row r="119" spans="1:8" ht="37.5" x14ac:dyDescent="0.2">
      <c r="A119" s="76" t="s">
        <v>1052</v>
      </c>
      <c r="B119" s="77" t="s">
        <v>806</v>
      </c>
      <c r="C119" s="77" t="s">
        <v>807</v>
      </c>
      <c r="D119" s="77" t="s">
        <v>334</v>
      </c>
      <c r="E119" s="85">
        <v>12513731</v>
      </c>
      <c r="F119" s="85">
        <v>15010099</v>
      </c>
      <c r="G119" s="86">
        <v>10434181.220000001</v>
      </c>
      <c r="H119" s="86">
        <f t="shared" si="1"/>
        <v>69.514406400650657</v>
      </c>
    </row>
    <row r="120" spans="1:8" ht="37.5" x14ac:dyDescent="0.2">
      <c r="A120" s="76" t="s">
        <v>745</v>
      </c>
      <c r="B120" s="77" t="s">
        <v>806</v>
      </c>
      <c r="C120" s="77" t="s">
        <v>807</v>
      </c>
      <c r="D120" s="77" t="s">
        <v>336</v>
      </c>
      <c r="E120" s="78">
        <v>387878</v>
      </c>
      <c r="F120" s="78">
        <v>387878</v>
      </c>
      <c r="G120" s="86">
        <v>212067.88</v>
      </c>
      <c r="H120" s="86">
        <f t="shared" si="1"/>
        <v>54.673861368780905</v>
      </c>
    </row>
    <row r="121" spans="1:8" ht="37.5" x14ac:dyDescent="0.2">
      <c r="A121" s="76" t="s">
        <v>1056</v>
      </c>
      <c r="B121" s="77" t="s">
        <v>806</v>
      </c>
      <c r="C121" s="77" t="s">
        <v>807</v>
      </c>
      <c r="D121" s="77" t="s">
        <v>338</v>
      </c>
      <c r="E121" s="78">
        <v>387878</v>
      </c>
      <c r="F121" s="78">
        <v>387878</v>
      </c>
      <c r="G121" s="86">
        <v>212067.88</v>
      </c>
      <c r="H121" s="86">
        <f t="shared" si="1"/>
        <v>54.673861368780905</v>
      </c>
    </row>
    <row r="122" spans="1:8" ht="18.75" x14ac:dyDescent="0.2">
      <c r="A122" s="76" t="s">
        <v>746</v>
      </c>
      <c r="B122" s="77" t="s">
        <v>806</v>
      </c>
      <c r="C122" s="77" t="s">
        <v>807</v>
      </c>
      <c r="D122" s="77" t="s">
        <v>340</v>
      </c>
      <c r="E122" s="78">
        <v>5500</v>
      </c>
      <c r="F122" s="78">
        <v>5500</v>
      </c>
      <c r="G122" s="86">
        <v>0</v>
      </c>
      <c r="H122" s="86">
        <f t="shared" si="1"/>
        <v>0</v>
      </c>
    </row>
    <row r="123" spans="1:8" ht="18.75" x14ac:dyDescent="0.2">
      <c r="A123" s="76" t="s">
        <v>1059</v>
      </c>
      <c r="B123" s="77" t="s">
        <v>806</v>
      </c>
      <c r="C123" s="77" t="s">
        <v>807</v>
      </c>
      <c r="D123" s="77" t="s">
        <v>342</v>
      </c>
      <c r="E123" s="78">
        <v>5500</v>
      </c>
      <c r="F123" s="78">
        <v>5500</v>
      </c>
      <c r="G123" s="86">
        <v>0</v>
      </c>
      <c r="H123" s="86">
        <f t="shared" si="1"/>
        <v>0</v>
      </c>
    </row>
    <row r="124" spans="1:8" ht="37.5" x14ac:dyDescent="0.2">
      <c r="A124" s="76" t="s">
        <v>1079</v>
      </c>
      <c r="B124" s="77" t="s">
        <v>806</v>
      </c>
      <c r="C124" s="77" t="s">
        <v>811</v>
      </c>
      <c r="D124" s="77" t="s">
        <v>704</v>
      </c>
      <c r="E124" s="78">
        <v>260000</v>
      </c>
      <c r="F124" s="78">
        <v>460000</v>
      </c>
      <c r="G124" s="86">
        <v>84926.04</v>
      </c>
      <c r="H124" s="86">
        <f t="shared" si="1"/>
        <v>18.462182608695652</v>
      </c>
    </row>
    <row r="125" spans="1:8" ht="37.5" x14ac:dyDescent="0.2">
      <c r="A125" s="76" t="s">
        <v>745</v>
      </c>
      <c r="B125" s="77" t="s">
        <v>806</v>
      </c>
      <c r="C125" s="77" t="s">
        <v>811</v>
      </c>
      <c r="D125" s="77" t="s">
        <v>336</v>
      </c>
      <c r="E125" s="78">
        <v>260000</v>
      </c>
      <c r="F125" s="78">
        <v>460000</v>
      </c>
      <c r="G125" s="86">
        <v>84926.04</v>
      </c>
      <c r="H125" s="86">
        <f t="shared" si="1"/>
        <v>18.462182608695652</v>
      </c>
    </row>
    <row r="126" spans="1:8" ht="37.5" x14ac:dyDescent="0.2">
      <c r="A126" s="76" t="s">
        <v>1056</v>
      </c>
      <c r="B126" s="77" t="s">
        <v>806</v>
      </c>
      <c r="C126" s="77" t="s">
        <v>811</v>
      </c>
      <c r="D126" s="77" t="s">
        <v>338</v>
      </c>
      <c r="E126" s="78">
        <v>260000</v>
      </c>
      <c r="F126" s="78">
        <v>460000</v>
      </c>
      <c r="G126" s="86">
        <v>84926.04</v>
      </c>
      <c r="H126" s="86">
        <f t="shared" si="1"/>
        <v>18.462182608695652</v>
      </c>
    </row>
    <row r="127" spans="1:8" ht="75" x14ac:dyDescent="0.2">
      <c r="A127" s="76" t="s">
        <v>1081</v>
      </c>
      <c r="B127" s="77" t="s">
        <v>806</v>
      </c>
      <c r="C127" s="77" t="s">
        <v>849</v>
      </c>
      <c r="D127" s="77" t="s">
        <v>704</v>
      </c>
      <c r="E127" s="78">
        <v>10000</v>
      </c>
      <c r="F127" s="78">
        <v>94020</v>
      </c>
      <c r="G127" s="86">
        <v>61636.74</v>
      </c>
      <c r="H127" s="86">
        <f t="shared" si="1"/>
        <v>65.557051691129544</v>
      </c>
    </row>
    <row r="128" spans="1:8" ht="37.5" x14ac:dyDescent="0.2">
      <c r="A128" s="76" t="s">
        <v>745</v>
      </c>
      <c r="B128" s="77" t="s">
        <v>806</v>
      </c>
      <c r="C128" s="77" t="s">
        <v>849</v>
      </c>
      <c r="D128" s="77" t="s">
        <v>336</v>
      </c>
      <c r="E128" s="78">
        <v>10000</v>
      </c>
      <c r="F128" s="78">
        <v>94020</v>
      </c>
      <c r="G128" s="86">
        <v>61636.74</v>
      </c>
      <c r="H128" s="86">
        <f t="shared" si="1"/>
        <v>65.557051691129544</v>
      </c>
    </row>
    <row r="129" spans="1:8" ht="37.5" x14ac:dyDescent="0.2">
      <c r="A129" s="76" t="s">
        <v>1056</v>
      </c>
      <c r="B129" s="77" t="s">
        <v>806</v>
      </c>
      <c r="C129" s="77" t="s">
        <v>849</v>
      </c>
      <c r="D129" s="77" t="s">
        <v>338</v>
      </c>
      <c r="E129" s="78">
        <v>10000</v>
      </c>
      <c r="F129" s="78">
        <v>94020</v>
      </c>
      <c r="G129" s="86">
        <v>61636.74</v>
      </c>
      <c r="H129" s="86">
        <f t="shared" si="1"/>
        <v>65.557051691129544</v>
      </c>
    </row>
    <row r="130" spans="1:8" ht="37.5" x14ac:dyDescent="0.2">
      <c r="A130" s="76" t="s">
        <v>1276</v>
      </c>
      <c r="B130" s="77" t="s">
        <v>806</v>
      </c>
      <c r="C130" s="77" t="s">
        <v>1272</v>
      </c>
      <c r="D130" s="77" t="s">
        <v>704</v>
      </c>
      <c r="E130" s="78">
        <v>0</v>
      </c>
      <c r="F130" s="78">
        <v>105570.08</v>
      </c>
      <c r="G130" s="86">
        <v>105570.08</v>
      </c>
      <c r="H130" s="86"/>
    </row>
    <row r="131" spans="1:8" ht="75" x14ac:dyDescent="0.2">
      <c r="A131" s="76" t="s">
        <v>744</v>
      </c>
      <c r="B131" s="77" t="s">
        <v>806</v>
      </c>
      <c r="C131" s="77" t="s">
        <v>1272</v>
      </c>
      <c r="D131" s="77" t="s">
        <v>332</v>
      </c>
      <c r="E131" s="78">
        <v>0</v>
      </c>
      <c r="F131" s="78">
        <v>105570.08</v>
      </c>
      <c r="G131" s="86">
        <v>105570.08</v>
      </c>
      <c r="H131" s="86"/>
    </row>
    <row r="132" spans="1:8" ht="37.5" x14ac:dyDescent="0.2">
      <c r="A132" s="76" t="s">
        <v>1052</v>
      </c>
      <c r="B132" s="77" t="s">
        <v>806</v>
      </c>
      <c r="C132" s="77" t="s">
        <v>1272</v>
      </c>
      <c r="D132" s="77" t="s">
        <v>334</v>
      </c>
      <c r="E132" s="78">
        <v>0</v>
      </c>
      <c r="F132" s="78">
        <v>105570.08</v>
      </c>
      <c r="G132" s="86">
        <v>105570.08</v>
      </c>
      <c r="H132" s="86"/>
    </row>
    <row r="133" spans="1:8" ht="37.5" x14ac:dyDescent="0.2">
      <c r="A133" s="76" t="s">
        <v>1104</v>
      </c>
      <c r="B133" s="77" t="s">
        <v>806</v>
      </c>
      <c r="C133" s="77" t="s">
        <v>813</v>
      </c>
      <c r="D133" s="77" t="s">
        <v>704</v>
      </c>
      <c r="E133" s="78">
        <v>0</v>
      </c>
      <c r="F133" s="78">
        <v>2098.7199999999998</v>
      </c>
      <c r="G133" s="86">
        <v>2098.7199999999998</v>
      </c>
      <c r="H133" s="86">
        <f t="shared" si="1"/>
        <v>100</v>
      </c>
    </row>
    <row r="134" spans="1:8" ht="18.75" x14ac:dyDescent="0.2">
      <c r="A134" s="76" t="s">
        <v>746</v>
      </c>
      <c r="B134" s="77" t="s">
        <v>806</v>
      </c>
      <c r="C134" s="77" t="s">
        <v>813</v>
      </c>
      <c r="D134" s="77" t="s">
        <v>340</v>
      </c>
      <c r="E134" s="78">
        <v>0</v>
      </c>
      <c r="F134" s="78">
        <v>2098.7199999999998</v>
      </c>
      <c r="G134" s="86">
        <v>2098.7199999999998</v>
      </c>
      <c r="H134" s="86">
        <f t="shared" si="1"/>
        <v>100</v>
      </c>
    </row>
    <row r="135" spans="1:8" ht="18.75" x14ac:dyDescent="0.2">
      <c r="A135" s="76" t="s">
        <v>1105</v>
      </c>
      <c r="B135" s="77" t="s">
        <v>806</v>
      </c>
      <c r="C135" s="77" t="s">
        <v>813</v>
      </c>
      <c r="D135" s="77" t="s">
        <v>451</v>
      </c>
      <c r="E135" s="78">
        <v>0</v>
      </c>
      <c r="F135" s="78">
        <v>2098.7199999999998</v>
      </c>
      <c r="G135" s="86">
        <v>2098.7199999999998</v>
      </c>
      <c r="H135" s="86">
        <f t="shared" si="1"/>
        <v>100</v>
      </c>
    </row>
    <row r="136" spans="1:8" ht="37.5" x14ac:dyDescent="0.2">
      <c r="A136" s="79" t="s">
        <v>1082</v>
      </c>
      <c r="B136" s="80" t="s">
        <v>853</v>
      </c>
      <c r="C136" s="80" t="s">
        <v>703</v>
      </c>
      <c r="D136" s="80" t="s">
        <v>704</v>
      </c>
      <c r="E136" s="81">
        <f>E137+E144</f>
        <v>7302696</v>
      </c>
      <c r="F136" s="81">
        <f t="shared" ref="F136:G136" si="2">F137+F144</f>
        <v>8051252</v>
      </c>
      <c r="G136" s="81">
        <f t="shared" si="2"/>
        <v>5026848.53</v>
      </c>
      <c r="H136" s="102">
        <f t="shared" si="1"/>
        <v>62.435612871141032</v>
      </c>
    </row>
    <row r="137" spans="1:8" ht="18.75" x14ac:dyDescent="0.2">
      <c r="A137" s="76" t="s">
        <v>1083</v>
      </c>
      <c r="B137" s="77" t="s">
        <v>855</v>
      </c>
      <c r="C137" s="77" t="s">
        <v>703</v>
      </c>
      <c r="D137" s="77" t="s">
        <v>704</v>
      </c>
      <c r="E137" s="78">
        <v>1125960</v>
      </c>
      <c r="F137" s="78">
        <v>1125960</v>
      </c>
      <c r="G137" s="86">
        <v>146760</v>
      </c>
      <c r="H137" s="86">
        <f t="shared" si="1"/>
        <v>13.034210806778216</v>
      </c>
    </row>
    <row r="138" spans="1:8" ht="56.25" x14ac:dyDescent="0.2">
      <c r="A138" s="76" t="s">
        <v>1084</v>
      </c>
      <c r="B138" s="77" t="s">
        <v>855</v>
      </c>
      <c r="C138" s="77" t="s">
        <v>856</v>
      </c>
      <c r="D138" s="77" t="s">
        <v>704</v>
      </c>
      <c r="E138" s="78">
        <v>1025960</v>
      </c>
      <c r="F138" s="78">
        <v>1025960</v>
      </c>
      <c r="G138" s="86">
        <v>72000</v>
      </c>
      <c r="H138" s="86">
        <f t="shared" si="1"/>
        <v>7.017817458770323</v>
      </c>
    </row>
    <row r="139" spans="1:8" ht="37.5" x14ac:dyDescent="0.2">
      <c r="A139" s="76" t="s">
        <v>745</v>
      </c>
      <c r="B139" s="77" t="s">
        <v>855</v>
      </c>
      <c r="C139" s="77" t="s">
        <v>856</v>
      </c>
      <c r="D139" s="77" t="s">
        <v>336</v>
      </c>
      <c r="E139" s="78">
        <v>1025960</v>
      </c>
      <c r="F139" s="78">
        <v>1025960</v>
      </c>
      <c r="G139" s="86">
        <v>72000</v>
      </c>
      <c r="H139" s="86">
        <f t="shared" si="1"/>
        <v>7.017817458770323</v>
      </c>
    </row>
    <row r="140" spans="1:8" ht="37.5" x14ac:dyDescent="0.2">
      <c r="A140" s="76" t="s">
        <v>1056</v>
      </c>
      <c r="B140" s="77" t="s">
        <v>855</v>
      </c>
      <c r="C140" s="77" t="s">
        <v>856</v>
      </c>
      <c r="D140" s="77" t="s">
        <v>338</v>
      </c>
      <c r="E140" s="78">
        <v>1025960</v>
      </c>
      <c r="F140" s="78">
        <v>1025960</v>
      </c>
      <c r="G140" s="86">
        <v>72000</v>
      </c>
      <c r="H140" s="86">
        <f t="shared" si="1"/>
        <v>7.017817458770323</v>
      </c>
    </row>
    <row r="141" spans="1:8" ht="56.25" x14ac:dyDescent="0.2">
      <c r="A141" s="76" t="s">
        <v>1085</v>
      </c>
      <c r="B141" s="77" t="s">
        <v>855</v>
      </c>
      <c r="C141" s="77" t="s">
        <v>857</v>
      </c>
      <c r="D141" s="77" t="s">
        <v>704</v>
      </c>
      <c r="E141" s="78">
        <v>100000</v>
      </c>
      <c r="F141" s="78">
        <v>100000</v>
      </c>
      <c r="G141" s="86">
        <v>74760</v>
      </c>
      <c r="H141" s="86">
        <f t="shared" si="1"/>
        <v>74.760000000000005</v>
      </c>
    </row>
    <row r="142" spans="1:8" ht="37.5" x14ac:dyDescent="0.2">
      <c r="A142" s="76" t="s">
        <v>745</v>
      </c>
      <c r="B142" s="77" t="s">
        <v>855</v>
      </c>
      <c r="C142" s="77" t="s">
        <v>857</v>
      </c>
      <c r="D142" s="77" t="s">
        <v>336</v>
      </c>
      <c r="E142" s="78">
        <v>100000</v>
      </c>
      <c r="F142" s="78">
        <v>100000</v>
      </c>
      <c r="G142" s="86">
        <v>74760</v>
      </c>
      <c r="H142" s="86">
        <f t="shared" si="1"/>
        <v>74.760000000000005</v>
      </c>
    </row>
    <row r="143" spans="1:8" ht="37.5" x14ac:dyDescent="0.2">
      <c r="A143" s="76" t="s">
        <v>1056</v>
      </c>
      <c r="B143" s="77" t="s">
        <v>855</v>
      </c>
      <c r="C143" s="77" t="s">
        <v>857</v>
      </c>
      <c r="D143" s="77" t="s">
        <v>338</v>
      </c>
      <c r="E143" s="78">
        <v>100000</v>
      </c>
      <c r="F143" s="78">
        <v>100000</v>
      </c>
      <c r="G143" s="86">
        <v>74760</v>
      </c>
      <c r="H143" s="86">
        <f t="shared" si="1"/>
        <v>74.760000000000005</v>
      </c>
    </row>
    <row r="144" spans="1:8" ht="56.25" x14ac:dyDescent="0.2">
      <c r="A144" s="76" t="s">
        <v>1086</v>
      </c>
      <c r="B144" s="77" t="s">
        <v>859</v>
      </c>
      <c r="C144" s="77" t="s">
        <v>703</v>
      </c>
      <c r="D144" s="77" t="s">
        <v>704</v>
      </c>
      <c r="E144" s="78">
        <v>6176736</v>
      </c>
      <c r="F144" s="78">
        <v>6925292</v>
      </c>
      <c r="G144" s="86">
        <v>4880088.53</v>
      </c>
      <c r="H144" s="86">
        <f t="shared" si="1"/>
        <v>70.467621148682255</v>
      </c>
    </row>
    <row r="145" spans="1:8" ht="18.75" x14ac:dyDescent="0.2">
      <c r="A145" s="76" t="s">
        <v>1087</v>
      </c>
      <c r="B145" s="77" t="s">
        <v>859</v>
      </c>
      <c r="C145" s="77" t="s">
        <v>860</v>
      </c>
      <c r="D145" s="77" t="s">
        <v>704</v>
      </c>
      <c r="E145" s="78">
        <v>5583236</v>
      </c>
      <c r="F145" s="78">
        <v>6331792</v>
      </c>
      <c r="G145" s="86">
        <v>4376934.33</v>
      </c>
      <c r="H145" s="86">
        <f t="shared" si="1"/>
        <v>69.126312582599041</v>
      </c>
    </row>
    <row r="146" spans="1:8" ht="75" x14ac:dyDescent="0.2">
      <c r="A146" s="76" t="s">
        <v>744</v>
      </c>
      <c r="B146" s="77" t="s">
        <v>859</v>
      </c>
      <c r="C146" s="77" t="s">
        <v>860</v>
      </c>
      <c r="D146" s="77" t="s">
        <v>332</v>
      </c>
      <c r="E146" s="78">
        <v>4723212</v>
      </c>
      <c r="F146" s="78">
        <v>5471768</v>
      </c>
      <c r="G146" s="86">
        <v>3749256.69</v>
      </c>
      <c r="H146" s="86">
        <f t="shared" si="1"/>
        <v>68.520022961499834</v>
      </c>
    </row>
    <row r="147" spans="1:8" ht="18.75" x14ac:dyDescent="0.2">
      <c r="A147" s="76" t="s">
        <v>1088</v>
      </c>
      <c r="B147" s="77" t="s">
        <v>859</v>
      </c>
      <c r="C147" s="77" t="s">
        <v>860</v>
      </c>
      <c r="D147" s="77" t="s">
        <v>388</v>
      </c>
      <c r="E147" s="78">
        <v>4723212</v>
      </c>
      <c r="F147" s="78">
        <v>5471768</v>
      </c>
      <c r="G147" s="86">
        <v>3749256.69</v>
      </c>
      <c r="H147" s="86">
        <f t="shared" si="1"/>
        <v>68.520022961499834</v>
      </c>
    </row>
    <row r="148" spans="1:8" ht="37.5" x14ac:dyDescent="0.2">
      <c r="A148" s="76" t="s">
        <v>745</v>
      </c>
      <c r="B148" s="77" t="s">
        <v>859</v>
      </c>
      <c r="C148" s="77" t="s">
        <v>860</v>
      </c>
      <c r="D148" s="77" t="s">
        <v>336</v>
      </c>
      <c r="E148" s="78">
        <v>860024</v>
      </c>
      <c r="F148" s="78">
        <v>860024</v>
      </c>
      <c r="G148" s="86">
        <v>627677.64</v>
      </c>
      <c r="H148" s="86">
        <f t="shared" si="1"/>
        <v>72.983735337618484</v>
      </c>
    </row>
    <row r="149" spans="1:8" ht="37.5" x14ac:dyDescent="0.2">
      <c r="A149" s="76" t="s">
        <v>1056</v>
      </c>
      <c r="B149" s="77" t="s">
        <v>859</v>
      </c>
      <c r="C149" s="77" t="s">
        <v>860</v>
      </c>
      <c r="D149" s="77" t="s">
        <v>338</v>
      </c>
      <c r="E149" s="78">
        <v>860024</v>
      </c>
      <c r="F149" s="78">
        <v>860024</v>
      </c>
      <c r="G149" s="86">
        <v>627677.64</v>
      </c>
      <c r="H149" s="86">
        <f t="shared" si="1"/>
        <v>72.983735337618484</v>
      </c>
    </row>
    <row r="150" spans="1:8" ht="37.5" x14ac:dyDescent="0.2">
      <c r="A150" s="76" t="s">
        <v>1089</v>
      </c>
      <c r="B150" s="77" t="s">
        <v>859</v>
      </c>
      <c r="C150" s="77" t="s">
        <v>861</v>
      </c>
      <c r="D150" s="77" t="s">
        <v>704</v>
      </c>
      <c r="E150" s="78">
        <v>54490</v>
      </c>
      <c r="F150" s="78">
        <v>54490</v>
      </c>
      <c r="G150" s="86">
        <v>29140.2</v>
      </c>
      <c r="H150" s="86">
        <f t="shared" si="1"/>
        <v>53.478069370526704</v>
      </c>
    </row>
    <row r="151" spans="1:8" ht="37.5" x14ac:dyDescent="0.2">
      <c r="A151" s="76" t="s">
        <v>745</v>
      </c>
      <c r="B151" s="77" t="s">
        <v>859</v>
      </c>
      <c r="C151" s="77" t="s">
        <v>861</v>
      </c>
      <c r="D151" s="77" t="s">
        <v>336</v>
      </c>
      <c r="E151" s="78">
        <v>54490</v>
      </c>
      <c r="F151" s="78">
        <v>54490</v>
      </c>
      <c r="G151" s="86">
        <v>29140.2</v>
      </c>
      <c r="H151" s="86">
        <f t="shared" si="1"/>
        <v>53.478069370526704</v>
      </c>
    </row>
    <row r="152" spans="1:8" ht="37.5" x14ac:dyDescent="0.2">
      <c r="A152" s="76" t="s">
        <v>1056</v>
      </c>
      <c r="B152" s="77" t="s">
        <v>859</v>
      </c>
      <c r="C152" s="77" t="s">
        <v>861</v>
      </c>
      <c r="D152" s="77" t="s">
        <v>338</v>
      </c>
      <c r="E152" s="78">
        <v>54490</v>
      </c>
      <c r="F152" s="78">
        <v>54490</v>
      </c>
      <c r="G152" s="86">
        <v>29140.2</v>
      </c>
      <c r="H152" s="86">
        <f t="shared" ref="H152:H212" si="3">G152/F152*100</f>
        <v>53.478069370526704</v>
      </c>
    </row>
    <row r="153" spans="1:8" ht="18.75" x14ac:dyDescent="0.2">
      <c r="A153" s="76" t="s">
        <v>1090</v>
      </c>
      <c r="B153" s="77" t="s">
        <v>859</v>
      </c>
      <c r="C153" s="77" t="s">
        <v>862</v>
      </c>
      <c r="D153" s="77" t="s">
        <v>704</v>
      </c>
      <c r="E153" s="78">
        <v>439010</v>
      </c>
      <c r="F153" s="78">
        <v>439010</v>
      </c>
      <c r="G153" s="86">
        <v>397614</v>
      </c>
      <c r="H153" s="86">
        <f t="shared" si="3"/>
        <v>90.570602036400089</v>
      </c>
    </row>
    <row r="154" spans="1:8" ht="37.5" x14ac:dyDescent="0.2">
      <c r="A154" s="76" t="s">
        <v>745</v>
      </c>
      <c r="B154" s="77" t="s">
        <v>859</v>
      </c>
      <c r="C154" s="77" t="s">
        <v>862</v>
      </c>
      <c r="D154" s="77" t="s">
        <v>336</v>
      </c>
      <c r="E154" s="78">
        <v>96530</v>
      </c>
      <c r="F154" s="78">
        <v>96530</v>
      </c>
      <c r="G154" s="86">
        <v>55134</v>
      </c>
      <c r="H154" s="86">
        <f t="shared" si="3"/>
        <v>57.115922511136432</v>
      </c>
    </row>
    <row r="155" spans="1:8" ht="37.5" x14ac:dyDescent="0.2">
      <c r="A155" s="76" t="s">
        <v>1056</v>
      </c>
      <c r="B155" s="77" t="s">
        <v>859</v>
      </c>
      <c r="C155" s="77" t="s">
        <v>862</v>
      </c>
      <c r="D155" s="77" t="s">
        <v>338</v>
      </c>
      <c r="E155" s="78">
        <v>96530</v>
      </c>
      <c r="F155" s="78">
        <v>96530</v>
      </c>
      <c r="G155" s="86">
        <v>55134</v>
      </c>
      <c r="H155" s="86">
        <f t="shared" si="3"/>
        <v>57.115922511136432</v>
      </c>
    </row>
    <row r="156" spans="1:8" ht="18.75" x14ac:dyDescent="0.2">
      <c r="A156" s="76" t="s">
        <v>746</v>
      </c>
      <c r="B156" s="77" t="s">
        <v>859</v>
      </c>
      <c r="C156" s="77" t="s">
        <v>862</v>
      </c>
      <c r="D156" s="77" t="s">
        <v>340</v>
      </c>
      <c r="E156" s="78">
        <v>342480</v>
      </c>
      <c r="F156" s="78">
        <v>342480</v>
      </c>
      <c r="G156" s="86">
        <v>342480</v>
      </c>
      <c r="H156" s="86">
        <f t="shared" si="3"/>
        <v>100</v>
      </c>
    </row>
    <row r="157" spans="1:8" ht="56.25" x14ac:dyDescent="0.2">
      <c r="A157" s="76" t="s">
        <v>1091</v>
      </c>
      <c r="B157" s="77" t="s">
        <v>859</v>
      </c>
      <c r="C157" s="77" t="s">
        <v>862</v>
      </c>
      <c r="D157" s="77" t="s">
        <v>432</v>
      </c>
      <c r="E157" s="78">
        <v>342480</v>
      </c>
      <c r="F157" s="78">
        <v>342480</v>
      </c>
      <c r="G157" s="86">
        <v>342480</v>
      </c>
      <c r="H157" s="86">
        <f t="shared" si="3"/>
        <v>100</v>
      </c>
    </row>
    <row r="158" spans="1:8" ht="56.25" x14ac:dyDescent="0.2">
      <c r="A158" s="76" t="s">
        <v>1085</v>
      </c>
      <c r="B158" s="77" t="s">
        <v>859</v>
      </c>
      <c r="C158" s="77" t="s">
        <v>863</v>
      </c>
      <c r="D158" s="77" t="s">
        <v>704</v>
      </c>
      <c r="E158" s="78">
        <v>100000</v>
      </c>
      <c r="F158" s="78">
        <v>100000</v>
      </c>
      <c r="G158" s="86">
        <v>76400</v>
      </c>
      <c r="H158" s="86">
        <f t="shared" si="3"/>
        <v>76.400000000000006</v>
      </c>
    </row>
    <row r="159" spans="1:8" ht="37.5" x14ac:dyDescent="0.2">
      <c r="A159" s="76" t="s">
        <v>745</v>
      </c>
      <c r="B159" s="77" t="s">
        <v>859</v>
      </c>
      <c r="C159" s="77" t="s">
        <v>863</v>
      </c>
      <c r="D159" s="77" t="s">
        <v>336</v>
      </c>
      <c r="E159" s="78">
        <v>100000</v>
      </c>
      <c r="F159" s="78">
        <v>100000</v>
      </c>
      <c r="G159" s="86">
        <v>76400</v>
      </c>
      <c r="H159" s="86">
        <f t="shared" si="3"/>
        <v>76.400000000000006</v>
      </c>
    </row>
    <row r="160" spans="1:8" ht="37.5" x14ac:dyDescent="0.2">
      <c r="A160" s="76" t="s">
        <v>1056</v>
      </c>
      <c r="B160" s="77" t="s">
        <v>859</v>
      </c>
      <c r="C160" s="77" t="s">
        <v>863</v>
      </c>
      <c r="D160" s="77" t="s">
        <v>338</v>
      </c>
      <c r="E160" s="78">
        <v>100000</v>
      </c>
      <c r="F160" s="78">
        <v>100000</v>
      </c>
      <c r="G160" s="86">
        <v>76400</v>
      </c>
      <c r="H160" s="86">
        <f t="shared" si="3"/>
        <v>76.400000000000006</v>
      </c>
    </row>
    <row r="161" spans="1:8" ht="18.75" x14ac:dyDescent="0.2">
      <c r="A161" s="79" t="s">
        <v>1092</v>
      </c>
      <c r="B161" s="80" t="s">
        <v>752</v>
      </c>
      <c r="C161" s="80" t="s">
        <v>703</v>
      </c>
      <c r="D161" s="80" t="s">
        <v>704</v>
      </c>
      <c r="E161" s="81">
        <f>E162+E172+E176+E183+E201</f>
        <v>480051093.07999998</v>
      </c>
      <c r="F161" s="81">
        <f t="shared" ref="F161:G161" si="4">F162+F172+F176+F183+F201</f>
        <v>495221296.31999999</v>
      </c>
      <c r="G161" s="81">
        <f t="shared" si="4"/>
        <v>356458663.24000001</v>
      </c>
      <c r="H161" s="102">
        <f t="shared" si="3"/>
        <v>71.979671691999499</v>
      </c>
    </row>
    <row r="162" spans="1:8" ht="18.75" x14ac:dyDescent="0.2">
      <c r="A162" s="76" t="s">
        <v>1093</v>
      </c>
      <c r="B162" s="77" t="s">
        <v>866</v>
      </c>
      <c r="C162" s="77" t="s">
        <v>703</v>
      </c>
      <c r="D162" s="77" t="s">
        <v>704</v>
      </c>
      <c r="E162" s="78">
        <f>E163+E166+E169</f>
        <v>410025044.78000003</v>
      </c>
      <c r="F162" s="78">
        <f>F163+F166+F169</f>
        <v>410599888.73000002</v>
      </c>
      <c r="G162" s="78">
        <f t="shared" ref="G162" si="5">G163+G166+G169</f>
        <v>297031129.81</v>
      </c>
      <c r="H162" s="86">
        <f t="shared" si="3"/>
        <v>72.340772114850736</v>
      </c>
    </row>
    <row r="163" spans="1:8" ht="150" x14ac:dyDescent="0.2">
      <c r="A163" s="76" t="s">
        <v>1094</v>
      </c>
      <c r="B163" s="77" t="s">
        <v>866</v>
      </c>
      <c r="C163" s="77" t="s">
        <v>867</v>
      </c>
      <c r="D163" s="77" t="s">
        <v>704</v>
      </c>
      <c r="E163" s="78">
        <v>660087.92000000004</v>
      </c>
      <c r="F163" s="78">
        <v>1234931.8700000001</v>
      </c>
      <c r="G163" s="86">
        <v>781124.11</v>
      </c>
      <c r="H163" s="86">
        <f t="shared" si="3"/>
        <v>63.252405171145185</v>
      </c>
    </row>
    <row r="164" spans="1:8" ht="37.5" x14ac:dyDescent="0.2">
      <c r="A164" s="76" t="s">
        <v>745</v>
      </c>
      <c r="B164" s="77" t="s">
        <v>866</v>
      </c>
      <c r="C164" s="77" t="s">
        <v>867</v>
      </c>
      <c r="D164" s="77" t="s">
        <v>336</v>
      </c>
      <c r="E164" s="78">
        <v>660087.92000000004</v>
      </c>
      <c r="F164" s="78">
        <v>1234931.8700000001</v>
      </c>
      <c r="G164" s="86">
        <v>781124.11</v>
      </c>
      <c r="H164" s="86">
        <f t="shared" si="3"/>
        <v>63.252405171145185</v>
      </c>
    </row>
    <row r="165" spans="1:8" ht="37.5" x14ac:dyDescent="0.2">
      <c r="A165" s="76" t="s">
        <v>1056</v>
      </c>
      <c r="B165" s="77" t="s">
        <v>866</v>
      </c>
      <c r="C165" s="77" t="s">
        <v>867</v>
      </c>
      <c r="D165" s="77" t="s">
        <v>338</v>
      </c>
      <c r="E165" s="78">
        <v>660087.92000000004</v>
      </c>
      <c r="F165" s="78">
        <v>1234931.8700000001</v>
      </c>
      <c r="G165" s="86">
        <v>781124.11</v>
      </c>
      <c r="H165" s="86">
        <f t="shared" si="3"/>
        <v>63.252405171145185</v>
      </c>
    </row>
    <row r="166" spans="1:8" ht="112.5" x14ac:dyDescent="0.2">
      <c r="A166" s="76" t="s">
        <v>1188</v>
      </c>
      <c r="B166" s="77" t="s">
        <v>866</v>
      </c>
      <c r="C166" s="77" t="s">
        <v>990</v>
      </c>
      <c r="D166" s="77" t="s">
        <v>704</v>
      </c>
      <c r="E166" s="78">
        <v>402864956.86000001</v>
      </c>
      <c r="F166" s="78">
        <v>402864956.86000001</v>
      </c>
      <c r="G166" s="86">
        <v>295862445.69999999</v>
      </c>
      <c r="H166" s="86">
        <f t="shared" si="3"/>
        <v>73.439608152072509</v>
      </c>
    </row>
    <row r="167" spans="1:8" ht="37.5" x14ac:dyDescent="0.2">
      <c r="A167" s="76" t="s">
        <v>876</v>
      </c>
      <c r="B167" s="77" t="s">
        <v>866</v>
      </c>
      <c r="C167" s="77" t="s">
        <v>990</v>
      </c>
      <c r="D167" s="77" t="s">
        <v>436</v>
      </c>
      <c r="E167" s="78">
        <v>402864956.86000001</v>
      </c>
      <c r="F167" s="78">
        <v>402864956.86000001</v>
      </c>
      <c r="G167" s="86">
        <v>295862445.69999999</v>
      </c>
      <c r="H167" s="86">
        <f t="shared" si="3"/>
        <v>73.439608152072509</v>
      </c>
    </row>
    <row r="168" spans="1:8" ht="18.75" x14ac:dyDescent="0.2">
      <c r="A168" s="76" t="s">
        <v>1099</v>
      </c>
      <c r="B168" s="77" t="s">
        <v>866</v>
      </c>
      <c r="C168" s="77" t="s">
        <v>990</v>
      </c>
      <c r="D168" s="77" t="s">
        <v>438</v>
      </c>
      <c r="E168" s="78">
        <v>402864956.86000001</v>
      </c>
      <c r="F168" s="78">
        <v>402864956.86000001</v>
      </c>
      <c r="G168" s="86">
        <v>295862445.69999999</v>
      </c>
      <c r="H168" s="86">
        <f t="shared" si="3"/>
        <v>73.439608152072509</v>
      </c>
    </row>
    <row r="169" spans="1:8" ht="37.5" x14ac:dyDescent="0.2">
      <c r="A169" s="76" t="s">
        <v>1117</v>
      </c>
      <c r="B169" s="77" t="s">
        <v>866</v>
      </c>
      <c r="C169" s="77" t="s">
        <v>882</v>
      </c>
      <c r="D169" s="77" t="s">
        <v>704</v>
      </c>
      <c r="E169" s="78">
        <v>6500000</v>
      </c>
      <c r="F169" s="78">
        <v>6500000</v>
      </c>
      <c r="G169" s="86">
        <v>387560</v>
      </c>
      <c r="H169" s="86">
        <f t="shared" si="3"/>
        <v>5.9624615384615387</v>
      </c>
    </row>
    <row r="170" spans="1:8" ht="37.5" x14ac:dyDescent="0.2">
      <c r="A170" s="76" t="s">
        <v>876</v>
      </c>
      <c r="B170" s="77" t="s">
        <v>866</v>
      </c>
      <c r="C170" s="77" t="s">
        <v>882</v>
      </c>
      <c r="D170" s="77" t="s">
        <v>436</v>
      </c>
      <c r="E170" s="78">
        <v>6500000</v>
      </c>
      <c r="F170" s="78">
        <v>6500000</v>
      </c>
      <c r="G170" s="86">
        <v>387560</v>
      </c>
      <c r="H170" s="86">
        <f t="shared" si="3"/>
        <v>5.9624615384615387</v>
      </c>
    </row>
    <row r="171" spans="1:8" ht="18.75" x14ac:dyDescent="0.2">
      <c r="A171" s="76" t="s">
        <v>1099</v>
      </c>
      <c r="B171" s="77" t="s">
        <v>866</v>
      </c>
      <c r="C171" s="77" t="s">
        <v>882</v>
      </c>
      <c r="D171" s="77" t="s">
        <v>438</v>
      </c>
      <c r="E171" s="78">
        <v>6500000</v>
      </c>
      <c r="F171" s="78">
        <v>6500000</v>
      </c>
      <c r="G171" s="86">
        <v>387560</v>
      </c>
      <c r="H171" s="86">
        <f t="shared" si="3"/>
        <v>5.9624615384615387</v>
      </c>
    </row>
    <row r="172" spans="1:8" ht="18.75" x14ac:dyDescent="0.2">
      <c r="A172" s="76" t="s">
        <v>1189</v>
      </c>
      <c r="B172" s="77" t="s">
        <v>993</v>
      </c>
      <c r="C172" s="77" t="s">
        <v>703</v>
      </c>
      <c r="D172" s="77" t="s">
        <v>704</v>
      </c>
      <c r="E172" s="78">
        <v>0</v>
      </c>
      <c r="F172" s="78">
        <v>580600</v>
      </c>
      <c r="G172" s="86">
        <v>401190.77</v>
      </c>
      <c r="H172" s="86">
        <f t="shared" si="3"/>
        <v>69.099340337581822</v>
      </c>
    </row>
    <row r="173" spans="1:8" ht="18.75" x14ac:dyDescent="0.2">
      <c r="A173" s="76" t="s">
        <v>1190</v>
      </c>
      <c r="B173" s="77" t="s">
        <v>993</v>
      </c>
      <c r="C173" s="77" t="s">
        <v>995</v>
      </c>
      <c r="D173" s="77" t="s">
        <v>704</v>
      </c>
      <c r="E173" s="78">
        <v>0</v>
      </c>
      <c r="F173" s="78">
        <v>580600</v>
      </c>
      <c r="G173" s="86">
        <v>401190.77</v>
      </c>
      <c r="H173" s="86">
        <f t="shared" si="3"/>
        <v>69.099340337581822</v>
      </c>
    </row>
    <row r="174" spans="1:8" ht="37.5" x14ac:dyDescent="0.2">
      <c r="A174" s="76" t="s">
        <v>745</v>
      </c>
      <c r="B174" s="77" t="s">
        <v>993</v>
      </c>
      <c r="C174" s="77" t="s">
        <v>995</v>
      </c>
      <c r="D174" s="77" t="s">
        <v>336</v>
      </c>
      <c r="E174" s="78">
        <v>0</v>
      </c>
      <c r="F174" s="78">
        <v>580600</v>
      </c>
      <c r="G174" s="86">
        <v>401190.77</v>
      </c>
      <c r="H174" s="86">
        <f t="shared" si="3"/>
        <v>69.099340337581822</v>
      </c>
    </row>
    <row r="175" spans="1:8" ht="37.5" x14ac:dyDescent="0.2">
      <c r="A175" s="76" t="s">
        <v>1056</v>
      </c>
      <c r="B175" s="77" t="s">
        <v>993</v>
      </c>
      <c r="C175" s="77" t="s">
        <v>995</v>
      </c>
      <c r="D175" s="77" t="s">
        <v>338</v>
      </c>
      <c r="E175" s="78">
        <v>0</v>
      </c>
      <c r="F175" s="78">
        <v>580600</v>
      </c>
      <c r="G175" s="86">
        <v>401190.77</v>
      </c>
      <c r="H175" s="86">
        <f t="shared" si="3"/>
        <v>69.099340337581822</v>
      </c>
    </row>
    <row r="176" spans="1:8" ht="18.75" x14ac:dyDescent="0.2">
      <c r="A176" s="76" t="s">
        <v>1095</v>
      </c>
      <c r="B176" s="77" t="s">
        <v>869</v>
      </c>
      <c r="C176" s="77" t="s">
        <v>703</v>
      </c>
      <c r="D176" s="77" t="s">
        <v>704</v>
      </c>
      <c r="E176" s="78">
        <v>1264056</v>
      </c>
      <c r="F176" s="78">
        <v>1264056</v>
      </c>
      <c r="G176" s="86">
        <v>853515.68</v>
      </c>
      <c r="H176" s="86">
        <f t="shared" si="3"/>
        <v>67.521983203275809</v>
      </c>
    </row>
    <row r="177" spans="1:12" ht="56.25" x14ac:dyDescent="0.2">
      <c r="A177" s="76" t="s">
        <v>1075</v>
      </c>
      <c r="B177" s="77" t="s">
        <v>869</v>
      </c>
      <c r="C177" s="77" t="s">
        <v>848</v>
      </c>
      <c r="D177" s="77" t="s">
        <v>704</v>
      </c>
      <c r="E177" s="78">
        <v>142860</v>
      </c>
      <c r="F177" s="78">
        <v>142860</v>
      </c>
      <c r="G177" s="86">
        <v>106051.68</v>
      </c>
      <c r="H177" s="86">
        <f t="shared" si="3"/>
        <v>74.234691306173872</v>
      </c>
    </row>
    <row r="178" spans="1:12" ht="37.5" x14ac:dyDescent="0.2">
      <c r="A178" s="76" t="s">
        <v>745</v>
      </c>
      <c r="B178" s="77" t="s">
        <v>869</v>
      </c>
      <c r="C178" s="77" t="s">
        <v>848</v>
      </c>
      <c r="D178" s="77" t="s">
        <v>336</v>
      </c>
      <c r="E178" s="78">
        <v>142860</v>
      </c>
      <c r="F178" s="78">
        <v>142860</v>
      </c>
      <c r="G178" s="86">
        <v>106051.68</v>
      </c>
      <c r="H178" s="86">
        <f t="shared" si="3"/>
        <v>74.234691306173872</v>
      </c>
    </row>
    <row r="179" spans="1:12" ht="37.5" x14ac:dyDescent="0.2">
      <c r="A179" s="76" t="s">
        <v>1056</v>
      </c>
      <c r="B179" s="77" t="s">
        <v>869</v>
      </c>
      <c r="C179" s="77" t="s">
        <v>848</v>
      </c>
      <c r="D179" s="77" t="s">
        <v>338</v>
      </c>
      <c r="E179" s="78">
        <v>142860</v>
      </c>
      <c r="F179" s="78">
        <v>142860</v>
      </c>
      <c r="G179" s="86">
        <v>106051.68</v>
      </c>
      <c r="H179" s="86">
        <f t="shared" si="3"/>
        <v>74.234691306173872</v>
      </c>
    </row>
    <row r="180" spans="1:12" ht="93.75" x14ac:dyDescent="0.2">
      <c r="A180" s="76" t="s">
        <v>1096</v>
      </c>
      <c r="B180" s="77" t="s">
        <v>869</v>
      </c>
      <c r="C180" s="77" t="s">
        <v>870</v>
      </c>
      <c r="D180" s="77" t="s">
        <v>704</v>
      </c>
      <c r="E180" s="78">
        <v>1121196</v>
      </c>
      <c r="F180" s="78">
        <v>1121196</v>
      </c>
      <c r="G180" s="86">
        <v>747464</v>
      </c>
      <c r="H180" s="86">
        <f t="shared" si="3"/>
        <v>66.666666666666657</v>
      </c>
    </row>
    <row r="181" spans="1:12" ht="18.75" x14ac:dyDescent="0.2">
      <c r="A181" s="76" t="s">
        <v>746</v>
      </c>
      <c r="B181" s="77" t="s">
        <v>869</v>
      </c>
      <c r="C181" s="77" t="s">
        <v>870</v>
      </c>
      <c r="D181" s="77" t="s">
        <v>340</v>
      </c>
      <c r="E181" s="78">
        <v>1121196</v>
      </c>
      <c r="F181" s="78">
        <v>1121196</v>
      </c>
      <c r="G181" s="86">
        <v>747464</v>
      </c>
      <c r="H181" s="86">
        <f t="shared" si="3"/>
        <v>66.666666666666657</v>
      </c>
    </row>
    <row r="182" spans="1:12" ht="56.25" x14ac:dyDescent="0.2">
      <c r="A182" s="76" t="s">
        <v>1091</v>
      </c>
      <c r="B182" s="77" t="s">
        <v>869</v>
      </c>
      <c r="C182" s="77" t="s">
        <v>870</v>
      </c>
      <c r="D182" s="77" t="s">
        <v>432</v>
      </c>
      <c r="E182" s="78">
        <v>1121196</v>
      </c>
      <c r="F182" s="78">
        <v>1121196</v>
      </c>
      <c r="G182" s="86">
        <v>747464</v>
      </c>
      <c r="H182" s="86">
        <f t="shared" si="3"/>
        <v>66.666666666666657</v>
      </c>
    </row>
    <row r="183" spans="1:12" ht="18.75" x14ac:dyDescent="0.2">
      <c r="A183" s="76" t="s">
        <v>1097</v>
      </c>
      <c r="B183" s="77" t="s">
        <v>872</v>
      </c>
      <c r="C183" s="77" t="s">
        <v>703</v>
      </c>
      <c r="D183" s="77" t="s">
        <v>704</v>
      </c>
      <c r="E183" s="78">
        <v>63847587.899999999</v>
      </c>
      <c r="F183" s="78">
        <v>76756643.140000001</v>
      </c>
      <c r="G183" s="86">
        <v>56221322.479999997</v>
      </c>
      <c r="H183" s="86">
        <f t="shared" si="3"/>
        <v>73.24619756684163</v>
      </c>
      <c r="I183" s="67"/>
      <c r="J183" s="67"/>
      <c r="K183" s="67"/>
    </row>
    <row r="184" spans="1:12" ht="37.5" x14ac:dyDescent="0.2">
      <c r="A184" s="76" t="s">
        <v>1098</v>
      </c>
      <c r="B184" s="77" t="s">
        <v>872</v>
      </c>
      <c r="C184" s="77" t="s">
        <v>877</v>
      </c>
      <c r="D184" s="77" t="s">
        <v>704</v>
      </c>
      <c r="E184" s="78">
        <v>782334</v>
      </c>
      <c r="F184" s="78">
        <v>782334</v>
      </c>
      <c r="G184" s="86">
        <v>0</v>
      </c>
      <c r="H184" s="86">
        <f t="shared" si="3"/>
        <v>0</v>
      </c>
    </row>
    <row r="185" spans="1:12" ht="37.5" x14ac:dyDescent="0.2">
      <c r="A185" s="76" t="s">
        <v>876</v>
      </c>
      <c r="B185" s="77" t="s">
        <v>872</v>
      </c>
      <c r="C185" s="77" t="s">
        <v>877</v>
      </c>
      <c r="D185" s="77" t="s">
        <v>436</v>
      </c>
      <c r="E185" s="78">
        <v>782334</v>
      </c>
      <c r="F185" s="78">
        <v>782334</v>
      </c>
      <c r="G185" s="86">
        <v>0</v>
      </c>
      <c r="H185" s="86">
        <f t="shared" si="3"/>
        <v>0</v>
      </c>
    </row>
    <row r="186" spans="1:12" ht="18.75" x14ac:dyDescent="0.2">
      <c r="A186" s="76" t="s">
        <v>1099</v>
      </c>
      <c r="B186" s="77" t="s">
        <v>872</v>
      </c>
      <c r="C186" s="77" t="s">
        <v>877</v>
      </c>
      <c r="D186" s="77" t="s">
        <v>438</v>
      </c>
      <c r="E186" s="78">
        <v>782334</v>
      </c>
      <c r="F186" s="78">
        <v>782334</v>
      </c>
      <c r="G186" s="86">
        <v>0</v>
      </c>
      <c r="H186" s="86">
        <f t="shared" si="3"/>
        <v>0</v>
      </c>
    </row>
    <row r="187" spans="1:12" ht="18.75" x14ac:dyDescent="0.2">
      <c r="A187" s="76" t="s">
        <v>1100</v>
      </c>
      <c r="B187" s="77" t="s">
        <v>872</v>
      </c>
      <c r="C187" s="77" t="s">
        <v>873</v>
      </c>
      <c r="D187" s="77" t="s">
        <v>704</v>
      </c>
      <c r="E187" s="78">
        <v>515310</v>
      </c>
      <c r="F187" s="78">
        <v>515310</v>
      </c>
      <c r="G187" s="86">
        <v>98961.76</v>
      </c>
      <c r="H187" s="86">
        <f t="shared" si="3"/>
        <v>19.204315848712426</v>
      </c>
    </row>
    <row r="188" spans="1:12" ht="37.5" x14ac:dyDescent="0.2">
      <c r="A188" s="76" t="s">
        <v>745</v>
      </c>
      <c r="B188" s="77" t="s">
        <v>872</v>
      </c>
      <c r="C188" s="77" t="s">
        <v>873</v>
      </c>
      <c r="D188" s="77" t="s">
        <v>336</v>
      </c>
      <c r="E188" s="78">
        <v>515310</v>
      </c>
      <c r="F188" s="78">
        <v>515310</v>
      </c>
      <c r="G188" s="86">
        <v>98961.76</v>
      </c>
      <c r="H188" s="86">
        <f t="shared" si="3"/>
        <v>19.204315848712426</v>
      </c>
    </row>
    <row r="189" spans="1:12" ht="37.5" x14ac:dyDescent="0.2">
      <c r="A189" s="76" t="s">
        <v>1056</v>
      </c>
      <c r="B189" s="77" t="s">
        <v>872</v>
      </c>
      <c r="C189" s="77" t="s">
        <v>873</v>
      </c>
      <c r="D189" s="77" t="s">
        <v>338</v>
      </c>
      <c r="E189" s="78">
        <v>515310</v>
      </c>
      <c r="F189" s="78">
        <v>515310</v>
      </c>
      <c r="G189" s="86">
        <v>98961.76</v>
      </c>
      <c r="H189" s="86">
        <f t="shared" si="3"/>
        <v>19.204315848712426</v>
      </c>
      <c r="I189" s="67"/>
      <c r="J189" s="67"/>
      <c r="K189" s="67"/>
      <c r="L189" s="67"/>
    </row>
    <row r="190" spans="1:12" ht="37.5" x14ac:dyDescent="0.2">
      <c r="A190" s="76" t="s">
        <v>1101</v>
      </c>
      <c r="B190" s="77" t="s">
        <v>872</v>
      </c>
      <c r="C190" s="77" t="s">
        <v>874</v>
      </c>
      <c r="D190" s="77" t="s">
        <v>704</v>
      </c>
      <c r="E190" s="78">
        <v>3200092</v>
      </c>
      <c r="F190" s="78">
        <v>2557526.9700000002</v>
      </c>
      <c r="G190" s="86">
        <v>847330.78</v>
      </c>
      <c r="H190" s="86">
        <f t="shared" si="3"/>
        <v>33.130863914213187</v>
      </c>
    </row>
    <row r="191" spans="1:12" ht="37.5" x14ac:dyDescent="0.2">
      <c r="A191" s="76" t="s">
        <v>745</v>
      </c>
      <c r="B191" s="77" t="s">
        <v>872</v>
      </c>
      <c r="C191" s="77" t="s">
        <v>874</v>
      </c>
      <c r="D191" s="77" t="s">
        <v>336</v>
      </c>
      <c r="E191" s="78">
        <v>3200092</v>
      </c>
      <c r="F191" s="78">
        <v>2557526.9700000002</v>
      </c>
      <c r="G191" s="86">
        <v>847330.78</v>
      </c>
      <c r="H191" s="86">
        <f t="shared" si="3"/>
        <v>33.130863914213187</v>
      </c>
    </row>
    <row r="192" spans="1:12" ht="37.5" x14ac:dyDescent="0.2">
      <c r="A192" s="76" t="s">
        <v>1056</v>
      </c>
      <c r="B192" s="77" t="s">
        <v>872</v>
      </c>
      <c r="C192" s="77" t="s">
        <v>874</v>
      </c>
      <c r="D192" s="77" t="s">
        <v>338</v>
      </c>
      <c r="E192" s="78">
        <v>3200092</v>
      </c>
      <c r="F192" s="78">
        <v>2557526.9700000002</v>
      </c>
      <c r="G192" s="86">
        <v>847330.78</v>
      </c>
      <c r="H192" s="86">
        <f t="shared" si="3"/>
        <v>33.130863914213187</v>
      </c>
    </row>
    <row r="193" spans="1:10" ht="243.75" x14ac:dyDescent="0.2">
      <c r="A193" s="76" t="s">
        <v>1191</v>
      </c>
      <c r="B193" s="77" t="s">
        <v>872</v>
      </c>
      <c r="C193" s="77" t="s">
        <v>1001</v>
      </c>
      <c r="D193" s="77" t="s">
        <v>704</v>
      </c>
      <c r="E193" s="78">
        <v>30143058.27</v>
      </c>
      <c r="F193" s="78">
        <v>49752113.509999998</v>
      </c>
      <c r="G193" s="86">
        <v>34592779.390000001</v>
      </c>
      <c r="H193" s="86">
        <f t="shared" si="3"/>
        <v>69.53027107692013</v>
      </c>
      <c r="J193" s="67"/>
    </row>
    <row r="194" spans="1:10" ht="18.75" x14ac:dyDescent="0.2">
      <c r="A194" s="76" t="s">
        <v>749</v>
      </c>
      <c r="B194" s="77" t="s">
        <v>872</v>
      </c>
      <c r="C194" s="77" t="s">
        <v>1001</v>
      </c>
      <c r="D194" s="77" t="s">
        <v>354</v>
      </c>
      <c r="E194" s="78">
        <v>30143058.27</v>
      </c>
      <c r="F194" s="78">
        <v>49752113.509999998</v>
      </c>
      <c r="G194" s="86">
        <v>34592779.390000001</v>
      </c>
      <c r="H194" s="86">
        <f t="shared" si="3"/>
        <v>69.53027107692013</v>
      </c>
    </row>
    <row r="195" spans="1:10" ht="18.75" x14ac:dyDescent="0.2">
      <c r="A195" s="76" t="s">
        <v>1102</v>
      </c>
      <c r="B195" s="77" t="s">
        <v>872</v>
      </c>
      <c r="C195" s="77" t="s">
        <v>1001</v>
      </c>
      <c r="D195" s="77" t="s">
        <v>360</v>
      </c>
      <c r="E195" s="78">
        <v>30143058.27</v>
      </c>
      <c r="F195" s="78">
        <v>49752113.509999998</v>
      </c>
      <c r="G195" s="86">
        <v>34592779.390000001</v>
      </c>
      <c r="H195" s="86">
        <f t="shared" si="3"/>
        <v>69.53027107692013</v>
      </c>
    </row>
    <row r="196" spans="1:10" ht="37.5" x14ac:dyDescent="0.2">
      <c r="A196" s="76" t="s">
        <v>1103</v>
      </c>
      <c r="B196" s="77" t="s">
        <v>872</v>
      </c>
      <c r="C196" s="77" t="s">
        <v>875</v>
      </c>
      <c r="D196" s="77" t="s">
        <v>704</v>
      </c>
      <c r="E196" s="78">
        <v>29206793.629999999</v>
      </c>
      <c r="F196" s="78">
        <v>23149358.66</v>
      </c>
      <c r="G196" s="86">
        <v>20682250.550000001</v>
      </c>
      <c r="H196" s="86">
        <f t="shared" si="3"/>
        <v>89.342650281439802</v>
      </c>
    </row>
    <row r="197" spans="1:10" ht="37.5" x14ac:dyDescent="0.2">
      <c r="A197" s="76" t="s">
        <v>745</v>
      </c>
      <c r="B197" s="77" t="s">
        <v>872</v>
      </c>
      <c r="C197" s="77" t="s">
        <v>875</v>
      </c>
      <c r="D197" s="77" t="s">
        <v>336</v>
      </c>
      <c r="E197" s="78">
        <v>6057434.9699999997</v>
      </c>
      <c r="F197" s="78">
        <v>0</v>
      </c>
      <c r="G197" s="86">
        <v>0</v>
      </c>
      <c r="H197" s="86">
        <v>0</v>
      </c>
    </row>
    <row r="198" spans="1:10" ht="37.5" x14ac:dyDescent="0.2">
      <c r="A198" s="76" t="s">
        <v>1056</v>
      </c>
      <c r="B198" s="77" t="s">
        <v>872</v>
      </c>
      <c r="C198" s="77" t="s">
        <v>875</v>
      </c>
      <c r="D198" s="77" t="s">
        <v>338</v>
      </c>
      <c r="E198" s="78">
        <v>6057434.9699999997</v>
      </c>
      <c r="F198" s="78">
        <v>0</v>
      </c>
      <c r="G198" s="86">
        <v>0</v>
      </c>
      <c r="H198" s="86">
        <v>0</v>
      </c>
    </row>
    <row r="199" spans="1:10" ht="18.75" x14ac:dyDescent="0.2">
      <c r="A199" s="76" t="s">
        <v>749</v>
      </c>
      <c r="B199" s="77" t="s">
        <v>872</v>
      </c>
      <c r="C199" s="77" t="s">
        <v>875</v>
      </c>
      <c r="D199" s="77" t="s">
        <v>354</v>
      </c>
      <c r="E199" s="78">
        <v>23149358.66</v>
      </c>
      <c r="F199" s="78">
        <v>23149358.66</v>
      </c>
      <c r="G199" s="86">
        <v>20682250.550000001</v>
      </c>
      <c r="H199" s="86">
        <f t="shared" si="3"/>
        <v>89.342650281439802</v>
      </c>
    </row>
    <row r="200" spans="1:10" ht="18.75" x14ac:dyDescent="0.2">
      <c r="A200" s="83" t="s">
        <v>1102</v>
      </c>
      <c r="B200" s="84" t="s">
        <v>872</v>
      </c>
      <c r="C200" s="84" t="s">
        <v>875</v>
      </c>
      <c r="D200" s="84" t="s">
        <v>360</v>
      </c>
      <c r="E200" s="85">
        <v>23149358.66</v>
      </c>
      <c r="F200" s="85">
        <v>23149358.66</v>
      </c>
      <c r="G200" s="86">
        <v>20682250.550000001</v>
      </c>
      <c r="H200" s="86">
        <f t="shared" si="3"/>
        <v>89.342650281439802</v>
      </c>
    </row>
    <row r="201" spans="1:10" ht="18.75" x14ac:dyDescent="0.2">
      <c r="A201" s="76" t="s">
        <v>1106</v>
      </c>
      <c r="B201" s="77" t="s">
        <v>754</v>
      </c>
      <c r="C201" s="77" t="s">
        <v>703</v>
      </c>
      <c r="D201" s="77" t="s">
        <v>704</v>
      </c>
      <c r="E201" s="78">
        <v>4914404.4000000004</v>
      </c>
      <c r="F201" s="78">
        <v>6020108.4500000002</v>
      </c>
      <c r="G201" s="86">
        <v>1951504.5</v>
      </c>
      <c r="H201" s="86">
        <f t="shared" si="3"/>
        <v>32.416434291976913</v>
      </c>
    </row>
    <row r="202" spans="1:10" ht="18.75" x14ac:dyDescent="0.2">
      <c r="A202" s="76" t="s">
        <v>1107</v>
      </c>
      <c r="B202" s="77" t="s">
        <v>754</v>
      </c>
      <c r="C202" s="77" t="s">
        <v>1004</v>
      </c>
      <c r="D202" s="77" t="s">
        <v>704</v>
      </c>
      <c r="E202" s="78">
        <v>2408325.4</v>
      </c>
      <c r="F202" s="78">
        <v>2408325.4</v>
      </c>
      <c r="G202" s="86">
        <v>377706</v>
      </c>
      <c r="H202" s="86">
        <f t="shared" si="3"/>
        <v>15.683345780433159</v>
      </c>
    </row>
    <row r="203" spans="1:10" ht="37.5" x14ac:dyDescent="0.2">
      <c r="A203" s="76" t="s">
        <v>745</v>
      </c>
      <c r="B203" s="77" t="s">
        <v>754</v>
      </c>
      <c r="C203" s="82" t="s">
        <v>1004</v>
      </c>
      <c r="D203" s="77" t="s">
        <v>336</v>
      </c>
      <c r="E203" s="78">
        <v>2408325.4</v>
      </c>
      <c r="F203" s="78">
        <v>2408325.4</v>
      </c>
      <c r="G203" s="86">
        <v>377706</v>
      </c>
      <c r="H203" s="86">
        <f t="shared" si="3"/>
        <v>15.683345780433159</v>
      </c>
    </row>
    <row r="204" spans="1:10" ht="37.5" x14ac:dyDescent="0.2">
      <c r="A204" s="76" t="s">
        <v>1056</v>
      </c>
      <c r="B204" s="77" t="s">
        <v>754</v>
      </c>
      <c r="C204" s="82" t="s">
        <v>1004</v>
      </c>
      <c r="D204" s="77" t="s">
        <v>338</v>
      </c>
      <c r="E204" s="78">
        <v>2408325.4</v>
      </c>
      <c r="F204" s="78">
        <v>2408325.4</v>
      </c>
      <c r="G204" s="86">
        <v>377706</v>
      </c>
      <c r="H204" s="86">
        <f t="shared" si="3"/>
        <v>15.683345780433159</v>
      </c>
    </row>
    <row r="205" spans="1:10" ht="37.5" x14ac:dyDescent="0.2">
      <c r="A205" s="76" t="s">
        <v>1108</v>
      </c>
      <c r="B205" s="77" t="s">
        <v>754</v>
      </c>
      <c r="C205" s="82" t="s">
        <v>925</v>
      </c>
      <c r="D205" s="77" t="s">
        <v>704</v>
      </c>
      <c r="E205" s="78">
        <v>438179</v>
      </c>
      <c r="F205" s="78">
        <v>438179</v>
      </c>
      <c r="G205" s="86">
        <v>438179</v>
      </c>
      <c r="H205" s="86">
        <f t="shared" si="3"/>
        <v>100</v>
      </c>
    </row>
    <row r="206" spans="1:10" ht="37.5" x14ac:dyDescent="0.2">
      <c r="A206" s="76" t="s">
        <v>760</v>
      </c>
      <c r="B206" s="77" t="s">
        <v>754</v>
      </c>
      <c r="C206" s="82" t="s">
        <v>925</v>
      </c>
      <c r="D206" s="77" t="s">
        <v>369</v>
      </c>
      <c r="E206" s="78">
        <v>438179</v>
      </c>
      <c r="F206" s="78">
        <v>438179</v>
      </c>
      <c r="G206" s="86">
        <v>438179</v>
      </c>
      <c r="H206" s="86">
        <f t="shared" si="3"/>
        <v>100</v>
      </c>
    </row>
    <row r="207" spans="1:10" ht="18.75" x14ac:dyDescent="0.2">
      <c r="A207" s="76" t="s">
        <v>1077</v>
      </c>
      <c r="B207" s="77" t="s">
        <v>754</v>
      </c>
      <c r="C207" s="82" t="s">
        <v>925</v>
      </c>
      <c r="D207" s="77" t="s">
        <v>371</v>
      </c>
      <c r="E207" s="78">
        <v>438179</v>
      </c>
      <c r="F207" s="78">
        <v>438179</v>
      </c>
      <c r="G207" s="86">
        <v>438179</v>
      </c>
      <c r="H207" s="86">
        <f t="shared" si="3"/>
        <v>100</v>
      </c>
    </row>
    <row r="208" spans="1:10" ht="18.75" x14ac:dyDescent="0.2">
      <c r="A208" s="76" t="s">
        <v>1109</v>
      </c>
      <c r="B208" s="77" t="s">
        <v>754</v>
      </c>
      <c r="C208" s="82" t="s">
        <v>755</v>
      </c>
      <c r="D208" s="77" t="s">
        <v>704</v>
      </c>
      <c r="E208" s="78">
        <v>20000</v>
      </c>
      <c r="F208" s="78">
        <v>20000</v>
      </c>
      <c r="G208" s="86">
        <v>20000</v>
      </c>
      <c r="H208" s="86">
        <f t="shared" si="3"/>
        <v>100</v>
      </c>
    </row>
    <row r="209" spans="1:8" ht="37.5" x14ac:dyDescent="0.2">
      <c r="A209" s="76" t="s">
        <v>745</v>
      </c>
      <c r="B209" s="77" t="s">
        <v>754</v>
      </c>
      <c r="C209" s="82" t="s">
        <v>755</v>
      </c>
      <c r="D209" s="77" t="s">
        <v>336</v>
      </c>
      <c r="E209" s="78">
        <v>20000</v>
      </c>
      <c r="F209" s="78">
        <v>20000</v>
      </c>
      <c r="G209" s="86">
        <v>20000</v>
      </c>
      <c r="H209" s="86">
        <f t="shared" si="3"/>
        <v>100</v>
      </c>
    </row>
    <row r="210" spans="1:8" ht="37.5" x14ac:dyDescent="0.2">
      <c r="A210" s="76" t="s">
        <v>1056</v>
      </c>
      <c r="B210" s="77" t="s">
        <v>754</v>
      </c>
      <c r="C210" s="82" t="s">
        <v>755</v>
      </c>
      <c r="D210" s="77" t="s">
        <v>338</v>
      </c>
      <c r="E210" s="78">
        <v>20000</v>
      </c>
      <c r="F210" s="78">
        <v>20000</v>
      </c>
      <c r="G210" s="86">
        <v>20000</v>
      </c>
      <c r="H210" s="86">
        <f t="shared" si="3"/>
        <v>100</v>
      </c>
    </row>
    <row r="211" spans="1:8" ht="18.75" x14ac:dyDescent="0.2">
      <c r="A211" s="76" t="s">
        <v>1110</v>
      </c>
      <c r="B211" s="77" t="s">
        <v>754</v>
      </c>
      <c r="C211" s="82" t="s">
        <v>879</v>
      </c>
      <c r="D211" s="77" t="s">
        <v>704</v>
      </c>
      <c r="E211" s="78">
        <v>22900</v>
      </c>
      <c r="F211" s="78">
        <v>22900</v>
      </c>
      <c r="G211" s="86">
        <v>0</v>
      </c>
      <c r="H211" s="86">
        <f t="shared" si="3"/>
        <v>0</v>
      </c>
    </row>
    <row r="212" spans="1:8" ht="37.5" x14ac:dyDescent="0.2">
      <c r="A212" s="76" t="s">
        <v>745</v>
      </c>
      <c r="B212" s="77" t="s">
        <v>754</v>
      </c>
      <c r="C212" s="77" t="s">
        <v>879</v>
      </c>
      <c r="D212" s="77" t="s">
        <v>336</v>
      </c>
      <c r="E212" s="78">
        <v>22900</v>
      </c>
      <c r="F212" s="78">
        <v>22900</v>
      </c>
      <c r="G212" s="86">
        <v>0</v>
      </c>
      <c r="H212" s="86">
        <f t="shared" si="3"/>
        <v>0</v>
      </c>
    </row>
    <row r="213" spans="1:8" ht="37.5" x14ac:dyDescent="0.2">
      <c r="A213" s="76" t="s">
        <v>1056</v>
      </c>
      <c r="B213" s="77" t="s">
        <v>754</v>
      </c>
      <c r="C213" s="77" t="s">
        <v>879</v>
      </c>
      <c r="D213" s="77" t="s">
        <v>338</v>
      </c>
      <c r="E213" s="78">
        <v>22900</v>
      </c>
      <c r="F213" s="78">
        <v>22900</v>
      </c>
      <c r="G213" s="86">
        <v>0</v>
      </c>
      <c r="H213" s="86">
        <f t="shared" ref="H213:H273" si="6">G213/F213*100</f>
        <v>0</v>
      </c>
    </row>
    <row r="214" spans="1:8" ht="18.75" x14ac:dyDescent="0.2">
      <c r="A214" s="76" t="s">
        <v>1111</v>
      </c>
      <c r="B214" s="77" t="s">
        <v>754</v>
      </c>
      <c r="C214" s="77" t="s">
        <v>812</v>
      </c>
      <c r="D214" s="77" t="s">
        <v>704</v>
      </c>
      <c r="E214" s="78">
        <v>675000</v>
      </c>
      <c r="F214" s="78">
        <v>1575000</v>
      </c>
      <c r="G214" s="86">
        <v>584025.44999999995</v>
      </c>
      <c r="H214" s="86">
        <f t="shared" si="6"/>
        <v>37.080980952380948</v>
      </c>
    </row>
    <row r="215" spans="1:8" ht="37.5" x14ac:dyDescent="0.2">
      <c r="A215" s="76" t="s">
        <v>745</v>
      </c>
      <c r="B215" s="77" t="s">
        <v>754</v>
      </c>
      <c r="C215" s="77" t="s">
        <v>812</v>
      </c>
      <c r="D215" s="77" t="s">
        <v>336</v>
      </c>
      <c r="E215" s="78">
        <v>675000</v>
      </c>
      <c r="F215" s="78">
        <v>1575000</v>
      </c>
      <c r="G215" s="86">
        <v>584025.44999999995</v>
      </c>
      <c r="H215" s="86">
        <f t="shared" si="6"/>
        <v>37.080980952380948</v>
      </c>
    </row>
    <row r="216" spans="1:8" ht="37.5" x14ac:dyDescent="0.2">
      <c r="A216" s="76" t="s">
        <v>1056</v>
      </c>
      <c r="B216" s="77" t="s">
        <v>754</v>
      </c>
      <c r="C216" s="77" t="s">
        <v>812</v>
      </c>
      <c r="D216" s="77" t="s">
        <v>338</v>
      </c>
      <c r="E216" s="78">
        <v>675000</v>
      </c>
      <c r="F216" s="78">
        <v>1575000</v>
      </c>
      <c r="G216" s="86">
        <v>584025.44999999995</v>
      </c>
      <c r="H216" s="86">
        <f t="shared" si="6"/>
        <v>37.080980952380948</v>
      </c>
    </row>
    <row r="217" spans="1:8" ht="37.5" x14ac:dyDescent="0.2">
      <c r="A217" s="76" t="s">
        <v>1104</v>
      </c>
      <c r="B217" s="77" t="s">
        <v>754</v>
      </c>
      <c r="C217" s="77" t="s">
        <v>813</v>
      </c>
      <c r="D217" s="77" t="s">
        <v>704</v>
      </c>
      <c r="E217" s="78">
        <v>0</v>
      </c>
      <c r="F217" s="78">
        <v>205704.05</v>
      </c>
      <c r="G217" s="86">
        <v>205704.05</v>
      </c>
      <c r="H217" s="86">
        <f t="shared" si="6"/>
        <v>100</v>
      </c>
    </row>
    <row r="218" spans="1:8" ht="18.75" x14ac:dyDescent="0.2">
      <c r="A218" s="76" t="s">
        <v>746</v>
      </c>
      <c r="B218" s="77" t="s">
        <v>754</v>
      </c>
      <c r="C218" s="77" t="s">
        <v>813</v>
      </c>
      <c r="D218" s="77" t="s">
        <v>340</v>
      </c>
      <c r="E218" s="78">
        <v>0</v>
      </c>
      <c r="F218" s="78">
        <v>205704.05</v>
      </c>
      <c r="G218" s="86">
        <v>205704.05</v>
      </c>
      <c r="H218" s="86">
        <f t="shared" si="6"/>
        <v>100</v>
      </c>
    </row>
    <row r="219" spans="1:8" ht="18.75" x14ac:dyDescent="0.2">
      <c r="A219" s="76" t="s">
        <v>1105</v>
      </c>
      <c r="B219" s="77" t="s">
        <v>754</v>
      </c>
      <c r="C219" s="77" t="s">
        <v>813</v>
      </c>
      <c r="D219" s="77" t="s">
        <v>451</v>
      </c>
      <c r="E219" s="78">
        <v>0</v>
      </c>
      <c r="F219" s="78">
        <v>205704.05</v>
      </c>
      <c r="G219" s="86">
        <v>205704.05</v>
      </c>
      <c r="H219" s="86">
        <f t="shared" si="6"/>
        <v>100</v>
      </c>
    </row>
    <row r="220" spans="1:8" ht="18.75" x14ac:dyDescent="0.2">
      <c r="A220" s="76" t="s">
        <v>1112</v>
      </c>
      <c r="B220" s="77" t="s">
        <v>754</v>
      </c>
      <c r="C220" s="77" t="s">
        <v>880</v>
      </c>
      <c r="D220" s="77" t="s">
        <v>704</v>
      </c>
      <c r="E220" s="78">
        <v>1350000</v>
      </c>
      <c r="F220" s="78">
        <v>1350000</v>
      </c>
      <c r="G220" s="86">
        <v>325890</v>
      </c>
      <c r="H220" s="86">
        <f t="shared" si="6"/>
        <v>24.14</v>
      </c>
    </row>
    <row r="221" spans="1:8" ht="37.5" x14ac:dyDescent="0.2">
      <c r="A221" s="76" t="s">
        <v>745</v>
      </c>
      <c r="B221" s="77" t="s">
        <v>754</v>
      </c>
      <c r="C221" s="77" t="s">
        <v>880</v>
      </c>
      <c r="D221" s="77" t="s">
        <v>336</v>
      </c>
      <c r="E221" s="78">
        <v>1350000</v>
      </c>
      <c r="F221" s="78">
        <v>1350000</v>
      </c>
      <c r="G221" s="86">
        <v>325890</v>
      </c>
      <c r="H221" s="86">
        <f t="shared" si="6"/>
        <v>24.14</v>
      </c>
    </row>
    <row r="222" spans="1:8" ht="37.5" x14ac:dyDescent="0.2">
      <c r="A222" s="76" t="s">
        <v>1056</v>
      </c>
      <c r="B222" s="77" t="s">
        <v>754</v>
      </c>
      <c r="C222" s="77" t="s">
        <v>880</v>
      </c>
      <c r="D222" s="77" t="s">
        <v>338</v>
      </c>
      <c r="E222" s="78">
        <v>1350000</v>
      </c>
      <c r="F222" s="78">
        <v>1350000</v>
      </c>
      <c r="G222" s="86">
        <v>325890</v>
      </c>
      <c r="H222" s="86">
        <f t="shared" si="6"/>
        <v>24.14</v>
      </c>
    </row>
    <row r="223" spans="1:8" ht="18.75" x14ac:dyDescent="0.2">
      <c r="A223" s="79" t="s">
        <v>1113</v>
      </c>
      <c r="B223" s="80" t="s">
        <v>816</v>
      </c>
      <c r="C223" s="80" t="s">
        <v>703</v>
      </c>
      <c r="D223" s="80" t="s">
        <v>704</v>
      </c>
      <c r="E223" s="81">
        <f>E224+E234+E251</f>
        <v>79223774.530000001</v>
      </c>
      <c r="F223" s="81">
        <f>F224+F234+F251</f>
        <v>105340979.05</v>
      </c>
      <c r="G223" s="81">
        <f>G224+G234+G251</f>
        <v>27532101.979999997</v>
      </c>
      <c r="H223" s="102">
        <f t="shared" si="6"/>
        <v>26.136174381796767</v>
      </c>
    </row>
    <row r="224" spans="1:8" ht="18.75" x14ac:dyDescent="0.2">
      <c r="A224" s="76" t="s">
        <v>1114</v>
      </c>
      <c r="B224" s="77" t="s">
        <v>818</v>
      </c>
      <c r="C224" s="77" t="s">
        <v>703</v>
      </c>
      <c r="D224" s="77" t="s">
        <v>704</v>
      </c>
      <c r="E224" s="78">
        <f>E225+E228+E231</f>
        <v>3215000</v>
      </c>
      <c r="F224" s="78">
        <f t="shared" ref="F224:G224" si="7">F225+F228+F231</f>
        <v>3215000</v>
      </c>
      <c r="G224" s="78">
        <f t="shared" si="7"/>
        <v>1717173.2</v>
      </c>
      <c r="H224" s="86">
        <f t="shared" si="6"/>
        <v>53.411297045101094</v>
      </c>
    </row>
    <row r="225" spans="1:9" ht="131.25" x14ac:dyDescent="0.2">
      <c r="A225" s="76" t="s">
        <v>1115</v>
      </c>
      <c r="B225" s="77" t="s">
        <v>818</v>
      </c>
      <c r="C225" s="77" t="s">
        <v>883</v>
      </c>
      <c r="D225" s="77" t="s">
        <v>704</v>
      </c>
      <c r="E225" s="78">
        <v>3000000</v>
      </c>
      <c r="F225" s="78">
        <v>3000000</v>
      </c>
      <c r="G225" s="86">
        <v>1659645.23</v>
      </c>
      <c r="H225" s="86">
        <f t="shared" si="6"/>
        <v>55.321507666666669</v>
      </c>
    </row>
    <row r="226" spans="1:9" ht="18.75" x14ac:dyDescent="0.2">
      <c r="A226" s="76" t="s">
        <v>749</v>
      </c>
      <c r="B226" s="77" t="s">
        <v>818</v>
      </c>
      <c r="C226" s="77" t="s">
        <v>883</v>
      </c>
      <c r="D226" s="77" t="s">
        <v>354</v>
      </c>
      <c r="E226" s="78">
        <v>3000000</v>
      </c>
      <c r="F226" s="78">
        <v>3000000</v>
      </c>
      <c r="G226" s="86">
        <v>1659645.23</v>
      </c>
      <c r="H226" s="86">
        <f t="shared" si="6"/>
        <v>55.321507666666669</v>
      </c>
    </row>
    <row r="227" spans="1:9" ht="18.75" x14ac:dyDescent="0.2">
      <c r="A227" s="76" t="s">
        <v>1102</v>
      </c>
      <c r="B227" s="77" t="s">
        <v>818</v>
      </c>
      <c r="C227" s="77" t="s">
        <v>883</v>
      </c>
      <c r="D227" s="77" t="s">
        <v>360</v>
      </c>
      <c r="E227" s="78">
        <v>3000000</v>
      </c>
      <c r="F227" s="78">
        <v>3000000</v>
      </c>
      <c r="G227" s="86">
        <v>1659645.23</v>
      </c>
      <c r="H227" s="86">
        <f t="shared" si="6"/>
        <v>55.321507666666669</v>
      </c>
    </row>
    <row r="228" spans="1:9" ht="75" x14ac:dyDescent="0.2">
      <c r="A228" s="76" t="s">
        <v>1116</v>
      </c>
      <c r="B228" s="77" t="s">
        <v>818</v>
      </c>
      <c r="C228" s="77" t="s">
        <v>819</v>
      </c>
      <c r="D228" s="77" t="s">
        <v>704</v>
      </c>
      <c r="E228" s="78">
        <v>115000</v>
      </c>
      <c r="F228" s="78">
        <v>115000</v>
      </c>
      <c r="G228" s="86">
        <v>57527.97</v>
      </c>
      <c r="H228" s="86">
        <f t="shared" si="6"/>
        <v>50.024321739130443</v>
      </c>
    </row>
    <row r="229" spans="1:9" ht="37.5" x14ac:dyDescent="0.2">
      <c r="A229" s="76" t="s">
        <v>745</v>
      </c>
      <c r="B229" s="77" t="s">
        <v>818</v>
      </c>
      <c r="C229" s="77" t="s">
        <v>819</v>
      </c>
      <c r="D229" s="77" t="s">
        <v>336</v>
      </c>
      <c r="E229" s="78">
        <v>115000</v>
      </c>
      <c r="F229" s="78">
        <v>115000</v>
      </c>
      <c r="G229" s="86">
        <v>57527.97</v>
      </c>
      <c r="H229" s="86">
        <f t="shared" si="6"/>
        <v>50.024321739130443</v>
      </c>
    </row>
    <row r="230" spans="1:9" ht="37.5" x14ac:dyDescent="0.2">
      <c r="A230" s="76" t="s">
        <v>1056</v>
      </c>
      <c r="B230" s="77" t="s">
        <v>818</v>
      </c>
      <c r="C230" s="77" t="s">
        <v>819</v>
      </c>
      <c r="D230" s="77" t="s">
        <v>338</v>
      </c>
      <c r="E230" s="78">
        <v>115000</v>
      </c>
      <c r="F230" s="78">
        <v>115000</v>
      </c>
      <c r="G230" s="86">
        <v>57527.97</v>
      </c>
      <c r="H230" s="86">
        <f t="shared" si="6"/>
        <v>50.024321739130443</v>
      </c>
    </row>
    <row r="231" spans="1:9" ht="18.75" x14ac:dyDescent="0.2">
      <c r="A231" s="76" t="s">
        <v>1118</v>
      </c>
      <c r="B231" s="77" t="s">
        <v>818</v>
      </c>
      <c r="C231" s="77" t="s">
        <v>881</v>
      </c>
      <c r="D231" s="77" t="s">
        <v>704</v>
      </c>
      <c r="E231" s="78">
        <v>100000</v>
      </c>
      <c r="F231" s="78">
        <v>100000</v>
      </c>
      <c r="G231" s="86">
        <v>0</v>
      </c>
      <c r="H231" s="86">
        <f t="shared" si="6"/>
        <v>0</v>
      </c>
    </row>
    <row r="232" spans="1:9" ht="37.5" x14ac:dyDescent="0.2">
      <c r="A232" s="76" t="s">
        <v>745</v>
      </c>
      <c r="B232" s="77" t="s">
        <v>818</v>
      </c>
      <c r="C232" s="77" t="s">
        <v>881</v>
      </c>
      <c r="D232" s="77" t="s">
        <v>336</v>
      </c>
      <c r="E232" s="78">
        <v>100000</v>
      </c>
      <c r="F232" s="78">
        <v>100000</v>
      </c>
      <c r="G232" s="86">
        <v>0</v>
      </c>
      <c r="H232" s="86">
        <f t="shared" si="6"/>
        <v>0</v>
      </c>
    </row>
    <row r="233" spans="1:9" ht="37.5" x14ac:dyDescent="0.2">
      <c r="A233" s="76" t="s">
        <v>1056</v>
      </c>
      <c r="B233" s="77" t="s">
        <v>818</v>
      </c>
      <c r="C233" s="77" t="s">
        <v>881</v>
      </c>
      <c r="D233" s="82" t="s">
        <v>338</v>
      </c>
      <c r="E233" s="78">
        <v>100000</v>
      </c>
      <c r="F233" s="78">
        <v>100000</v>
      </c>
      <c r="G233" s="86">
        <v>0</v>
      </c>
      <c r="H233" s="86">
        <f t="shared" si="6"/>
        <v>0</v>
      </c>
    </row>
    <row r="234" spans="1:9" ht="18.75" x14ac:dyDescent="0.2">
      <c r="A234" s="76" t="s">
        <v>1119</v>
      </c>
      <c r="B234" s="77" t="s">
        <v>885</v>
      </c>
      <c r="C234" s="77" t="s">
        <v>703</v>
      </c>
      <c r="D234" s="77" t="s">
        <v>704</v>
      </c>
      <c r="E234" s="78">
        <v>68305882.530000001</v>
      </c>
      <c r="F234" s="78">
        <v>78980953.049999997</v>
      </c>
      <c r="G234" s="86">
        <v>16382423.66</v>
      </c>
      <c r="H234" s="86">
        <f t="shared" si="6"/>
        <v>20.742246107905128</v>
      </c>
    </row>
    <row r="235" spans="1:9" ht="56.25" x14ac:dyDescent="0.2">
      <c r="A235" s="76" t="s">
        <v>1075</v>
      </c>
      <c r="B235" s="77" t="s">
        <v>885</v>
      </c>
      <c r="C235" s="77" t="s">
        <v>848</v>
      </c>
      <c r="D235" s="77" t="s">
        <v>704</v>
      </c>
      <c r="E235" s="78">
        <v>720927</v>
      </c>
      <c r="F235" s="78">
        <v>1628040.52</v>
      </c>
      <c r="G235" s="86">
        <v>538575.04</v>
      </c>
      <c r="H235" s="86">
        <f t="shared" si="6"/>
        <v>33.08118154209086</v>
      </c>
    </row>
    <row r="236" spans="1:9" ht="37.5" x14ac:dyDescent="0.2">
      <c r="A236" s="83" t="s">
        <v>745</v>
      </c>
      <c r="B236" s="77" t="s">
        <v>885</v>
      </c>
      <c r="C236" s="77" t="s">
        <v>848</v>
      </c>
      <c r="D236" s="77" t="s">
        <v>336</v>
      </c>
      <c r="E236" s="78">
        <v>720927</v>
      </c>
      <c r="F236" s="78">
        <v>1578040.52</v>
      </c>
      <c r="G236" s="86">
        <v>488575.04</v>
      </c>
      <c r="H236" s="86">
        <f t="shared" si="6"/>
        <v>30.960867848944712</v>
      </c>
      <c r="I236" s="67"/>
    </row>
    <row r="237" spans="1:9" ht="37.5" x14ac:dyDescent="0.2">
      <c r="A237" s="76" t="s">
        <v>1056</v>
      </c>
      <c r="B237" s="77" t="s">
        <v>885</v>
      </c>
      <c r="C237" s="77" t="s">
        <v>848</v>
      </c>
      <c r="D237" s="77" t="s">
        <v>338</v>
      </c>
      <c r="E237" s="78">
        <v>720927</v>
      </c>
      <c r="F237" s="78">
        <v>1578040.52</v>
      </c>
      <c r="G237" s="86">
        <v>488575.04</v>
      </c>
      <c r="H237" s="86">
        <f t="shared" si="6"/>
        <v>30.960867848944712</v>
      </c>
    </row>
    <row r="238" spans="1:9" ht="18.75" x14ac:dyDescent="0.2">
      <c r="A238" s="76" t="s">
        <v>746</v>
      </c>
      <c r="B238" s="77" t="s">
        <v>885</v>
      </c>
      <c r="C238" s="77" t="s">
        <v>848</v>
      </c>
      <c r="D238" s="77" t="s">
        <v>340</v>
      </c>
      <c r="E238" s="78">
        <v>0</v>
      </c>
      <c r="F238" s="78">
        <v>50000</v>
      </c>
      <c r="G238" s="86">
        <v>50000</v>
      </c>
      <c r="H238" s="86">
        <f t="shared" si="6"/>
        <v>100</v>
      </c>
    </row>
    <row r="239" spans="1:9" ht="18.75" x14ac:dyDescent="0.2">
      <c r="A239" s="76" t="s">
        <v>1059</v>
      </c>
      <c r="B239" s="77" t="s">
        <v>885</v>
      </c>
      <c r="C239" s="77" t="s">
        <v>848</v>
      </c>
      <c r="D239" s="77" t="s">
        <v>342</v>
      </c>
      <c r="E239" s="78">
        <v>0</v>
      </c>
      <c r="F239" s="78">
        <v>50000</v>
      </c>
      <c r="G239" s="86">
        <v>50000</v>
      </c>
      <c r="H239" s="86">
        <f t="shared" si="6"/>
        <v>100</v>
      </c>
    </row>
    <row r="240" spans="1:9" ht="93.75" x14ac:dyDescent="0.2">
      <c r="A240" s="76" t="s">
        <v>1120</v>
      </c>
      <c r="B240" s="77" t="s">
        <v>885</v>
      </c>
      <c r="C240" s="77" t="s">
        <v>886</v>
      </c>
      <c r="D240" s="77" t="s">
        <v>704</v>
      </c>
      <c r="E240" s="78">
        <v>8293405.2999999998</v>
      </c>
      <c r="F240" s="78">
        <v>14391306.300000001</v>
      </c>
      <c r="G240" s="86">
        <v>14007718.189999999</v>
      </c>
      <c r="H240" s="86">
        <f t="shared" si="6"/>
        <v>97.334584491471759</v>
      </c>
    </row>
    <row r="241" spans="1:8" ht="37.5" x14ac:dyDescent="0.2">
      <c r="A241" s="76" t="s">
        <v>745</v>
      </c>
      <c r="B241" s="77" t="s">
        <v>885</v>
      </c>
      <c r="C241" s="77" t="s">
        <v>886</v>
      </c>
      <c r="D241" s="77" t="s">
        <v>336</v>
      </c>
      <c r="E241" s="78">
        <v>1930500</v>
      </c>
      <c r="F241" s="78">
        <v>1930500</v>
      </c>
      <c r="G241" s="86">
        <v>1655793.35</v>
      </c>
      <c r="H241" s="86">
        <f t="shared" si="6"/>
        <v>85.770181300181306</v>
      </c>
    </row>
    <row r="242" spans="1:8" ht="37.5" x14ac:dyDescent="0.2">
      <c r="A242" s="76" t="s">
        <v>1056</v>
      </c>
      <c r="B242" s="77" t="s">
        <v>885</v>
      </c>
      <c r="C242" s="77" t="s">
        <v>886</v>
      </c>
      <c r="D242" s="77" t="s">
        <v>338</v>
      </c>
      <c r="E242" s="78">
        <v>1930500</v>
      </c>
      <c r="F242" s="78">
        <v>1930500</v>
      </c>
      <c r="G242" s="86">
        <v>1655793.35</v>
      </c>
      <c r="H242" s="86">
        <f t="shared" si="6"/>
        <v>85.770181300181306</v>
      </c>
    </row>
    <row r="243" spans="1:8" ht="18.75" x14ac:dyDescent="0.2">
      <c r="A243" s="76" t="s">
        <v>749</v>
      </c>
      <c r="B243" s="77" t="s">
        <v>885</v>
      </c>
      <c r="C243" s="77" t="s">
        <v>886</v>
      </c>
      <c r="D243" s="77" t="s">
        <v>354</v>
      </c>
      <c r="E243" s="78">
        <v>6362905.2999999998</v>
      </c>
      <c r="F243" s="78">
        <v>12460806.300000001</v>
      </c>
      <c r="G243" s="86">
        <v>12351924.84</v>
      </c>
      <c r="H243" s="86">
        <f t="shared" si="6"/>
        <v>99.126208550404954</v>
      </c>
    </row>
    <row r="244" spans="1:8" ht="18.75" x14ac:dyDescent="0.2">
      <c r="A244" s="76" t="s">
        <v>1102</v>
      </c>
      <c r="B244" s="77" t="s">
        <v>885</v>
      </c>
      <c r="C244" s="77" t="s">
        <v>886</v>
      </c>
      <c r="D244" s="77" t="s">
        <v>360</v>
      </c>
      <c r="E244" s="78">
        <v>6362905.2999999998</v>
      </c>
      <c r="F244" s="78">
        <v>12460806.300000001</v>
      </c>
      <c r="G244" s="86">
        <v>12351924.84</v>
      </c>
      <c r="H244" s="86">
        <f t="shared" si="6"/>
        <v>99.126208550404954</v>
      </c>
    </row>
    <row r="245" spans="1:8" ht="37.5" x14ac:dyDescent="0.2">
      <c r="A245" s="76" t="s">
        <v>1192</v>
      </c>
      <c r="B245" s="77" t="s">
        <v>885</v>
      </c>
      <c r="C245" s="77" t="s">
        <v>1012</v>
      </c>
      <c r="D245" s="77" t="s">
        <v>704</v>
      </c>
      <c r="E245" s="78">
        <v>55807193.229999997</v>
      </c>
      <c r="F245" s="78">
        <v>55807193.229999997</v>
      </c>
      <c r="G245" s="86">
        <v>0</v>
      </c>
      <c r="H245" s="86">
        <f t="shared" si="6"/>
        <v>0</v>
      </c>
    </row>
    <row r="246" spans="1:8" ht="37.5" x14ac:dyDescent="0.2">
      <c r="A246" s="76" t="s">
        <v>876</v>
      </c>
      <c r="B246" s="77" t="s">
        <v>885</v>
      </c>
      <c r="C246" s="77" t="s">
        <v>1012</v>
      </c>
      <c r="D246" s="77" t="s">
        <v>436</v>
      </c>
      <c r="E246" s="78">
        <v>55807193.229999997</v>
      </c>
      <c r="F246" s="78">
        <v>55807193.229999997</v>
      </c>
      <c r="G246" s="86">
        <v>0</v>
      </c>
      <c r="H246" s="86">
        <f t="shared" si="6"/>
        <v>0</v>
      </c>
    </row>
    <row r="247" spans="1:8" ht="18.75" x14ac:dyDescent="0.2">
      <c r="A247" s="76" t="s">
        <v>1099</v>
      </c>
      <c r="B247" s="77" t="s">
        <v>885</v>
      </c>
      <c r="C247" s="77" t="s">
        <v>1012</v>
      </c>
      <c r="D247" s="77" t="s">
        <v>438</v>
      </c>
      <c r="E247" s="78">
        <v>55807193.229999997</v>
      </c>
      <c r="F247" s="78">
        <v>55807193.229999997</v>
      </c>
      <c r="G247" s="86">
        <v>0</v>
      </c>
      <c r="H247" s="86">
        <f t="shared" si="6"/>
        <v>0</v>
      </c>
    </row>
    <row r="248" spans="1:8" ht="37.5" x14ac:dyDescent="0.2">
      <c r="A248" s="76" t="s">
        <v>1117</v>
      </c>
      <c r="B248" s="77" t="s">
        <v>885</v>
      </c>
      <c r="C248" s="77" t="s">
        <v>887</v>
      </c>
      <c r="D248" s="77" t="s">
        <v>704</v>
      </c>
      <c r="E248" s="78">
        <v>3484357</v>
      </c>
      <c r="F248" s="78">
        <v>7154413</v>
      </c>
      <c r="G248" s="86">
        <v>1836130.43</v>
      </c>
      <c r="H248" s="86">
        <f t="shared" si="6"/>
        <v>25.664305792802288</v>
      </c>
    </row>
    <row r="249" spans="1:8" ht="37.5" x14ac:dyDescent="0.2">
      <c r="A249" s="76" t="s">
        <v>876</v>
      </c>
      <c r="B249" s="77" t="s">
        <v>885</v>
      </c>
      <c r="C249" s="77" t="s">
        <v>887</v>
      </c>
      <c r="D249" s="77" t="s">
        <v>436</v>
      </c>
      <c r="E249" s="78">
        <v>3484357</v>
      </c>
      <c r="F249" s="78">
        <v>7154413</v>
      </c>
      <c r="G249" s="86">
        <v>1836130.43</v>
      </c>
      <c r="H249" s="86">
        <f t="shared" si="6"/>
        <v>25.664305792802288</v>
      </c>
    </row>
    <row r="250" spans="1:8" ht="18.75" x14ac:dyDescent="0.2">
      <c r="A250" s="76" t="s">
        <v>1099</v>
      </c>
      <c r="B250" s="77" t="s">
        <v>885</v>
      </c>
      <c r="C250" s="77" t="s">
        <v>887</v>
      </c>
      <c r="D250" s="77" t="s">
        <v>438</v>
      </c>
      <c r="E250" s="78">
        <v>3484357</v>
      </c>
      <c r="F250" s="78">
        <v>7154413</v>
      </c>
      <c r="G250" s="86">
        <v>1836130.43</v>
      </c>
      <c r="H250" s="86">
        <f t="shared" si="6"/>
        <v>25.664305792802288</v>
      </c>
    </row>
    <row r="251" spans="1:8" ht="37.5" x14ac:dyDescent="0.2">
      <c r="A251" s="76" t="s">
        <v>1121</v>
      </c>
      <c r="B251" s="77" t="s">
        <v>889</v>
      </c>
      <c r="C251" s="77" t="s">
        <v>703</v>
      </c>
      <c r="D251" s="77" t="s">
        <v>704</v>
      </c>
      <c r="E251" s="78">
        <v>7702892</v>
      </c>
      <c r="F251" s="78">
        <v>23145026</v>
      </c>
      <c r="G251" s="78">
        <v>9432505.1199999992</v>
      </c>
      <c r="H251" s="86">
        <f t="shared" si="6"/>
        <v>40.753918876565528</v>
      </c>
    </row>
    <row r="252" spans="1:8" ht="37.5" x14ac:dyDescent="0.2">
      <c r="A252" s="76" t="s">
        <v>1117</v>
      </c>
      <c r="B252" s="77" t="s">
        <v>889</v>
      </c>
      <c r="C252" s="77" t="s">
        <v>1248</v>
      </c>
      <c r="D252" s="77" t="s">
        <v>704</v>
      </c>
      <c r="E252" s="78">
        <v>0</v>
      </c>
      <c r="F252" s="78">
        <v>5000000</v>
      </c>
      <c r="G252" s="86">
        <v>0</v>
      </c>
      <c r="H252" s="86">
        <f t="shared" si="6"/>
        <v>0</v>
      </c>
    </row>
    <row r="253" spans="1:8" ht="37.5" x14ac:dyDescent="0.2">
      <c r="A253" s="76" t="s">
        <v>876</v>
      </c>
      <c r="B253" s="77" t="s">
        <v>889</v>
      </c>
      <c r="C253" s="77" t="s">
        <v>1248</v>
      </c>
      <c r="D253" s="77" t="s">
        <v>436</v>
      </c>
      <c r="E253" s="78">
        <v>0</v>
      </c>
      <c r="F253" s="78">
        <v>5000000</v>
      </c>
      <c r="G253" s="86">
        <v>0</v>
      </c>
      <c r="H253" s="86">
        <f t="shared" si="6"/>
        <v>0</v>
      </c>
    </row>
    <row r="254" spans="1:8" ht="131.25" x14ac:dyDescent="0.2">
      <c r="A254" s="76" t="s">
        <v>1251</v>
      </c>
      <c r="B254" s="77" t="s">
        <v>889</v>
      </c>
      <c r="C254" s="77" t="s">
        <v>1248</v>
      </c>
      <c r="D254" s="77" t="s">
        <v>1250</v>
      </c>
      <c r="E254" s="78">
        <v>0</v>
      </c>
      <c r="F254" s="78">
        <v>5000000</v>
      </c>
      <c r="G254" s="86">
        <v>0</v>
      </c>
      <c r="H254" s="86">
        <f t="shared" si="6"/>
        <v>0</v>
      </c>
    </row>
    <row r="255" spans="1:8" ht="37.5" x14ac:dyDescent="0.2">
      <c r="A255" s="76" t="s">
        <v>1122</v>
      </c>
      <c r="B255" s="77" t="s">
        <v>889</v>
      </c>
      <c r="C255" s="77" t="s">
        <v>890</v>
      </c>
      <c r="D255" s="77" t="s">
        <v>704</v>
      </c>
      <c r="E255" s="78">
        <v>7702892</v>
      </c>
      <c r="F255" s="78">
        <v>18145026</v>
      </c>
      <c r="G255" s="86">
        <v>9432505.1199999992</v>
      </c>
      <c r="H255" s="86">
        <f t="shared" si="6"/>
        <v>51.983971364934931</v>
      </c>
    </row>
    <row r="256" spans="1:8" ht="18.75" x14ac:dyDescent="0.2">
      <c r="A256" s="76" t="s">
        <v>746</v>
      </c>
      <c r="B256" s="77" t="s">
        <v>889</v>
      </c>
      <c r="C256" s="77" t="s">
        <v>890</v>
      </c>
      <c r="D256" s="82" t="s">
        <v>340</v>
      </c>
      <c r="E256" s="78">
        <v>7702892</v>
      </c>
      <c r="F256" s="78">
        <v>18145026</v>
      </c>
      <c r="G256" s="86">
        <v>9432505.1199999992</v>
      </c>
      <c r="H256" s="86">
        <f t="shared" si="6"/>
        <v>51.983971364934931</v>
      </c>
    </row>
    <row r="257" spans="1:10" ht="56.25" x14ac:dyDescent="0.2">
      <c r="A257" s="76" t="s">
        <v>1091</v>
      </c>
      <c r="B257" s="77" t="s">
        <v>889</v>
      </c>
      <c r="C257" s="77" t="s">
        <v>890</v>
      </c>
      <c r="D257" s="82" t="s">
        <v>432</v>
      </c>
      <c r="E257" s="78">
        <v>7702892</v>
      </c>
      <c r="F257" s="78">
        <v>18145026</v>
      </c>
      <c r="G257" s="86">
        <v>9432505.1199999992</v>
      </c>
      <c r="H257" s="86">
        <f t="shared" si="6"/>
        <v>51.983971364934931</v>
      </c>
    </row>
    <row r="258" spans="1:10" ht="18.75" x14ac:dyDescent="0.2">
      <c r="A258" s="79" t="s">
        <v>1123</v>
      </c>
      <c r="B258" s="80" t="s">
        <v>892</v>
      </c>
      <c r="C258" s="80" t="s">
        <v>703</v>
      </c>
      <c r="D258" s="103" t="s">
        <v>704</v>
      </c>
      <c r="E258" s="81">
        <v>1399500</v>
      </c>
      <c r="F258" s="81">
        <v>2844901.67</v>
      </c>
      <c r="G258" s="102">
        <v>0</v>
      </c>
      <c r="H258" s="102">
        <f t="shared" si="6"/>
        <v>0</v>
      </c>
    </row>
    <row r="259" spans="1:10" ht="18.75" x14ac:dyDescent="0.2">
      <c r="A259" s="76" t="s">
        <v>1125</v>
      </c>
      <c r="B259" s="77" t="s">
        <v>895</v>
      </c>
      <c r="C259" s="77" t="s">
        <v>703</v>
      </c>
      <c r="D259" s="82" t="s">
        <v>704</v>
      </c>
      <c r="E259" s="78">
        <v>1399500</v>
      </c>
      <c r="F259" s="78">
        <v>2844901.67</v>
      </c>
      <c r="G259" s="86">
        <v>0</v>
      </c>
      <c r="H259" s="86">
        <f t="shared" si="6"/>
        <v>0</v>
      </c>
    </row>
    <row r="260" spans="1:10" ht="18.75" x14ac:dyDescent="0.2">
      <c r="A260" s="76" t="s">
        <v>1124</v>
      </c>
      <c r="B260" s="77" t="s">
        <v>895</v>
      </c>
      <c r="C260" s="77" t="s">
        <v>893</v>
      </c>
      <c r="D260" s="77" t="s">
        <v>704</v>
      </c>
      <c r="E260" s="78">
        <v>1399500</v>
      </c>
      <c r="F260" s="78">
        <v>2844901.67</v>
      </c>
      <c r="G260" s="86">
        <v>0</v>
      </c>
      <c r="H260" s="86">
        <f t="shared" si="6"/>
        <v>0</v>
      </c>
    </row>
    <row r="261" spans="1:10" ht="37.5" x14ac:dyDescent="0.2">
      <c r="A261" s="76" t="s">
        <v>745</v>
      </c>
      <c r="B261" s="77" t="s">
        <v>895</v>
      </c>
      <c r="C261" s="77" t="s">
        <v>893</v>
      </c>
      <c r="D261" s="77" t="s">
        <v>336</v>
      </c>
      <c r="E261" s="78">
        <v>1399500</v>
      </c>
      <c r="F261" s="78">
        <v>2844901.67</v>
      </c>
      <c r="G261" s="86">
        <v>0</v>
      </c>
      <c r="H261" s="86">
        <f t="shared" si="6"/>
        <v>0</v>
      </c>
    </row>
    <row r="262" spans="1:10" ht="37.5" x14ac:dyDescent="0.2">
      <c r="A262" s="76" t="s">
        <v>1056</v>
      </c>
      <c r="B262" s="77" t="s">
        <v>895</v>
      </c>
      <c r="C262" s="77" t="s">
        <v>893</v>
      </c>
      <c r="D262" s="77" t="s">
        <v>338</v>
      </c>
      <c r="E262" s="78">
        <v>1399500</v>
      </c>
      <c r="F262" s="78">
        <v>2844901.67</v>
      </c>
      <c r="G262" s="86">
        <v>0</v>
      </c>
      <c r="H262" s="86">
        <f t="shared" si="6"/>
        <v>0</v>
      </c>
    </row>
    <row r="263" spans="1:10" ht="18.75" x14ac:dyDescent="0.2">
      <c r="A263" s="79" t="s">
        <v>1126</v>
      </c>
      <c r="B263" s="80" t="s">
        <v>757</v>
      </c>
      <c r="C263" s="80" t="s">
        <v>703</v>
      </c>
      <c r="D263" s="80" t="s">
        <v>704</v>
      </c>
      <c r="E263" s="81">
        <f>E264+E280+E314+E317+E324+E328</f>
        <v>1421382014.6900001</v>
      </c>
      <c r="F263" s="81">
        <f t="shared" ref="F263:G263" si="8">F264+F280+F314+F317+F324+F328</f>
        <v>1528900884.3399999</v>
      </c>
      <c r="G263" s="81">
        <f t="shared" si="8"/>
        <v>889059721.13999999</v>
      </c>
      <c r="H263" s="102">
        <f t="shared" si="6"/>
        <v>58.150252265946698</v>
      </c>
      <c r="J263" s="67"/>
    </row>
    <row r="264" spans="1:10" ht="18.75" x14ac:dyDescent="0.2">
      <c r="A264" s="76" t="s">
        <v>1127</v>
      </c>
      <c r="B264" s="77" t="s">
        <v>897</v>
      </c>
      <c r="C264" s="77" t="s">
        <v>703</v>
      </c>
      <c r="D264" s="77" t="s">
        <v>704</v>
      </c>
      <c r="E264" s="78">
        <v>292881583.10000002</v>
      </c>
      <c r="F264" s="78">
        <v>294436388.66000003</v>
      </c>
      <c r="G264" s="86">
        <v>199097151.81</v>
      </c>
      <c r="H264" s="86">
        <f t="shared" si="6"/>
        <v>67.619750641591764</v>
      </c>
    </row>
    <row r="265" spans="1:10" ht="93.75" x14ac:dyDescent="0.2">
      <c r="A265" s="76" t="s">
        <v>1128</v>
      </c>
      <c r="B265" s="77" t="s">
        <v>897</v>
      </c>
      <c r="C265" s="77" t="s">
        <v>926</v>
      </c>
      <c r="D265" s="77" t="s">
        <v>704</v>
      </c>
      <c r="E265" s="78">
        <v>267557886</v>
      </c>
      <c r="F265" s="78">
        <v>267557886</v>
      </c>
      <c r="G265" s="86">
        <v>185952301</v>
      </c>
      <c r="H265" s="86">
        <f t="shared" si="6"/>
        <v>69.499839373076824</v>
      </c>
    </row>
    <row r="266" spans="1:10" ht="37.5" x14ac:dyDescent="0.2">
      <c r="A266" s="76" t="s">
        <v>760</v>
      </c>
      <c r="B266" s="77" t="s">
        <v>897</v>
      </c>
      <c r="C266" s="77" t="s">
        <v>926</v>
      </c>
      <c r="D266" s="77" t="s">
        <v>369</v>
      </c>
      <c r="E266" s="78">
        <v>267557886</v>
      </c>
      <c r="F266" s="78">
        <v>267557886</v>
      </c>
      <c r="G266" s="86">
        <v>185952301</v>
      </c>
      <c r="H266" s="86">
        <f t="shared" si="6"/>
        <v>69.499839373076824</v>
      </c>
    </row>
    <row r="267" spans="1:10" ht="18.75" x14ac:dyDescent="0.2">
      <c r="A267" s="76" t="s">
        <v>1077</v>
      </c>
      <c r="B267" s="77" t="s">
        <v>897</v>
      </c>
      <c r="C267" s="77" t="s">
        <v>926</v>
      </c>
      <c r="D267" s="77" t="s">
        <v>371</v>
      </c>
      <c r="E267" s="78">
        <v>217835689.80000001</v>
      </c>
      <c r="F267" s="78">
        <v>217835689.80000001</v>
      </c>
      <c r="G267" s="86">
        <v>158791367</v>
      </c>
      <c r="H267" s="86">
        <f t="shared" si="6"/>
        <v>72.89501878493374</v>
      </c>
    </row>
    <row r="268" spans="1:10" ht="18.75" x14ac:dyDescent="0.2">
      <c r="A268" s="76" t="s">
        <v>1129</v>
      </c>
      <c r="B268" s="77" t="s">
        <v>897</v>
      </c>
      <c r="C268" s="77" t="s">
        <v>926</v>
      </c>
      <c r="D268" s="77" t="s">
        <v>394</v>
      </c>
      <c r="E268" s="78">
        <v>49722196.200000003</v>
      </c>
      <c r="F268" s="78">
        <v>49722196.200000003</v>
      </c>
      <c r="G268" s="86">
        <v>27160934</v>
      </c>
      <c r="H268" s="86">
        <f t="shared" si="6"/>
        <v>54.625370711199594</v>
      </c>
    </row>
    <row r="269" spans="1:10" ht="18.75" x14ac:dyDescent="0.2">
      <c r="A269" s="76" t="s">
        <v>1130</v>
      </c>
      <c r="B269" s="77" t="s">
        <v>897</v>
      </c>
      <c r="C269" s="77" t="s">
        <v>927</v>
      </c>
      <c r="D269" s="77" t="s">
        <v>704</v>
      </c>
      <c r="E269" s="78">
        <v>11189803</v>
      </c>
      <c r="F269" s="78">
        <v>12744608.560000001</v>
      </c>
      <c r="G269" s="86">
        <v>7426955.4000000004</v>
      </c>
      <c r="H269" s="86">
        <f t="shared" si="6"/>
        <v>58.27527275580757</v>
      </c>
    </row>
    <row r="270" spans="1:10" ht="37.5" x14ac:dyDescent="0.2">
      <c r="A270" s="76" t="s">
        <v>760</v>
      </c>
      <c r="B270" s="77" t="s">
        <v>897</v>
      </c>
      <c r="C270" s="77" t="s">
        <v>927</v>
      </c>
      <c r="D270" s="77" t="s">
        <v>369</v>
      </c>
      <c r="E270" s="78">
        <v>11189803</v>
      </c>
      <c r="F270" s="78">
        <v>12744608.560000001</v>
      </c>
      <c r="G270" s="86">
        <v>7426955.4000000004</v>
      </c>
      <c r="H270" s="86">
        <f t="shared" si="6"/>
        <v>58.27527275580757</v>
      </c>
    </row>
    <row r="271" spans="1:10" ht="18.75" x14ac:dyDescent="0.2">
      <c r="A271" s="76" t="s">
        <v>1077</v>
      </c>
      <c r="B271" s="77" t="s">
        <v>897</v>
      </c>
      <c r="C271" s="77" t="s">
        <v>927</v>
      </c>
      <c r="D271" s="77" t="s">
        <v>371</v>
      </c>
      <c r="E271" s="78">
        <v>7157704</v>
      </c>
      <c r="F271" s="78">
        <v>7826407.5599999996</v>
      </c>
      <c r="G271" s="86">
        <v>4324113.4400000004</v>
      </c>
      <c r="H271" s="86">
        <f t="shared" si="6"/>
        <v>55.250297238545556</v>
      </c>
    </row>
    <row r="272" spans="1:10" ht="18.75" x14ac:dyDescent="0.2">
      <c r="A272" s="76" t="s">
        <v>1129</v>
      </c>
      <c r="B272" s="77" t="s">
        <v>897</v>
      </c>
      <c r="C272" s="77" t="s">
        <v>927</v>
      </c>
      <c r="D272" s="77" t="s">
        <v>394</v>
      </c>
      <c r="E272" s="78">
        <v>4032099</v>
      </c>
      <c r="F272" s="78">
        <v>4918201</v>
      </c>
      <c r="G272" s="86">
        <v>3102841.96</v>
      </c>
      <c r="H272" s="86">
        <f t="shared" si="6"/>
        <v>63.088962000536377</v>
      </c>
    </row>
    <row r="273" spans="1:8" ht="18.75" x14ac:dyDescent="0.2">
      <c r="A273" s="76" t="s">
        <v>1131</v>
      </c>
      <c r="B273" s="77" t="s">
        <v>897</v>
      </c>
      <c r="C273" s="77" t="s">
        <v>928</v>
      </c>
      <c r="D273" s="77" t="s">
        <v>704</v>
      </c>
      <c r="E273" s="78">
        <v>13998697</v>
      </c>
      <c r="F273" s="78">
        <v>13998697</v>
      </c>
      <c r="G273" s="86">
        <v>5717895.4100000001</v>
      </c>
      <c r="H273" s="86">
        <f t="shared" si="6"/>
        <v>40.845911658777958</v>
      </c>
    </row>
    <row r="274" spans="1:8" ht="37.5" x14ac:dyDescent="0.2">
      <c r="A274" s="76" t="s">
        <v>760</v>
      </c>
      <c r="B274" s="77" t="s">
        <v>897</v>
      </c>
      <c r="C274" s="77" t="s">
        <v>928</v>
      </c>
      <c r="D274" s="77" t="s">
        <v>369</v>
      </c>
      <c r="E274" s="78">
        <v>13998697</v>
      </c>
      <c r="F274" s="78">
        <v>13998697</v>
      </c>
      <c r="G274" s="86">
        <v>5717895.4100000001</v>
      </c>
      <c r="H274" s="86">
        <f t="shared" ref="H274:H328" si="9">G274/F274*100</f>
        <v>40.845911658777958</v>
      </c>
    </row>
    <row r="275" spans="1:8" ht="18.75" x14ac:dyDescent="0.2">
      <c r="A275" s="76" t="s">
        <v>1077</v>
      </c>
      <c r="B275" s="77" t="s">
        <v>897</v>
      </c>
      <c r="C275" s="77" t="s">
        <v>928</v>
      </c>
      <c r="D275" s="77" t="s">
        <v>371</v>
      </c>
      <c r="E275" s="78">
        <v>12022892</v>
      </c>
      <c r="F275" s="78">
        <v>12022892</v>
      </c>
      <c r="G275" s="86">
        <v>4799139.1900000004</v>
      </c>
      <c r="H275" s="86">
        <f t="shared" si="9"/>
        <v>39.916678865617364</v>
      </c>
    </row>
    <row r="276" spans="1:8" ht="18.75" x14ac:dyDescent="0.2">
      <c r="A276" s="76" t="s">
        <v>1129</v>
      </c>
      <c r="B276" s="77" t="s">
        <v>897</v>
      </c>
      <c r="C276" s="77" t="s">
        <v>928</v>
      </c>
      <c r="D276" s="77" t="s">
        <v>394</v>
      </c>
      <c r="E276" s="78">
        <v>1975805</v>
      </c>
      <c r="F276" s="78">
        <v>1975805</v>
      </c>
      <c r="G276" s="86">
        <v>918756.22</v>
      </c>
      <c r="H276" s="86">
        <f t="shared" si="9"/>
        <v>46.500348971684957</v>
      </c>
    </row>
    <row r="277" spans="1:8" ht="37.5" x14ac:dyDescent="0.2">
      <c r="A277" s="76" t="s">
        <v>1117</v>
      </c>
      <c r="B277" s="77" t="s">
        <v>897</v>
      </c>
      <c r="C277" s="77" t="s">
        <v>898</v>
      </c>
      <c r="D277" s="77" t="s">
        <v>704</v>
      </c>
      <c r="E277" s="78">
        <v>135197.1</v>
      </c>
      <c r="F277" s="78">
        <v>135197.1</v>
      </c>
      <c r="G277" s="86">
        <v>0</v>
      </c>
      <c r="H277" s="86">
        <f t="shared" si="9"/>
        <v>0</v>
      </c>
    </row>
    <row r="278" spans="1:8" ht="37.5" x14ac:dyDescent="0.2">
      <c r="A278" s="76" t="s">
        <v>876</v>
      </c>
      <c r="B278" s="77" t="s">
        <v>897</v>
      </c>
      <c r="C278" s="77" t="s">
        <v>898</v>
      </c>
      <c r="D278" s="77" t="s">
        <v>436</v>
      </c>
      <c r="E278" s="78">
        <v>135197.1</v>
      </c>
      <c r="F278" s="78">
        <v>135197.1</v>
      </c>
      <c r="G278" s="86">
        <v>0</v>
      </c>
      <c r="H278" s="86">
        <f t="shared" si="9"/>
        <v>0</v>
      </c>
    </row>
    <row r="279" spans="1:8" ht="18.75" x14ac:dyDescent="0.2">
      <c r="A279" s="76" t="s">
        <v>1099</v>
      </c>
      <c r="B279" s="77" t="s">
        <v>897</v>
      </c>
      <c r="C279" s="77" t="s">
        <v>898</v>
      </c>
      <c r="D279" s="77" t="s">
        <v>438</v>
      </c>
      <c r="E279" s="78">
        <v>135197.1</v>
      </c>
      <c r="F279" s="78">
        <v>135197.1</v>
      </c>
      <c r="G279" s="86">
        <v>0</v>
      </c>
      <c r="H279" s="86">
        <f t="shared" si="9"/>
        <v>0</v>
      </c>
    </row>
    <row r="280" spans="1:8" ht="18.75" x14ac:dyDescent="0.2">
      <c r="A280" s="76" t="s">
        <v>1132</v>
      </c>
      <c r="B280" s="77" t="s">
        <v>900</v>
      </c>
      <c r="C280" s="77" t="s">
        <v>703</v>
      </c>
      <c r="D280" s="77" t="s">
        <v>704</v>
      </c>
      <c r="E280" s="78">
        <f>E281+E284+E287+E290+E293+E296+E299+E302+E305+E308+E311</f>
        <v>1044891992.59</v>
      </c>
      <c r="F280" s="78">
        <f>F281+F284+F287+F290+F293+F296+F299+F302+F305+F308+F311</f>
        <v>1135848129.6699998</v>
      </c>
      <c r="G280" s="78">
        <f>G281+G284+G287+G290+G293+G296+G299+G302+G305+G308+G311</f>
        <v>630402694.97000003</v>
      </c>
      <c r="H280" s="86">
        <f t="shared" si="9"/>
        <v>55.500614783171066</v>
      </c>
    </row>
    <row r="281" spans="1:8" ht="56.25" x14ac:dyDescent="0.2">
      <c r="A281" s="76" t="s">
        <v>1137</v>
      </c>
      <c r="B281" s="77" t="s">
        <v>900</v>
      </c>
      <c r="C281" s="77" t="s">
        <v>1033</v>
      </c>
      <c r="D281" s="77" t="s">
        <v>704</v>
      </c>
      <c r="E281" s="78">
        <v>715921.65</v>
      </c>
      <c r="F281" s="78">
        <v>701458.59</v>
      </c>
      <c r="G281" s="86">
        <v>701458.59</v>
      </c>
      <c r="H281" s="86">
        <f t="shared" si="9"/>
        <v>100</v>
      </c>
    </row>
    <row r="282" spans="1:8" ht="37.5" x14ac:dyDescent="0.2">
      <c r="A282" s="76" t="s">
        <v>760</v>
      </c>
      <c r="B282" s="77" t="s">
        <v>900</v>
      </c>
      <c r="C282" s="77" t="s">
        <v>1033</v>
      </c>
      <c r="D282" s="77" t="s">
        <v>369</v>
      </c>
      <c r="E282" s="78">
        <v>715921.65</v>
      </c>
      <c r="F282" s="78">
        <v>701458.59</v>
      </c>
      <c r="G282" s="86">
        <v>701458.59</v>
      </c>
      <c r="H282" s="86">
        <f t="shared" si="9"/>
        <v>100</v>
      </c>
    </row>
    <row r="283" spans="1:8" ht="18.75" x14ac:dyDescent="0.2">
      <c r="A283" s="76" t="s">
        <v>1077</v>
      </c>
      <c r="B283" s="82" t="s">
        <v>900</v>
      </c>
      <c r="C283" s="77" t="s">
        <v>1033</v>
      </c>
      <c r="D283" s="77" t="s">
        <v>371</v>
      </c>
      <c r="E283" s="78">
        <v>715921.65</v>
      </c>
      <c r="F283" s="78">
        <v>701458.59</v>
      </c>
      <c r="G283" s="86">
        <v>701458.59</v>
      </c>
      <c r="H283" s="86">
        <f t="shared" si="9"/>
        <v>100</v>
      </c>
    </row>
    <row r="284" spans="1:8" ht="37.5" x14ac:dyDescent="0.2">
      <c r="A284" s="76" t="s">
        <v>1193</v>
      </c>
      <c r="B284" s="82" t="s">
        <v>900</v>
      </c>
      <c r="C284" s="77" t="s">
        <v>1016</v>
      </c>
      <c r="D284" s="77" t="s">
        <v>704</v>
      </c>
      <c r="E284" s="78">
        <v>147581605.53</v>
      </c>
      <c r="F284" s="78">
        <v>167132709.46000001</v>
      </c>
      <c r="G284" s="86">
        <v>0</v>
      </c>
      <c r="H284" s="86">
        <f t="shared" si="9"/>
        <v>0</v>
      </c>
    </row>
    <row r="285" spans="1:8" ht="37.5" x14ac:dyDescent="0.2">
      <c r="A285" s="76" t="s">
        <v>876</v>
      </c>
      <c r="B285" s="82" t="s">
        <v>900</v>
      </c>
      <c r="C285" s="77" t="s">
        <v>1016</v>
      </c>
      <c r="D285" s="77" t="s">
        <v>436</v>
      </c>
      <c r="E285" s="78">
        <v>147581605.53</v>
      </c>
      <c r="F285" s="78">
        <v>167132709.46000001</v>
      </c>
      <c r="G285" s="86">
        <v>0</v>
      </c>
      <c r="H285" s="86">
        <f t="shared" si="9"/>
        <v>0</v>
      </c>
    </row>
    <row r="286" spans="1:8" ht="18.75" x14ac:dyDescent="0.2">
      <c r="A286" s="76" t="s">
        <v>1099</v>
      </c>
      <c r="B286" s="82" t="s">
        <v>900</v>
      </c>
      <c r="C286" s="77" t="s">
        <v>1016</v>
      </c>
      <c r="D286" s="77" t="s">
        <v>438</v>
      </c>
      <c r="E286" s="78">
        <v>147581605.53</v>
      </c>
      <c r="F286" s="78">
        <v>167132709.46000001</v>
      </c>
      <c r="G286" s="86">
        <v>0</v>
      </c>
      <c r="H286" s="86">
        <f t="shared" si="9"/>
        <v>0</v>
      </c>
    </row>
    <row r="287" spans="1:8" ht="56.25" x14ac:dyDescent="0.2">
      <c r="A287" s="76" t="s">
        <v>1136</v>
      </c>
      <c r="B287" s="82" t="s">
        <v>900</v>
      </c>
      <c r="C287" s="77" t="s">
        <v>1273</v>
      </c>
      <c r="D287" s="77" t="s">
        <v>704</v>
      </c>
      <c r="E287" s="78">
        <v>797516.49</v>
      </c>
      <c r="F287" s="78">
        <v>781405.05</v>
      </c>
      <c r="G287" s="86">
        <v>0</v>
      </c>
      <c r="H287" s="86">
        <f t="shared" si="9"/>
        <v>0</v>
      </c>
    </row>
    <row r="288" spans="1:8" ht="37.5" x14ac:dyDescent="0.2">
      <c r="A288" s="76" t="s">
        <v>760</v>
      </c>
      <c r="B288" s="82" t="s">
        <v>900</v>
      </c>
      <c r="C288" s="77" t="s">
        <v>1273</v>
      </c>
      <c r="D288" s="77" t="s">
        <v>369</v>
      </c>
      <c r="E288" s="78">
        <v>797516.49</v>
      </c>
      <c r="F288" s="78">
        <v>781405.05</v>
      </c>
      <c r="G288" s="86">
        <v>0</v>
      </c>
      <c r="H288" s="86">
        <f t="shared" si="9"/>
        <v>0</v>
      </c>
    </row>
    <row r="289" spans="1:8" ht="18.75" x14ac:dyDescent="0.2">
      <c r="A289" s="76" t="s">
        <v>1077</v>
      </c>
      <c r="B289" s="82" t="s">
        <v>900</v>
      </c>
      <c r="C289" s="77" t="s">
        <v>1273</v>
      </c>
      <c r="D289" s="77" t="s">
        <v>371</v>
      </c>
      <c r="E289" s="78">
        <v>797516.49</v>
      </c>
      <c r="F289" s="78">
        <v>781405.05</v>
      </c>
      <c r="G289" s="86">
        <v>0</v>
      </c>
      <c r="H289" s="86">
        <f t="shared" si="9"/>
        <v>0</v>
      </c>
    </row>
    <row r="290" spans="1:8" ht="75" x14ac:dyDescent="0.2">
      <c r="A290" s="76" t="s">
        <v>1133</v>
      </c>
      <c r="B290" s="82" t="s">
        <v>900</v>
      </c>
      <c r="C290" s="77" t="s">
        <v>929</v>
      </c>
      <c r="D290" s="77" t="s">
        <v>704</v>
      </c>
      <c r="E290" s="78">
        <v>4407435.66</v>
      </c>
      <c r="F290" s="78">
        <v>4407435.66</v>
      </c>
      <c r="G290" s="86">
        <v>2438314.8199999998</v>
      </c>
      <c r="H290" s="86">
        <f t="shared" si="9"/>
        <v>55.322754728539813</v>
      </c>
    </row>
    <row r="291" spans="1:8" ht="37.5" x14ac:dyDescent="0.2">
      <c r="A291" s="76" t="s">
        <v>760</v>
      </c>
      <c r="B291" s="77" t="s">
        <v>900</v>
      </c>
      <c r="C291" s="77" t="s">
        <v>929</v>
      </c>
      <c r="D291" s="77" t="s">
        <v>369</v>
      </c>
      <c r="E291" s="78">
        <v>4407435.66</v>
      </c>
      <c r="F291" s="78">
        <v>4407435.66</v>
      </c>
      <c r="G291" s="86">
        <v>2438314.8199999998</v>
      </c>
      <c r="H291" s="86">
        <f t="shared" si="9"/>
        <v>55.322754728539813</v>
      </c>
    </row>
    <row r="292" spans="1:8" ht="18.75" x14ac:dyDescent="0.2">
      <c r="A292" s="76" t="s">
        <v>1077</v>
      </c>
      <c r="B292" s="77" t="s">
        <v>900</v>
      </c>
      <c r="C292" s="77" t="s">
        <v>929</v>
      </c>
      <c r="D292" s="77" t="s">
        <v>371</v>
      </c>
      <c r="E292" s="78">
        <v>4407435.66</v>
      </c>
      <c r="F292" s="78">
        <v>4407435.66</v>
      </c>
      <c r="G292" s="86">
        <v>2438314.8199999998</v>
      </c>
      <c r="H292" s="86">
        <f t="shared" si="9"/>
        <v>55.322754728539813</v>
      </c>
    </row>
    <row r="293" spans="1:8" ht="56.25" x14ac:dyDescent="0.2">
      <c r="A293" s="76" t="s">
        <v>1194</v>
      </c>
      <c r="B293" s="77" t="s">
        <v>900</v>
      </c>
      <c r="C293" s="77" t="s">
        <v>1037</v>
      </c>
      <c r="D293" s="77" t="s">
        <v>704</v>
      </c>
      <c r="E293" s="78">
        <v>33326716.379999999</v>
      </c>
      <c r="F293" s="78">
        <v>33326716.379999999</v>
      </c>
      <c r="G293" s="86">
        <v>31858572.370000001</v>
      </c>
      <c r="H293" s="86">
        <f t="shared" si="9"/>
        <v>95.594693478769912</v>
      </c>
    </row>
    <row r="294" spans="1:8" ht="37.5" x14ac:dyDescent="0.2">
      <c r="A294" s="76" t="s">
        <v>760</v>
      </c>
      <c r="B294" s="84" t="s">
        <v>900</v>
      </c>
      <c r="C294" s="84" t="s">
        <v>1037</v>
      </c>
      <c r="D294" s="84" t="s">
        <v>369</v>
      </c>
      <c r="E294" s="78">
        <v>33326716.379999999</v>
      </c>
      <c r="F294" s="78">
        <v>33326716.379999999</v>
      </c>
      <c r="G294" s="86">
        <v>31858572.370000001</v>
      </c>
      <c r="H294" s="86">
        <f t="shared" si="9"/>
        <v>95.594693478769912</v>
      </c>
    </row>
    <row r="295" spans="1:8" ht="18.75" x14ac:dyDescent="0.2">
      <c r="A295" s="83" t="s">
        <v>1077</v>
      </c>
      <c r="B295" s="77" t="s">
        <v>900</v>
      </c>
      <c r="C295" s="77" t="s">
        <v>1037</v>
      </c>
      <c r="D295" s="77" t="s">
        <v>371</v>
      </c>
      <c r="E295" s="78">
        <v>33326716.379999999</v>
      </c>
      <c r="F295" s="78">
        <v>33326716.379999999</v>
      </c>
      <c r="G295" s="86">
        <v>31858572.370000001</v>
      </c>
      <c r="H295" s="86">
        <f t="shared" si="9"/>
        <v>95.594693478769912</v>
      </c>
    </row>
    <row r="296" spans="1:8" ht="93.75" x14ac:dyDescent="0.2">
      <c r="A296" s="76" t="s">
        <v>1134</v>
      </c>
      <c r="B296" s="77" t="s">
        <v>900</v>
      </c>
      <c r="C296" s="77" t="s">
        <v>930</v>
      </c>
      <c r="D296" s="77" t="s">
        <v>704</v>
      </c>
      <c r="E296" s="78">
        <v>661591744</v>
      </c>
      <c r="F296" s="78">
        <v>661591744</v>
      </c>
      <c r="G296" s="86">
        <v>467730496</v>
      </c>
      <c r="H296" s="86">
        <f t="shared" si="9"/>
        <v>70.697752842574772</v>
      </c>
    </row>
    <row r="297" spans="1:8" ht="37.5" x14ac:dyDescent="0.2">
      <c r="A297" s="76" t="s">
        <v>760</v>
      </c>
      <c r="B297" s="77" t="s">
        <v>900</v>
      </c>
      <c r="C297" s="77" t="s">
        <v>930</v>
      </c>
      <c r="D297" s="77" t="s">
        <v>369</v>
      </c>
      <c r="E297" s="78">
        <v>661591744</v>
      </c>
      <c r="F297" s="78">
        <v>661591744</v>
      </c>
      <c r="G297" s="86">
        <v>467730496</v>
      </c>
      <c r="H297" s="86">
        <f t="shared" si="9"/>
        <v>70.697752842574772</v>
      </c>
    </row>
    <row r="298" spans="1:8" ht="18.75" x14ac:dyDescent="0.2">
      <c r="A298" s="76" t="s">
        <v>1077</v>
      </c>
      <c r="B298" s="77" t="s">
        <v>900</v>
      </c>
      <c r="C298" s="77" t="s">
        <v>930</v>
      </c>
      <c r="D298" s="77" t="s">
        <v>371</v>
      </c>
      <c r="E298" s="78">
        <v>661591744</v>
      </c>
      <c r="F298" s="78">
        <v>661591744</v>
      </c>
      <c r="G298" s="86">
        <v>467730496</v>
      </c>
      <c r="H298" s="86">
        <f t="shared" si="9"/>
        <v>70.697752842574772</v>
      </c>
    </row>
    <row r="299" spans="1:8" ht="18.75" x14ac:dyDescent="0.2">
      <c r="A299" s="76" t="s">
        <v>1135</v>
      </c>
      <c r="B299" s="77" t="s">
        <v>900</v>
      </c>
      <c r="C299" s="77" t="s">
        <v>931</v>
      </c>
      <c r="D299" s="77" t="s">
        <v>704</v>
      </c>
      <c r="E299" s="78">
        <v>101161823</v>
      </c>
      <c r="F299" s="78">
        <v>135382789.06</v>
      </c>
      <c r="G299" s="86">
        <v>72016916.579999998</v>
      </c>
      <c r="H299" s="86">
        <f t="shared" si="9"/>
        <v>53.195030978482038</v>
      </c>
    </row>
    <row r="300" spans="1:8" ht="37.5" x14ac:dyDescent="0.2">
      <c r="A300" s="76" t="s">
        <v>760</v>
      </c>
      <c r="B300" s="77" t="s">
        <v>900</v>
      </c>
      <c r="C300" s="77" t="s">
        <v>931</v>
      </c>
      <c r="D300" s="77" t="s">
        <v>369</v>
      </c>
      <c r="E300" s="78">
        <v>101161823</v>
      </c>
      <c r="F300" s="78">
        <v>135382789.06</v>
      </c>
      <c r="G300" s="86">
        <v>72016916.579999998</v>
      </c>
      <c r="H300" s="86">
        <f t="shared" si="9"/>
        <v>53.195030978482038</v>
      </c>
    </row>
    <row r="301" spans="1:8" ht="18.75" x14ac:dyDescent="0.2">
      <c r="A301" s="76" t="s">
        <v>1077</v>
      </c>
      <c r="B301" s="77" t="s">
        <v>900</v>
      </c>
      <c r="C301" s="77" t="s">
        <v>931</v>
      </c>
      <c r="D301" s="77" t="s">
        <v>371</v>
      </c>
      <c r="E301" s="78">
        <v>101161823</v>
      </c>
      <c r="F301" s="78">
        <v>135382789.06</v>
      </c>
      <c r="G301" s="86">
        <v>72016916.579999998</v>
      </c>
      <c r="H301" s="86">
        <f t="shared" si="9"/>
        <v>53.195030978482038</v>
      </c>
    </row>
    <row r="302" spans="1:8" ht="18.75" x14ac:dyDescent="0.2">
      <c r="A302" s="83" t="s">
        <v>1131</v>
      </c>
      <c r="B302" s="77" t="s">
        <v>900</v>
      </c>
      <c r="C302" s="77" t="s">
        <v>928</v>
      </c>
      <c r="D302" s="77" t="s">
        <v>704</v>
      </c>
      <c r="E302" s="78">
        <v>16292514</v>
      </c>
      <c r="F302" s="78">
        <v>16292514</v>
      </c>
      <c r="G302" s="86">
        <v>5251375.9800000004</v>
      </c>
      <c r="H302" s="86">
        <f t="shared" si="9"/>
        <v>32.231833466584717</v>
      </c>
    </row>
    <row r="303" spans="1:8" ht="37.5" x14ac:dyDescent="0.2">
      <c r="A303" s="83" t="s">
        <v>760</v>
      </c>
      <c r="B303" s="77" t="s">
        <v>900</v>
      </c>
      <c r="C303" s="77" t="s">
        <v>928</v>
      </c>
      <c r="D303" s="77" t="s">
        <v>369</v>
      </c>
      <c r="E303" s="78">
        <v>16292514</v>
      </c>
      <c r="F303" s="78">
        <v>16292514</v>
      </c>
      <c r="G303" s="86">
        <v>5251375.9800000004</v>
      </c>
      <c r="H303" s="86">
        <f t="shared" si="9"/>
        <v>32.231833466584717</v>
      </c>
    </row>
    <row r="304" spans="1:8" ht="18.75" x14ac:dyDescent="0.2">
      <c r="A304" s="83" t="s">
        <v>1077</v>
      </c>
      <c r="B304" s="77" t="s">
        <v>900</v>
      </c>
      <c r="C304" s="77" t="s">
        <v>928</v>
      </c>
      <c r="D304" s="77" t="s">
        <v>371</v>
      </c>
      <c r="E304" s="78">
        <v>16292514</v>
      </c>
      <c r="F304" s="78">
        <v>16292514</v>
      </c>
      <c r="G304" s="86">
        <v>5251375.9800000004</v>
      </c>
      <c r="H304" s="86">
        <f t="shared" si="9"/>
        <v>32.231833466584717</v>
      </c>
    </row>
    <row r="305" spans="1:8" ht="75" x14ac:dyDescent="0.2">
      <c r="A305" s="83" t="s">
        <v>1138</v>
      </c>
      <c r="B305" s="77" t="s">
        <v>900</v>
      </c>
      <c r="C305" s="77" t="s">
        <v>932</v>
      </c>
      <c r="D305" s="77" t="s">
        <v>704</v>
      </c>
      <c r="E305" s="78">
        <v>44157715.880000003</v>
      </c>
      <c r="F305" s="78">
        <v>44157715.880000003</v>
      </c>
      <c r="G305" s="86">
        <v>18229041.640000001</v>
      </c>
      <c r="H305" s="86">
        <f t="shared" si="9"/>
        <v>41.281667941199679</v>
      </c>
    </row>
    <row r="306" spans="1:8" ht="37.5" x14ac:dyDescent="0.2">
      <c r="A306" s="83" t="s">
        <v>760</v>
      </c>
      <c r="B306" s="77" t="s">
        <v>900</v>
      </c>
      <c r="C306" s="77" t="s">
        <v>932</v>
      </c>
      <c r="D306" s="77" t="s">
        <v>369</v>
      </c>
      <c r="E306" s="78">
        <v>44157715.880000003</v>
      </c>
      <c r="F306" s="78">
        <v>44157715.880000003</v>
      </c>
      <c r="G306" s="86">
        <v>18229041.640000001</v>
      </c>
      <c r="H306" s="86">
        <f t="shared" si="9"/>
        <v>41.281667941199679</v>
      </c>
    </row>
    <row r="307" spans="1:8" ht="18.75" x14ac:dyDescent="0.2">
      <c r="A307" s="83" t="s">
        <v>1077</v>
      </c>
      <c r="B307" s="77" t="s">
        <v>900</v>
      </c>
      <c r="C307" s="77" t="s">
        <v>932</v>
      </c>
      <c r="D307" s="77" t="s">
        <v>371</v>
      </c>
      <c r="E307" s="78">
        <v>44157715.880000003</v>
      </c>
      <c r="F307" s="78">
        <v>44157715.880000003</v>
      </c>
      <c r="G307" s="86">
        <v>18229041.640000001</v>
      </c>
      <c r="H307" s="86">
        <f t="shared" si="9"/>
        <v>41.281667941199679</v>
      </c>
    </row>
    <row r="308" spans="1:8" ht="131.25" x14ac:dyDescent="0.2">
      <c r="A308" s="83" t="s">
        <v>1195</v>
      </c>
      <c r="B308" s="77" t="s">
        <v>900</v>
      </c>
      <c r="C308" s="77" t="s">
        <v>1042</v>
      </c>
      <c r="D308" s="77" t="s">
        <v>704</v>
      </c>
      <c r="E308" s="78">
        <v>33201000</v>
      </c>
      <c r="F308" s="78">
        <v>55400100</v>
      </c>
      <c r="G308" s="86">
        <v>31784038.59</v>
      </c>
      <c r="H308" s="86">
        <f t="shared" si="9"/>
        <v>57.371807253055493</v>
      </c>
    </row>
    <row r="309" spans="1:8" ht="37.5" x14ac:dyDescent="0.2">
      <c r="A309" s="83" t="s">
        <v>760</v>
      </c>
      <c r="B309" s="77" t="s">
        <v>900</v>
      </c>
      <c r="C309" s="77" t="s">
        <v>1042</v>
      </c>
      <c r="D309" s="77" t="s">
        <v>369</v>
      </c>
      <c r="E309" s="78">
        <v>33201000</v>
      </c>
      <c r="F309" s="78">
        <v>55400100</v>
      </c>
      <c r="G309" s="86">
        <v>31784038.59</v>
      </c>
      <c r="H309" s="86">
        <f t="shared" si="9"/>
        <v>57.371807253055493</v>
      </c>
    </row>
    <row r="310" spans="1:8" ht="18.75" x14ac:dyDescent="0.2">
      <c r="A310" s="83" t="s">
        <v>1077</v>
      </c>
      <c r="B310" s="77" t="s">
        <v>900</v>
      </c>
      <c r="C310" s="77" t="s">
        <v>1042</v>
      </c>
      <c r="D310" s="77" t="s">
        <v>371</v>
      </c>
      <c r="E310" s="78">
        <v>33201000</v>
      </c>
      <c r="F310" s="78">
        <v>55400100</v>
      </c>
      <c r="G310" s="86">
        <v>31784038.59</v>
      </c>
      <c r="H310" s="86">
        <f t="shared" si="9"/>
        <v>57.371807253055493</v>
      </c>
    </row>
    <row r="311" spans="1:8" ht="37.5" x14ac:dyDescent="0.2">
      <c r="A311" s="83" t="s">
        <v>1117</v>
      </c>
      <c r="B311" s="77" t="s">
        <v>900</v>
      </c>
      <c r="C311" s="77" t="s">
        <v>898</v>
      </c>
      <c r="D311" s="77" t="s">
        <v>704</v>
      </c>
      <c r="E311" s="78">
        <v>1658000</v>
      </c>
      <c r="F311" s="78">
        <v>16673541.59</v>
      </c>
      <c r="G311" s="86">
        <v>392480.4</v>
      </c>
      <c r="H311" s="86">
        <f t="shared" si="9"/>
        <v>2.3539114223662665</v>
      </c>
    </row>
    <row r="312" spans="1:8" ht="37.5" x14ac:dyDescent="0.2">
      <c r="A312" s="83" t="s">
        <v>876</v>
      </c>
      <c r="B312" s="77" t="s">
        <v>900</v>
      </c>
      <c r="C312" s="77" t="s">
        <v>898</v>
      </c>
      <c r="D312" s="77" t="s">
        <v>436</v>
      </c>
      <c r="E312" s="78">
        <v>1658000</v>
      </c>
      <c r="F312" s="78">
        <v>16673541.59</v>
      </c>
      <c r="G312" s="86">
        <v>392480.4</v>
      </c>
      <c r="H312" s="86">
        <f t="shared" si="9"/>
        <v>2.3539114223662665</v>
      </c>
    </row>
    <row r="313" spans="1:8" ht="18.75" x14ac:dyDescent="0.2">
      <c r="A313" s="83" t="s">
        <v>1099</v>
      </c>
      <c r="B313" s="77" t="s">
        <v>900</v>
      </c>
      <c r="C313" s="77" t="s">
        <v>898</v>
      </c>
      <c r="D313" s="77" t="s">
        <v>438</v>
      </c>
      <c r="E313" s="78">
        <v>1658000</v>
      </c>
      <c r="F313" s="78">
        <v>16673541.59</v>
      </c>
      <c r="G313" s="86">
        <v>392480.4</v>
      </c>
      <c r="H313" s="86">
        <f t="shared" si="9"/>
        <v>2.3539114223662665</v>
      </c>
    </row>
    <row r="314" spans="1:8" ht="150" x14ac:dyDescent="0.2">
      <c r="A314" s="83" t="s">
        <v>1277</v>
      </c>
      <c r="B314" s="77" t="s">
        <v>900</v>
      </c>
      <c r="C314" s="77" t="s">
        <v>1275</v>
      </c>
      <c r="D314" s="77" t="s">
        <v>704</v>
      </c>
      <c r="E314" s="78">
        <v>0</v>
      </c>
      <c r="F314" s="78">
        <v>598920</v>
      </c>
      <c r="G314" s="86">
        <v>0</v>
      </c>
      <c r="H314" s="86">
        <f t="shared" si="9"/>
        <v>0</v>
      </c>
    </row>
    <row r="315" spans="1:8" ht="37.5" x14ac:dyDescent="0.2">
      <c r="A315" s="83" t="s">
        <v>760</v>
      </c>
      <c r="B315" s="77" t="s">
        <v>900</v>
      </c>
      <c r="C315" s="77" t="s">
        <v>1275</v>
      </c>
      <c r="D315" s="77" t="s">
        <v>369</v>
      </c>
      <c r="E315" s="78">
        <v>0</v>
      </c>
      <c r="F315" s="78">
        <v>598920</v>
      </c>
      <c r="G315" s="86">
        <v>0</v>
      </c>
      <c r="H315" s="86">
        <f t="shared" si="9"/>
        <v>0</v>
      </c>
    </row>
    <row r="316" spans="1:8" ht="18.75" x14ac:dyDescent="0.2">
      <c r="A316" s="83" t="s">
        <v>1077</v>
      </c>
      <c r="B316" s="77" t="s">
        <v>900</v>
      </c>
      <c r="C316" s="77" t="s">
        <v>1275</v>
      </c>
      <c r="D316" s="77" t="s">
        <v>371</v>
      </c>
      <c r="E316" s="78">
        <v>0</v>
      </c>
      <c r="F316" s="78">
        <v>598920</v>
      </c>
      <c r="G316" s="86">
        <v>0</v>
      </c>
      <c r="H316" s="86">
        <f t="shared" si="9"/>
        <v>0</v>
      </c>
    </row>
    <row r="317" spans="1:8" ht="18.75" x14ac:dyDescent="0.2">
      <c r="A317" s="83" t="s">
        <v>1139</v>
      </c>
      <c r="B317" s="77" t="s">
        <v>759</v>
      </c>
      <c r="C317" s="77" t="s">
        <v>703</v>
      </c>
      <c r="D317" s="77" t="s">
        <v>704</v>
      </c>
      <c r="E317" s="78">
        <v>47558433</v>
      </c>
      <c r="F317" s="78">
        <v>49802552</v>
      </c>
      <c r="G317" s="86">
        <v>31031169.420000002</v>
      </c>
      <c r="H317" s="86">
        <f t="shared" si="9"/>
        <v>62.30839218841637</v>
      </c>
    </row>
    <row r="318" spans="1:8" ht="56.25" x14ac:dyDescent="0.2">
      <c r="A318" s="83" t="s">
        <v>1141</v>
      </c>
      <c r="B318" s="77" t="s">
        <v>759</v>
      </c>
      <c r="C318" s="77" t="s">
        <v>933</v>
      </c>
      <c r="D318" s="77" t="s">
        <v>704</v>
      </c>
      <c r="E318" s="78">
        <v>808080</v>
      </c>
      <c r="F318" s="78">
        <v>808080</v>
      </c>
      <c r="G318" s="86">
        <v>268741.01</v>
      </c>
      <c r="H318" s="86">
        <f t="shared" si="9"/>
        <v>33.256733244233246</v>
      </c>
    </row>
    <row r="319" spans="1:8" ht="37.5" x14ac:dyDescent="0.2">
      <c r="A319" s="83" t="s">
        <v>760</v>
      </c>
      <c r="B319" s="77" t="s">
        <v>759</v>
      </c>
      <c r="C319" s="77" t="s">
        <v>933</v>
      </c>
      <c r="D319" s="77" t="s">
        <v>369</v>
      </c>
      <c r="E319" s="78">
        <v>808080</v>
      </c>
      <c r="F319" s="78">
        <v>808080</v>
      </c>
      <c r="G319" s="86">
        <v>268741.01</v>
      </c>
      <c r="H319" s="86">
        <f t="shared" si="9"/>
        <v>33.256733244233246</v>
      </c>
    </row>
    <row r="320" spans="1:8" ht="18.75" x14ac:dyDescent="0.2">
      <c r="A320" s="83" t="s">
        <v>1077</v>
      </c>
      <c r="B320" s="77" t="s">
        <v>759</v>
      </c>
      <c r="C320" s="77" t="s">
        <v>933</v>
      </c>
      <c r="D320" s="77" t="s">
        <v>371</v>
      </c>
      <c r="E320" s="78">
        <v>808080</v>
      </c>
      <c r="F320" s="78">
        <v>808080</v>
      </c>
      <c r="G320" s="86">
        <v>268741.01</v>
      </c>
      <c r="H320" s="86">
        <f t="shared" si="9"/>
        <v>33.256733244233246</v>
      </c>
    </row>
    <row r="321" spans="1:9" ht="18.75" x14ac:dyDescent="0.2">
      <c r="A321" s="83" t="s">
        <v>1140</v>
      </c>
      <c r="B321" s="77" t="s">
        <v>759</v>
      </c>
      <c r="C321" s="77" t="s">
        <v>761</v>
      </c>
      <c r="D321" s="77" t="s">
        <v>704</v>
      </c>
      <c r="E321" s="78">
        <v>46750353</v>
      </c>
      <c r="F321" s="78">
        <v>48994472</v>
      </c>
      <c r="G321" s="86">
        <v>30762428.41</v>
      </c>
      <c r="H321" s="86">
        <f t="shared" si="9"/>
        <v>62.78754960355527</v>
      </c>
    </row>
    <row r="322" spans="1:9" ht="37.5" x14ac:dyDescent="0.2">
      <c r="A322" s="83" t="s">
        <v>760</v>
      </c>
      <c r="B322" s="77" t="s">
        <v>759</v>
      </c>
      <c r="C322" s="77" t="s">
        <v>761</v>
      </c>
      <c r="D322" s="77" t="s">
        <v>369</v>
      </c>
      <c r="E322" s="78">
        <v>46750353</v>
      </c>
      <c r="F322" s="78">
        <v>48994472</v>
      </c>
      <c r="G322" s="86">
        <v>30762428.41</v>
      </c>
      <c r="H322" s="86">
        <f t="shared" si="9"/>
        <v>62.78754960355527</v>
      </c>
    </row>
    <row r="323" spans="1:9" ht="18.75" x14ac:dyDescent="0.2">
      <c r="A323" s="83" t="s">
        <v>1077</v>
      </c>
      <c r="B323" s="77" t="s">
        <v>759</v>
      </c>
      <c r="C323" s="77" t="s">
        <v>761</v>
      </c>
      <c r="D323" s="77" t="s">
        <v>371</v>
      </c>
      <c r="E323" s="78">
        <v>46750353</v>
      </c>
      <c r="F323" s="78">
        <v>48994472</v>
      </c>
      <c r="G323" s="86">
        <v>30762428.41</v>
      </c>
      <c r="H323" s="86">
        <f t="shared" si="9"/>
        <v>62.78754960355527</v>
      </c>
    </row>
    <row r="324" spans="1:9" ht="18.75" x14ac:dyDescent="0.2">
      <c r="A324" s="83" t="s">
        <v>1142</v>
      </c>
      <c r="B324" s="77" t="s">
        <v>764</v>
      </c>
      <c r="C324" s="77" t="s">
        <v>703</v>
      </c>
      <c r="D324" s="77" t="s">
        <v>704</v>
      </c>
      <c r="E324" s="78">
        <v>119650</v>
      </c>
      <c r="F324" s="78">
        <v>119650</v>
      </c>
      <c r="G324" s="86">
        <v>109649</v>
      </c>
      <c r="H324" s="86">
        <f t="shared" si="9"/>
        <v>91.641454241537829</v>
      </c>
    </row>
    <row r="325" spans="1:9" ht="18.75" x14ac:dyDescent="0.2">
      <c r="A325" s="83" t="s">
        <v>1143</v>
      </c>
      <c r="B325" s="77" t="s">
        <v>764</v>
      </c>
      <c r="C325" s="77" t="s">
        <v>765</v>
      </c>
      <c r="D325" s="77" t="s">
        <v>704</v>
      </c>
      <c r="E325" s="78">
        <v>119650</v>
      </c>
      <c r="F325" s="78">
        <v>119650</v>
      </c>
      <c r="G325" s="86">
        <v>109649</v>
      </c>
      <c r="H325" s="86">
        <f t="shared" si="9"/>
        <v>91.641454241537829</v>
      </c>
    </row>
    <row r="326" spans="1:9" ht="37.5" x14ac:dyDescent="0.2">
      <c r="A326" s="83" t="s">
        <v>745</v>
      </c>
      <c r="B326" s="77" t="s">
        <v>764</v>
      </c>
      <c r="C326" s="77" t="s">
        <v>765</v>
      </c>
      <c r="D326" s="77" t="s">
        <v>336</v>
      </c>
      <c r="E326" s="85">
        <v>119650</v>
      </c>
      <c r="F326" s="85">
        <v>119650</v>
      </c>
      <c r="G326" s="86">
        <v>109649</v>
      </c>
      <c r="H326" s="86">
        <f t="shared" si="9"/>
        <v>91.641454241537829</v>
      </c>
      <c r="I326" s="67"/>
    </row>
    <row r="327" spans="1:9" ht="37.5" x14ac:dyDescent="0.2">
      <c r="A327" s="83" t="s">
        <v>1056</v>
      </c>
      <c r="B327" s="77" t="s">
        <v>764</v>
      </c>
      <c r="C327" s="77" t="s">
        <v>765</v>
      </c>
      <c r="D327" s="77" t="s">
        <v>338</v>
      </c>
      <c r="E327" s="85">
        <v>119650</v>
      </c>
      <c r="F327" s="85">
        <v>119650</v>
      </c>
      <c r="G327" s="86">
        <v>109649</v>
      </c>
      <c r="H327" s="86">
        <f t="shared" si="9"/>
        <v>91.641454241537829</v>
      </c>
    </row>
    <row r="328" spans="1:9" ht="18.75" x14ac:dyDescent="0.2">
      <c r="A328" s="83" t="s">
        <v>1145</v>
      </c>
      <c r="B328" s="77" t="s">
        <v>770</v>
      </c>
      <c r="C328" s="77" t="s">
        <v>703</v>
      </c>
      <c r="D328" s="77" t="s">
        <v>704</v>
      </c>
      <c r="E328" s="85">
        <v>35930356</v>
      </c>
      <c r="F328" s="85">
        <v>48095244.009999998</v>
      </c>
      <c r="G328" s="86">
        <v>28419055.940000001</v>
      </c>
      <c r="H328" s="86">
        <f t="shared" si="9"/>
        <v>59.089118945089645</v>
      </c>
      <c r="I328" s="67"/>
    </row>
    <row r="329" spans="1:9" ht="37.5" x14ac:dyDescent="0.2">
      <c r="A329" s="83" t="s">
        <v>1055</v>
      </c>
      <c r="B329" s="77" t="s">
        <v>770</v>
      </c>
      <c r="C329" s="77" t="s">
        <v>934</v>
      </c>
      <c r="D329" s="77" t="s">
        <v>704</v>
      </c>
      <c r="E329" s="78">
        <v>3036516</v>
      </c>
      <c r="F329" s="78">
        <v>3847571</v>
      </c>
      <c r="G329" s="86">
        <v>2994552.47</v>
      </c>
      <c r="H329" s="86">
        <f t="shared" ref="H329:H392" si="10">G329/F329*100</f>
        <v>77.829687093493533</v>
      </c>
    </row>
    <row r="330" spans="1:9" ht="75" x14ac:dyDescent="0.2">
      <c r="A330" s="83" t="s">
        <v>744</v>
      </c>
      <c r="B330" s="77" t="s">
        <v>770</v>
      </c>
      <c r="C330" s="77" t="s">
        <v>934</v>
      </c>
      <c r="D330" s="77" t="s">
        <v>332</v>
      </c>
      <c r="E330" s="78">
        <v>3036516</v>
      </c>
      <c r="F330" s="78">
        <v>3847571</v>
      </c>
      <c r="G330" s="86">
        <v>2994552.47</v>
      </c>
      <c r="H330" s="86">
        <f t="shared" si="10"/>
        <v>77.829687093493533</v>
      </c>
    </row>
    <row r="331" spans="1:9" ht="37.5" x14ac:dyDescent="0.2">
      <c r="A331" s="83" t="s">
        <v>1052</v>
      </c>
      <c r="B331" s="77" t="s">
        <v>770</v>
      </c>
      <c r="C331" s="77" t="s">
        <v>934</v>
      </c>
      <c r="D331" s="77" t="s">
        <v>334</v>
      </c>
      <c r="E331" s="78">
        <v>3036516</v>
      </c>
      <c r="F331" s="78">
        <v>3847571</v>
      </c>
      <c r="G331" s="86">
        <v>2994552.47</v>
      </c>
      <c r="H331" s="86">
        <f t="shared" si="10"/>
        <v>77.829687093493533</v>
      </c>
    </row>
    <row r="332" spans="1:9" ht="37.5" x14ac:dyDescent="0.2">
      <c r="A332" s="83" t="s">
        <v>1078</v>
      </c>
      <c r="B332" s="77" t="s">
        <v>770</v>
      </c>
      <c r="C332" s="77" t="s">
        <v>935</v>
      </c>
      <c r="D332" s="77" t="s">
        <v>704</v>
      </c>
      <c r="E332" s="78">
        <v>6150537</v>
      </c>
      <c r="F332" s="78">
        <v>7469443</v>
      </c>
      <c r="G332" s="86">
        <v>4147327.14</v>
      </c>
      <c r="H332" s="86">
        <f t="shared" si="10"/>
        <v>55.523914433780405</v>
      </c>
    </row>
    <row r="333" spans="1:9" ht="75" x14ac:dyDescent="0.2">
      <c r="A333" s="83" t="s">
        <v>744</v>
      </c>
      <c r="B333" s="77" t="s">
        <v>770</v>
      </c>
      <c r="C333" s="77" t="s">
        <v>935</v>
      </c>
      <c r="D333" s="77" t="s">
        <v>332</v>
      </c>
      <c r="E333" s="78">
        <v>5985955</v>
      </c>
      <c r="F333" s="78">
        <v>7304861</v>
      </c>
      <c r="G333" s="86">
        <v>4055584.43</v>
      </c>
      <c r="H333" s="86">
        <f t="shared" si="10"/>
        <v>55.518981538457744</v>
      </c>
    </row>
    <row r="334" spans="1:9" ht="18.75" x14ac:dyDescent="0.2">
      <c r="A334" s="83" t="s">
        <v>1088</v>
      </c>
      <c r="B334" s="77" t="s">
        <v>770</v>
      </c>
      <c r="C334" s="77" t="s">
        <v>935</v>
      </c>
      <c r="D334" s="77" t="s">
        <v>388</v>
      </c>
      <c r="E334" s="78">
        <v>5985955</v>
      </c>
      <c r="F334" s="78">
        <v>7304861</v>
      </c>
      <c r="G334" s="86">
        <v>4055584.43</v>
      </c>
      <c r="H334" s="86">
        <f t="shared" si="10"/>
        <v>55.518981538457744</v>
      </c>
    </row>
    <row r="335" spans="1:9" ht="37.5" x14ac:dyDescent="0.2">
      <c r="A335" s="83" t="s">
        <v>745</v>
      </c>
      <c r="B335" s="77" t="s">
        <v>770</v>
      </c>
      <c r="C335" s="77" t="s">
        <v>935</v>
      </c>
      <c r="D335" s="77" t="s">
        <v>336</v>
      </c>
      <c r="E335" s="78">
        <v>164582</v>
      </c>
      <c r="F335" s="78">
        <v>164582</v>
      </c>
      <c r="G335" s="86">
        <v>91742.71</v>
      </c>
      <c r="H335" s="86">
        <f t="shared" si="10"/>
        <v>55.742857663657034</v>
      </c>
    </row>
    <row r="336" spans="1:9" ht="37.5" x14ac:dyDescent="0.2">
      <c r="A336" s="83" t="s">
        <v>1056</v>
      </c>
      <c r="B336" s="77" t="s">
        <v>770</v>
      </c>
      <c r="C336" s="77" t="s">
        <v>935</v>
      </c>
      <c r="D336" s="77" t="s">
        <v>338</v>
      </c>
      <c r="E336" s="78">
        <v>164582</v>
      </c>
      <c r="F336" s="78">
        <v>164582</v>
      </c>
      <c r="G336" s="86">
        <v>91742.71</v>
      </c>
      <c r="H336" s="86">
        <f t="shared" si="10"/>
        <v>55.742857663657034</v>
      </c>
    </row>
    <row r="337" spans="1:9" ht="18.75" x14ac:dyDescent="0.2">
      <c r="A337" s="83" t="s">
        <v>1146</v>
      </c>
      <c r="B337" s="77" t="s">
        <v>770</v>
      </c>
      <c r="C337" s="77" t="s">
        <v>942</v>
      </c>
      <c r="D337" s="77" t="s">
        <v>704</v>
      </c>
      <c r="E337" s="78">
        <v>0</v>
      </c>
      <c r="F337" s="78">
        <v>7861296.0099999998</v>
      </c>
      <c r="G337" s="86">
        <v>1356646.5</v>
      </c>
      <c r="H337" s="86">
        <f t="shared" si="10"/>
        <v>17.257288089321037</v>
      </c>
    </row>
    <row r="338" spans="1:9" ht="37.5" x14ac:dyDescent="0.2">
      <c r="A338" s="83" t="s">
        <v>760</v>
      </c>
      <c r="B338" s="77" t="s">
        <v>770</v>
      </c>
      <c r="C338" s="77" t="s">
        <v>942</v>
      </c>
      <c r="D338" s="77" t="s">
        <v>369</v>
      </c>
      <c r="E338" s="78">
        <v>0</v>
      </c>
      <c r="F338" s="78">
        <v>7861296.0099999998</v>
      </c>
      <c r="G338" s="86">
        <v>1356646.5</v>
      </c>
      <c r="H338" s="86">
        <f t="shared" si="10"/>
        <v>17.257288089321037</v>
      </c>
    </row>
    <row r="339" spans="1:9" ht="18.75" x14ac:dyDescent="0.2">
      <c r="A339" s="83" t="s">
        <v>1077</v>
      </c>
      <c r="B339" s="77" t="s">
        <v>770</v>
      </c>
      <c r="C339" s="77" t="s">
        <v>942</v>
      </c>
      <c r="D339" s="77" t="s">
        <v>371</v>
      </c>
      <c r="E339" s="78">
        <v>0</v>
      </c>
      <c r="F339" s="78">
        <v>7861296.0099999998</v>
      </c>
      <c r="G339" s="86">
        <v>1356646.5</v>
      </c>
      <c r="H339" s="86">
        <f t="shared" si="10"/>
        <v>17.257288089321037</v>
      </c>
    </row>
    <row r="340" spans="1:9" ht="56.25" x14ac:dyDescent="0.2">
      <c r="A340" s="83" t="s">
        <v>1147</v>
      </c>
      <c r="B340" s="77" t="s">
        <v>770</v>
      </c>
      <c r="C340" s="77" t="s">
        <v>939</v>
      </c>
      <c r="D340" s="77" t="s">
        <v>704</v>
      </c>
      <c r="E340" s="78">
        <v>1100000</v>
      </c>
      <c r="F340" s="78">
        <v>1100000</v>
      </c>
      <c r="G340" s="86">
        <v>343442.16</v>
      </c>
      <c r="H340" s="86">
        <f t="shared" si="10"/>
        <v>31.222014545454542</v>
      </c>
    </row>
    <row r="341" spans="1:9" ht="37.5" x14ac:dyDescent="0.2">
      <c r="A341" s="83" t="s">
        <v>745</v>
      </c>
      <c r="B341" s="77" t="s">
        <v>770</v>
      </c>
      <c r="C341" s="77" t="s">
        <v>939</v>
      </c>
      <c r="D341" s="77" t="s">
        <v>336</v>
      </c>
      <c r="E341" s="78">
        <v>1100000</v>
      </c>
      <c r="F341" s="78">
        <v>1100000</v>
      </c>
      <c r="G341" s="86">
        <v>343442.16</v>
      </c>
      <c r="H341" s="86">
        <f t="shared" si="10"/>
        <v>31.222014545454542</v>
      </c>
    </row>
    <row r="342" spans="1:9" ht="37.5" x14ac:dyDescent="0.2">
      <c r="A342" s="83" t="s">
        <v>1056</v>
      </c>
      <c r="B342" s="77" t="s">
        <v>770</v>
      </c>
      <c r="C342" s="77" t="s">
        <v>939</v>
      </c>
      <c r="D342" s="77" t="s">
        <v>338</v>
      </c>
      <c r="E342" s="78">
        <v>1100000</v>
      </c>
      <c r="F342" s="78">
        <v>1100000</v>
      </c>
      <c r="G342" s="86">
        <v>343442.16</v>
      </c>
      <c r="H342" s="86">
        <f t="shared" si="10"/>
        <v>31.222014545454542</v>
      </c>
    </row>
    <row r="343" spans="1:9" ht="18.75" x14ac:dyDescent="0.2">
      <c r="A343" s="83" t="s">
        <v>1143</v>
      </c>
      <c r="B343" s="77" t="s">
        <v>770</v>
      </c>
      <c r="C343" s="77" t="s">
        <v>936</v>
      </c>
      <c r="D343" s="77" t="s">
        <v>704</v>
      </c>
      <c r="E343" s="78">
        <v>700000</v>
      </c>
      <c r="F343" s="78">
        <v>700000</v>
      </c>
      <c r="G343" s="86">
        <v>550871.30000000005</v>
      </c>
      <c r="H343" s="86">
        <f t="shared" si="10"/>
        <v>78.695900000000009</v>
      </c>
    </row>
    <row r="344" spans="1:9" ht="75" x14ac:dyDescent="0.2">
      <c r="A344" s="83" t="s">
        <v>744</v>
      </c>
      <c r="B344" s="77" t="s">
        <v>770</v>
      </c>
      <c r="C344" s="77" t="s">
        <v>936</v>
      </c>
      <c r="D344" s="77" t="s">
        <v>332</v>
      </c>
      <c r="E344" s="78">
        <v>4000</v>
      </c>
      <c r="F344" s="78">
        <v>4000</v>
      </c>
      <c r="G344" s="86">
        <v>4000</v>
      </c>
      <c r="H344" s="86">
        <f t="shared" si="10"/>
        <v>100</v>
      </c>
    </row>
    <row r="345" spans="1:9" ht="18.75" x14ac:dyDescent="0.2">
      <c r="A345" s="83" t="s">
        <v>1088</v>
      </c>
      <c r="B345" s="77" t="s">
        <v>770</v>
      </c>
      <c r="C345" s="77" t="s">
        <v>936</v>
      </c>
      <c r="D345" s="77" t="s">
        <v>388</v>
      </c>
      <c r="E345" s="78">
        <v>4000</v>
      </c>
      <c r="F345" s="78">
        <v>4000</v>
      </c>
      <c r="G345" s="86">
        <v>4000</v>
      </c>
      <c r="H345" s="86">
        <f t="shared" si="10"/>
        <v>100</v>
      </c>
    </row>
    <row r="346" spans="1:9" ht="37.5" x14ac:dyDescent="0.2">
      <c r="A346" s="83" t="s">
        <v>745</v>
      </c>
      <c r="B346" s="77" t="s">
        <v>770</v>
      </c>
      <c r="C346" s="77" t="s">
        <v>936</v>
      </c>
      <c r="D346" s="77" t="s">
        <v>336</v>
      </c>
      <c r="E346" s="78">
        <v>696000</v>
      </c>
      <c r="F346" s="78">
        <v>696000</v>
      </c>
      <c r="G346" s="86">
        <v>546871.30000000005</v>
      </c>
      <c r="H346" s="86">
        <f t="shared" si="10"/>
        <v>78.57346264367817</v>
      </c>
    </row>
    <row r="347" spans="1:9" ht="37.5" x14ac:dyDescent="0.2">
      <c r="A347" s="76" t="s">
        <v>1056</v>
      </c>
      <c r="B347" s="77" t="s">
        <v>770</v>
      </c>
      <c r="C347" s="77" t="s">
        <v>936</v>
      </c>
      <c r="D347" s="77" t="s">
        <v>338</v>
      </c>
      <c r="E347" s="78">
        <v>696000</v>
      </c>
      <c r="F347" s="78">
        <v>696000</v>
      </c>
      <c r="G347" s="86">
        <v>546871.30000000005</v>
      </c>
      <c r="H347" s="86">
        <f t="shared" si="10"/>
        <v>78.57346264367817</v>
      </c>
    </row>
    <row r="348" spans="1:9" ht="18.75" x14ac:dyDescent="0.2">
      <c r="A348" s="76" t="s">
        <v>1144</v>
      </c>
      <c r="B348" s="77" t="s">
        <v>770</v>
      </c>
      <c r="C348" s="77" t="s">
        <v>940</v>
      </c>
      <c r="D348" s="77" t="s">
        <v>704</v>
      </c>
      <c r="E348" s="78">
        <v>1822500</v>
      </c>
      <c r="F348" s="78">
        <v>1822500</v>
      </c>
      <c r="G348" s="86">
        <v>815000</v>
      </c>
      <c r="H348" s="86">
        <f t="shared" si="10"/>
        <v>44.718792866941016</v>
      </c>
      <c r="I348" s="67"/>
    </row>
    <row r="349" spans="1:9" ht="18.75" x14ac:dyDescent="0.2">
      <c r="A349" s="76" t="s">
        <v>766</v>
      </c>
      <c r="B349" s="77" t="s">
        <v>770</v>
      </c>
      <c r="C349" s="77" t="s">
        <v>940</v>
      </c>
      <c r="D349" s="77" t="s">
        <v>376</v>
      </c>
      <c r="E349" s="78">
        <v>1822500</v>
      </c>
      <c r="F349" s="78">
        <v>1822500</v>
      </c>
      <c r="G349" s="86">
        <v>815000</v>
      </c>
      <c r="H349" s="86">
        <f t="shared" si="10"/>
        <v>44.718792866941016</v>
      </c>
    </row>
    <row r="350" spans="1:9" ht="18.75" x14ac:dyDescent="0.2">
      <c r="A350" s="76" t="s">
        <v>767</v>
      </c>
      <c r="B350" s="77" t="s">
        <v>770</v>
      </c>
      <c r="C350" s="77" t="s">
        <v>940</v>
      </c>
      <c r="D350" s="77" t="s">
        <v>489</v>
      </c>
      <c r="E350" s="78">
        <v>1822500</v>
      </c>
      <c r="F350" s="78">
        <v>1822500</v>
      </c>
      <c r="G350" s="86">
        <v>815000</v>
      </c>
      <c r="H350" s="86">
        <f t="shared" si="10"/>
        <v>44.718792866941016</v>
      </c>
    </row>
    <row r="351" spans="1:9" ht="37.5" x14ac:dyDescent="0.2">
      <c r="A351" s="76" t="s">
        <v>1148</v>
      </c>
      <c r="B351" s="77" t="s">
        <v>770</v>
      </c>
      <c r="C351" s="77" t="s">
        <v>943</v>
      </c>
      <c r="D351" s="77" t="s">
        <v>704</v>
      </c>
      <c r="E351" s="78">
        <v>2411136</v>
      </c>
      <c r="F351" s="78">
        <v>2411136</v>
      </c>
      <c r="G351" s="86">
        <v>2411136</v>
      </c>
      <c r="H351" s="86">
        <f t="shared" si="10"/>
        <v>100</v>
      </c>
      <c r="I351" s="67"/>
    </row>
    <row r="352" spans="1:9" ht="37.5" x14ac:dyDescent="0.2">
      <c r="A352" s="76" t="s">
        <v>760</v>
      </c>
      <c r="B352" s="77" t="s">
        <v>770</v>
      </c>
      <c r="C352" s="77" t="s">
        <v>943</v>
      </c>
      <c r="D352" s="77" t="s">
        <v>369</v>
      </c>
      <c r="E352" s="78">
        <v>2411136</v>
      </c>
      <c r="F352" s="78">
        <v>2411136</v>
      </c>
      <c r="G352" s="86">
        <v>2411136</v>
      </c>
      <c r="H352" s="86">
        <f t="shared" si="10"/>
        <v>100</v>
      </c>
    </row>
    <row r="353" spans="1:8" ht="18.75" x14ac:dyDescent="0.2">
      <c r="A353" s="76" t="s">
        <v>1077</v>
      </c>
      <c r="B353" s="77" t="s">
        <v>770</v>
      </c>
      <c r="C353" s="77" t="s">
        <v>943</v>
      </c>
      <c r="D353" s="77" t="s">
        <v>371</v>
      </c>
      <c r="E353" s="78">
        <v>2411136</v>
      </c>
      <c r="F353" s="78">
        <v>2411136</v>
      </c>
      <c r="G353" s="86">
        <v>2411136</v>
      </c>
      <c r="H353" s="86">
        <f t="shared" si="10"/>
        <v>100</v>
      </c>
    </row>
    <row r="354" spans="1:8" ht="112.5" x14ac:dyDescent="0.2">
      <c r="A354" s="76" t="s">
        <v>1149</v>
      </c>
      <c r="B354" s="77" t="s">
        <v>770</v>
      </c>
      <c r="C354" s="77" t="s">
        <v>941</v>
      </c>
      <c r="D354" s="77" t="s">
        <v>704</v>
      </c>
      <c r="E354" s="78">
        <v>10226400</v>
      </c>
      <c r="F354" s="78">
        <v>10156814</v>
      </c>
      <c r="G354" s="86">
        <v>6989011</v>
      </c>
      <c r="H354" s="86">
        <f t="shared" si="10"/>
        <v>68.811056301710366</v>
      </c>
    </row>
    <row r="355" spans="1:8" ht="18.75" x14ac:dyDescent="0.2">
      <c r="A355" s="76" t="s">
        <v>766</v>
      </c>
      <c r="B355" s="77" t="s">
        <v>770</v>
      </c>
      <c r="C355" s="77" t="s">
        <v>941</v>
      </c>
      <c r="D355" s="77" t="s">
        <v>376</v>
      </c>
      <c r="E355" s="78">
        <v>10226400</v>
      </c>
      <c r="F355" s="78">
        <v>10156814</v>
      </c>
      <c r="G355" s="86">
        <v>6989011</v>
      </c>
      <c r="H355" s="86">
        <f t="shared" si="10"/>
        <v>68.811056301710366</v>
      </c>
    </row>
    <row r="356" spans="1:8" ht="37.5" x14ac:dyDescent="0.2">
      <c r="A356" s="76" t="s">
        <v>910</v>
      </c>
      <c r="B356" s="77" t="s">
        <v>770</v>
      </c>
      <c r="C356" s="77" t="s">
        <v>941</v>
      </c>
      <c r="D356" s="77" t="s">
        <v>378</v>
      </c>
      <c r="E356" s="78">
        <v>10226400</v>
      </c>
      <c r="F356" s="78">
        <v>10156814</v>
      </c>
      <c r="G356" s="86">
        <v>6989011</v>
      </c>
      <c r="H356" s="86">
        <f t="shared" si="10"/>
        <v>68.811056301710366</v>
      </c>
    </row>
    <row r="357" spans="1:8" ht="37.5" x14ac:dyDescent="0.2">
      <c r="A357" s="76" t="s">
        <v>1078</v>
      </c>
      <c r="B357" s="77" t="s">
        <v>770</v>
      </c>
      <c r="C357" s="77" t="s">
        <v>937</v>
      </c>
      <c r="D357" s="77" t="s">
        <v>704</v>
      </c>
      <c r="E357" s="78">
        <v>7768711</v>
      </c>
      <c r="F357" s="78">
        <v>9406104</v>
      </c>
      <c r="G357" s="86">
        <v>6555285.4100000001</v>
      </c>
      <c r="H357" s="86">
        <f t="shared" si="10"/>
        <v>69.691823628571399</v>
      </c>
    </row>
    <row r="358" spans="1:8" ht="75" x14ac:dyDescent="0.2">
      <c r="A358" s="76" t="s">
        <v>744</v>
      </c>
      <c r="B358" s="77" t="s">
        <v>770</v>
      </c>
      <c r="C358" s="77" t="s">
        <v>937</v>
      </c>
      <c r="D358" s="77" t="s">
        <v>332</v>
      </c>
      <c r="E358" s="78">
        <v>7431423</v>
      </c>
      <c r="F358" s="78">
        <v>9068816</v>
      </c>
      <c r="G358" s="86">
        <v>6293193.6799999997</v>
      </c>
      <c r="H358" s="86">
        <f t="shared" si="10"/>
        <v>69.393774005338727</v>
      </c>
    </row>
    <row r="359" spans="1:8" ht="18.75" x14ac:dyDescent="0.2">
      <c r="A359" s="76" t="s">
        <v>1088</v>
      </c>
      <c r="B359" s="77" t="s">
        <v>770</v>
      </c>
      <c r="C359" s="77" t="s">
        <v>937</v>
      </c>
      <c r="D359" s="77" t="s">
        <v>388</v>
      </c>
      <c r="E359" s="78">
        <v>7431423</v>
      </c>
      <c r="F359" s="78">
        <v>9068816</v>
      </c>
      <c r="G359" s="86">
        <v>6293193.6799999997</v>
      </c>
      <c r="H359" s="86">
        <f t="shared" si="10"/>
        <v>69.393774005338727</v>
      </c>
    </row>
    <row r="360" spans="1:8" ht="37.5" x14ac:dyDescent="0.2">
      <c r="A360" s="76" t="s">
        <v>745</v>
      </c>
      <c r="B360" s="77" t="s">
        <v>770</v>
      </c>
      <c r="C360" s="77" t="s">
        <v>937</v>
      </c>
      <c r="D360" s="77" t="s">
        <v>336</v>
      </c>
      <c r="E360" s="78">
        <v>336728</v>
      </c>
      <c r="F360" s="78">
        <v>329728</v>
      </c>
      <c r="G360" s="86">
        <v>254811.73</v>
      </c>
      <c r="H360" s="86">
        <f t="shared" si="10"/>
        <v>77.279372695069881</v>
      </c>
    </row>
    <row r="361" spans="1:8" ht="37.5" x14ac:dyDescent="0.2">
      <c r="A361" s="76" t="s">
        <v>1056</v>
      </c>
      <c r="B361" s="77" t="s">
        <v>770</v>
      </c>
      <c r="C361" s="77" t="s">
        <v>937</v>
      </c>
      <c r="D361" s="77" t="s">
        <v>338</v>
      </c>
      <c r="E361" s="78">
        <v>336728</v>
      </c>
      <c r="F361" s="78">
        <v>329728</v>
      </c>
      <c r="G361" s="86">
        <v>254811.73</v>
      </c>
      <c r="H361" s="86">
        <f t="shared" si="10"/>
        <v>77.279372695069881</v>
      </c>
    </row>
    <row r="362" spans="1:8" ht="18.75" x14ac:dyDescent="0.2">
      <c r="A362" s="76" t="s">
        <v>746</v>
      </c>
      <c r="B362" s="77" t="s">
        <v>770</v>
      </c>
      <c r="C362" s="77" t="s">
        <v>937</v>
      </c>
      <c r="D362" s="77" t="s">
        <v>340</v>
      </c>
      <c r="E362" s="78">
        <v>560</v>
      </c>
      <c r="F362" s="78">
        <v>7560</v>
      </c>
      <c r="G362" s="86">
        <v>7280</v>
      </c>
      <c r="H362" s="86">
        <f t="shared" si="10"/>
        <v>96.296296296296291</v>
      </c>
    </row>
    <row r="363" spans="1:8" ht="18.75" x14ac:dyDescent="0.2">
      <c r="A363" s="76" t="s">
        <v>1059</v>
      </c>
      <c r="B363" s="77" t="s">
        <v>770</v>
      </c>
      <c r="C363" s="77" t="s">
        <v>937</v>
      </c>
      <c r="D363" s="77" t="s">
        <v>342</v>
      </c>
      <c r="E363" s="78">
        <v>560</v>
      </c>
      <c r="F363" s="78">
        <v>7560</v>
      </c>
      <c r="G363" s="86">
        <v>7280</v>
      </c>
      <c r="H363" s="86">
        <f t="shared" si="10"/>
        <v>96.296296296296291</v>
      </c>
    </row>
    <row r="364" spans="1:8" ht="37.5" x14ac:dyDescent="0.2">
      <c r="A364" s="76" t="s">
        <v>1078</v>
      </c>
      <c r="B364" s="77" t="s">
        <v>770</v>
      </c>
      <c r="C364" s="77" t="s">
        <v>938</v>
      </c>
      <c r="D364" s="77" t="s">
        <v>704</v>
      </c>
      <c r="E364" s="78">
        <v>2433756</v>
      </c>
      <c r="F364" s="78">
        <v>2969994</v>
      </c>
      <c r="G364" s="86">
        <v>1998038.96</v>
      </c>
      <c r="H364" s="86">
        <f t="shared" si="10"/>
        <v>67.274174964663231</v>
      </c>
    </row>
    <row r="365" spans="1:8" ht="75" x14ac:dyDescent="0.2">
      <c r="A365" s="76" t="s">
        <v>744</v>
      </c>
      <c r="B365" s="77" t="s">
        <v>770</v>
      </c>
      <c r="C365" s="77" t="s">
        <v>938</v>
      </c>
      <c r="D365" s="77" t="s">
        <v>332</v>
      </c>
      <c r="E365" s="78">
        <v>2433756</v>
      </c>
      <c r="F365" s="78">
        <v>2969994</v>
      </c>
      <c r="G365" s="86">
        <v>1998038.96</v>
      </c>
      <c r="H365" s="86">
        <f t="shared" si="10"/>
        <v>67.274174964663231</v>
      </c>
    </row>
    <row r="366" spans="1:8" ht="18.75" x14ac:dyDescent="0.2">
      <c r="A366" s="76" t="s">
        <v>1088</v>
      </c>
      <c r="B366" s="77" t="s">
        <v>770</v>
      </c>
      <c r="C366" s="77" t="s">
        <v>938</v>
      </c>
      <c r="D366" s="77" t="s">
        <v>388</v>
      </c>
      <c r="E366" s="78">
        <v>2433756</v>
      </c>
      <c r="F366" s="78">
        <v>2969994</v>
      </c>
      <c r="G366" s="86">
        <v>1998038.96</v>
      </c>
      <c r="H366" s="86">
        <f t="shared" si="10"/>
        <v>67.274174964663231</v>
      </c>
    </row>
    <row r="367" spans="1:8" ht="112.5" x14ac:dyDescent="0.2">
      <c r="A367" s="76" t="s">
        <v>1149</v>
      </c>
      <c r="B367" s="77" t="s">
        <v>770</v>
      </c>
      <c r="C367" s="77" t="s">
        <v>771</v>
      </c>
      <c r="D367" s="77" t="s">
        <v>704</v>
      </c>
      <c r="E367" s="78">
        <v>280800</v>
      </c>
      <c r="F367" s="78">
        <v>350386</v>
      </c>
      <c r="G367" s="86">
        <v>257745</v>
      </c>
      <c r="H367" s="86">
        <f t="shared" si="10"/>
        <v>73.5603020668634</v>
      </c>
    </row>
    <row r="368" spans="1:8" ht="18.75" x14ac:dyDescent="0.2">
      <c r="A368" s="76" t="s">
        <v>766</v>
      </c>
      <c r="B368" s="77" t="s">
        <v>770</v>
      </c>
      <c r="C368" s="77" t="s">
        <v>771</v>
      </c>
      <c r="D368" s="77" t="s">
        <v>376</v>
      </c>
      <c r="E368" s="78">
        <v>280800</v>
      </c>
      <c r="F368" s="78">
        <v>350386</v>
      </c>
      <c r="G368" s="86">
        <v>257745</v>
      </c>
      <c r="H368" s="86">
        <f t="shared" si="10"/>
        <v>73.5603020668634</v>
      </c>
    </row>
    <row r="369" spans="1:9" ht="37.5" x14ac:dyDescent="0.2">
      <c r="A369" s="76" t="s">
        <v>910</v>
      </c>
      <c r="B369" s="77" t="s">
        <v>770</v>
      </c>
      <c r="C369" s="77" t="s">
        <v>771</v>
      </c>
      <c r="D369" s="77" t="s">
        <v>378</v>
      </c>
      <c r="E369" s="78">
        <v>280800</v>
      </c>
      <c r="F369" s="78">
        <v>350386</v>
      </c>
      <c r="G369" s="86">
        <v>257745</v>
      </c>
      <c r="H369" s="86">
        <f t="shared" si="10"/>
        <v>73.5603020668634</v>
      </c>
    </row>
    <row r="370" spans="1:9" ht="18.75" x14ac:dyDescent="0.2">
      <c r="A370" s="79" t="s">
        <v>1150</v>
      </c>
      <c r="B370" s="80" t="s">
        <v>774</v>
      </c>
      <c r="C370" s="80" t="s">
        <v>703</v>
      </c>
      <c r="D370" s="80" t="s">
        <v>704</v>
      </c>
      <c r="E370" s="81">
        <v>100062441.45999999</v>
      </c>
      <c r="F370" s="81">
        <v>106192757.52</v>
      </c>
      <c r="G370" s="102">
        <v>65827138.490000002</v>
      </c>
      <c r="H370" s="102">
        <f t="shared" si="10"/>
        <v>61.988350267297967</v>
      </c>
    </row>
    <row r="371" spans="1:9" ht="18.75" x14ac:dyDescent="0.2">
      <c r="A371" s="76" t="s">
        <v>1151</v>
      </c>
      <c r="B371" s="77" t="s">
        <v>776</v>
      </c>
      <c r="C371" s="77" t="s">
        <v>703</v>
      </c>
      <c r="D371" s="77" t="s">
        <v>704</v>
      </c>
      <c r="E371" s="78">
        <v>89208528.459999993</v>
      </c>
      <c r="F371" s="78">
        <v>93169391.040000007</v>
      </c>
      <c r="G371" s="86">
        <v>57415744.420000002</v>
      </c>
      <c r="H371" s="86">
        <f t="shared" si="10"/>
        <v>61.625115050231415</v>
      </c>
    </row>
    <row r="372" spans="1:9" ht="18.75" x14ac:dyDescent="0.2">
      <c r="A372" s="76" t="s">
        <v>1152</v>
      </c>
      <c r="B372" s="77" t="s">
        <v>776</v>
      </c>
      <c r="C372" s="77" t="s">
        <v>780</v>
      </c>
      <c r="D372" s="77" t="s">
        <v>704</v>
      </c>
      <c r="E372" s="78">
        <v>0</v>
      </c>
      <c r="F372" s="78">
        <v>107457.58</v>
      </c>
      <c r="G372" s="86">
        <v>107457.58</v>
      </c>
      <c r="H372" s="86">
        <f t="shared" si="10"/>
        <v>100</v>
      </c>
    </row>
    <row r="373" spans="1:9" ht="37.5" x14ac:dyDescent="0.2">
      <c r="A373" s="76" t="s">
        <v>760</v>
      </c>
      <c r="B373" s="77" t="s">
        <v>776</v>
      </c>
      <c r="C373" s="77" t="s">
        <v>780</v>
      </c>
      <c r="D373" s="77" t="s">
        <v>369</v>
      </c>
      <c r="E373" s="78">
        <v>0</v>
      </c>
      <c r="F373" s="78">
        <v>107457.58</v>
      </c>
      <c r="G373" s="86">
        <v>107457.58</v>
      </c>
      <c r="H373" s="86">
        <f t="shared" si="10"/>
        <v>100</v>
      </c>
    </row>
    <row r="374" spans="1:9" ht="18.75" x14ac:dyDescent="0.2">
      <c r="A374" s="76" t="s">
        <v>1077</v>
      </c>
      <c r="B374" s="84" t="s">
        <v>776</v>
      </c>
      <c r="C374" s="77" t="s">
        <v>780</v>
      </c>
      <c r="D374" s="77" t="s">
        <v>371</v>
      </c>
      <c r="E374" s="78">
        <v>0</v>
      </c>
      <c r="F374" s="78">
        <v>107457.58</v>
      </c>
      <c r="G374" s="86">
        <v>107457.58</v>
      </c>
      <c r="H374" s="86">
        <f t="shared" si="10"/>
        <v>100</v>
      </c>
      <c r="I374" s="67"/>
    </row>
    <row r="375" spans="1:9" ht="18.75" x14ac:dyDescent="0.2">
      <c r="A375" s="76" t="s">
        <v>1153</v>
      </c>
      <c r="B375" s="77" t="s">
        <v>776</v>
      </c>
      <c r="C375" s="77" t="s">
        <v>781</v>
      </c>
      <c r="D375" s="77" t="s">
        <v>704</v>
      </c>
      <c r="E375" s="78">
        <v>17812356</v>
      </c>
      <c r="F375" s="78">
        <v>18668377</v>
      </c>
      <c r="G375" s="86">
        <v>11662333.67</v>
      </c>
      <c r="H375" s="86">
        <f t="shared" si="10"/>
        <v>62.471063606654184</v>
      </c>
    </row>
    <row r="376" spans="1:9" ht="37.5" x14ac:dyDescent="0.2">
      <c r="A376" s="76" t="s">
        <v>760</v>
      </c>
      <c r="B376" s="77" t="s">
        <v>776</v>
      </c>
      <c r="C376" s="77" t="s">
        <v>781</v>
      </c>
      <c r="D376" s="77" t="s">
        <v>369</v>
      </c>
      <c r="E376" s="78">
        <v>17812356</v>
      </c>
      <c r="F376" s="78">
        <v>18668377</v>
      </c>
      <c r="G376" s="86">
        <v>11662333.67</v>
      </c>
      <c r="H376" s="86">
        <f t="shared" si="10"/>
        <v>62.471063606654184</v>
      </c>
    </row>
    <row r="377" spans="1:9" ht="18.75" x14ac:dyDescent="0.2">
      <c r="A377" s="76" t="s">
        <v>1077</v>
      </c>
      <c r="B377" s="77" t="s">
        <v>776</v>
      </c>
      <c r="C377" s="77" t="s">
        <v>781</v>
      </c>
      <c r="D377" s="77" t="s">
        <v>371</v>
      </c>
      <c r="E377" s="78">
        <v>17812356</v>
      </c>
      <c r="F377" s="78">
        <v>18668377</v>
      </c>
      <c r="G377" s="86">
        <v>11662333.67</v>
      </c>
      <c r="H377" s="86">
        <f t="shared" si="10"/>
        <v>62.471063606654184</v>
      </c>
    </row>
    <row r="378" spans="1:9" ht="18.75" x14ac:dyDescent="0.2">
      <c r="A378" s="76" t="s">
        <v>1152</v>
      </c>
      <c r="B378" s="77" t="s">
        <v>776</v>
      </c>
      <c r="C378" s="77" t="s">
        <v>782</v>
      </c>
      <c r="D378" s="77" t="s">
        <v>704</v>
      </c>
      <c r="E378" s="78">
        <v>145879.38</v>
      </c>
      <c r="F378" s="78">
        <v>145879.38</v>
      </c>
      <c r="G378" s="86">
        <v>145879.38</v>
      </c>
      <c r="H378" s="86">
        <f t="shared" si="10"/>
        <v>100</v>
      </c>
    </row>
    <row r="379" spans="1:9" ht="37.5" x14ac:dyDescent="0.2">
      <c r="A379" s="76" t="s">
        <v>760</v>
      </c>
      <c r="B379" s="77" t="s">
        <v>776</v>
      </c>
      <c r="C379" s="77" t="s">
        <v>782</v>
      </c>
      <c r="D379" s="77" t="s">
        <v>369</v>
      </c>
      <c r="E379" s="78">
        <v>145879.38</v>
      </c>
      <c r="F379" s="78">
        <v>145879.38</v>
      </c>
      <c r="G379" s="86">
        <v>145879.38</v>
      </c>
      <c r="H379" s="86">
        <f t="shared" si="10"/>
        <v>100</v>
      </c>
    </row>
    <row r="380" spans="1:9" ht="18.75" x14ac:dyDescent="0.2">
      <c r="A380" s="76" t="s">
        <v>1077</v>
      </c>
      <c r="B380" s="77" t="s">
        <v>776</v>
      </c>
      <c r="C380" s="77" t="s">
        <v>782</v>
      </c>
      <c r="D380" s="77" t="s">
        <v>371</v>
      </c>
      <c r="E380" s="78">
        <v>145879.38</v>
      </c>
      <c r="F380" s="78">
        <v>145879.38</v>
      </c>
      <c r="G380" s="86">
        <v>145879.38</v>
      </c>
      <c r="H380" s="86">
        <f t="shared" si="10"/>
        <v>100</v>
      </c>
    </row>
    <row r="381" spans="1:9" ht="18.75" x14ac:dyDescent="0.2">
      <c r="A381" s="76" t="s">
        <v>1154</v>
      </c>
      <c r="B381" s="77" t="s">
        <v>776</v>
      </c>
      <c r="C381" s="77" t="s">
        <v>783</v>
      </c>
      <c r="D381" s="77" t="s">
        <v>704</v>
      </c>
      <c r="E381" s="78">
        <v>4060467</v>
      </c>
      <c r="F381" s="78">
        <v>5039476</v>
      </c>
      <c r="G381" s="86">
        <v>2806485.5</v>
      </c>
      <c r="H381" s="86">
        <f t="shared" si="10"/>
        <v>55.690026105888791</v>
      </c>
    </row>
    <row r="382" spans="1:9" ht="37.5" x14ac:dyDescent="0.2">
      <c r="A382" s="76" t="s">
        <v>760</v>
      </c>
      <c r="B382" s="77" t="s">
        <v>776</v>
      </c>
      <c r="C382" s="77" t="s">
        <v>783</v>
      </c>
      <c r="D382" s="77" t="s">
        <v>369</v>
      </c>
      <c r="E382" s="78">
        <v>4060467</v>
      </c>
      <c r="F382" s="78">
        <v>5039476</v>
      </c>
      <c r="G382" s="86">
        <v>2806485.5</v>
      </c>
      <c r="H382" s="86">
        <f t="shared" si="10"/>
        <v>55.690026105888791</v>
      </c>
    </row>
    <row r="383" spans="1:9" ht="18.75" x14ac:dyDescent="0.2">
      <c r="A383" s="76" t="s">
        <v>1077</v>
      </c>
      <c r="B383" s="77" t="s">
        <v>776</v>
      </c>
      <c r="C383" s="77" t="s">
        <v>783</v>
      </c>
      <c r="D383" s="77" t="s">
        <v>371</v>
      </c>
      <c r="E383" s="78">
        <v>4060467</v>
      </c>
      <c r="F383" s="78">
        <v>5039476</v>
      </c>
      <c r="G383" s="86">
        <v>2806485.5</v>
      </c>
      <c r="H383" s="86">
        <f t="shared" si="10"/>
        <v>55.690026105888791</v>
      </c>
    </row>
    <row r="384" spans="1:9" ht="18.75" x14ac:dyDescent="0.2">
      <c r="A384" s="76" t="s">
        <v>1155</v>
      </c>
      <c r="B384" s="77" t="s">
        <v>776</v>
      </c>
      <c r="C384" s="77" t="s">
        <v>784</v>
      </c>
      <c r="D384" s="77" t="s">
        <v>704</v>
      </c>
      <c r="E384" s="78">
        <v>21631778</v>
      </c>
      <c r="F384" s="78">
        <v>22946139</v>
      </c>
      <c r="G384" s="86">
        <v>15270015.109999999</v>
      </c>
      <c r="H384" s="86">
        <f t="shared" si="10"/>
        <v>66.547209140500712</v>
      </c>
    </row>
    <row r="385" spans="1:12" ht="37.5" x14ac:dyDescent="0.2">
      <c r="A385" s="76" t="s">
        <v>760</v>
      </c>
      <c r="B385" s="77" t="s">
        <v>776</v>
      </c>
      <c r="C385" s="77" t="s">
        <v>784</v>
      </c>
      <c r="D385" s="77" t="s">
        <v>369</v>
      </c>
      <c r="E385" s="78">
        <v>21631778</v>
      </c>
      <c r="F385" s="78">
        <v>22946139</v>
      </c>
      <c r="G385" s="86">
        <v>15270015.109999999</v>
      </c>
      <c r="H385" s="86">
        <f t="shared" si="10"/>
        <v>66.547209140500712</v>
      </c>
    </row>
    <row r="386" spans="1:12" ht="18.75" x14ac:dyDescent="0.2">
      <c r="A386" s="76" t="s">
        <v>1077</v>
      </c>
      <c r="B386" s="77" t="s">
        <v>776</v>
      </c>
      <c r="C386" s="77" t="s">
        <v>784</v>
      </c>
      <c r="D386" s="77" t="s">
        <v>371</v>
      </c>
      <c r="E386" s="78">
        <v>21631778</v>
      </c>
      <c r="F386" s="78">
        <v>22946139</v>
      </c>
      <c r="G386" s="86">
        <v>15270015.109999999</v>
      </c>
      <c r="H386" s="86">
        <f t="shared" si="10"/>
        <v>66.547209140500712</v>
      </c>
    </row>
    <row r="387" spans="1:12" ht="93.75" x14ac:dyDescent="0.2">
      <c r="A387" s="76" t="s">
        <v>1156</v>
      </c>
      <c r="B387" s="77" t="s">
        <v>776</v>
      </c>
      <c r="C387" s="77" t="s">
        <v>785</v>
      </c>
      <c r="D387" s="77" t="s">
        <v>704</v>
      </c>
      <c r="E387" s="78">
        <v>39038352.079999998</v>
      </c>
      <c r="F387" s="78">
        <v>39238091.079999998</v>
      </c>
      <c r="G387" s="86">
        <v>24646668.699999999</v>
      </c>
      <c r="H387" s="86">
        <f t="shared" si="10"/>
        <v>62.813118634516407</v>
      </c>
    </row>
    <row r="388" spans="1:12" ht="37.5" x14ac:dyDescent="0.2">
      <c r="A388" s="76" t="s">
        <v>760</v>
      </c>
      <c r="B388" s="77" t="s">
        <v>776</v>
      </c>
      <c r="C388" s="77" t="s">
        <v>785</v>
      </c>
      <c r="D388" s="77" t="s">
        <v>369</v>
      </c>
      <c r="E388" s="78">
        <v>39038352.079999998</v>
      </c>
      <c r="F388" s="78">
        <v>39238091.079999998</v>
      </c>
      <c r="G388" s="86">
        <v>24646668.699999999</v>
      </c>
      <c r="H388" s="86">
        <f t="shared" si="10"/>
        <v>62.813118634516407</v>
      </c>
    </row>
    <row r="389" spans="1:12" ht="18.75" x14ac:dyDescent="0.2">
      <c r="A389" s="76" t="s">
        <v>1077</v>
      </c>
      <c r="B389" s="77" t="s">
        <v>776</v>
      </c>
      <c r="C389" s="77" t="s">
        <v>785</v>
      </c>
      <c r="D389" s="77" t="s">
        <v>371</v>
      </c>
      <c r="E389" s="78">
        <v>39038352.079999998</v>
      </c>
      <c r="F389" s="78">
        <v>39238091.079999998</v>
      </c>
      <c r="G389" s="86">
        <v>24646668.699999999</v>
      </c>
      <c r="H389" s="86">
        <f t="shared" si="10"/>
        <v>62.813118634516407</v>
      </c>
    </row>
    <row r="390" spans="1:12" ht="18.75" x14ac:dyDescent="0.2">
      <c r="A390" s="76" t="s">
        <v>1157</v>
      </c>
      <c r="B390" s="77" t="s">
        <v>776</v>
      </c>
      <c r="C390" s="77" t="s">
        <v>779</v>
      </c>
      <c r="D390" s="77" t="s">
        <v>704</v>
      </c>
      <c r="E390" s="78">
        <v>4132180</v>
      </c>
      <c r="F390" s="78">
        <v>4132180</v>
      </c>
      <c r="G390" s="86">
        <v>1160483.4099999999</v>
      </c>
      <c r="H390" s="86">
        <f t="shared" si="10"/>
        <v>28.08404788755572</v>
      </c>
    </row>
    <row r="391" spans="1:12" ht="37.5" x14ac:dyDescent="0.2">
      <c r="A391" s="76" t="s">
        <v>745</v>
      </c>
      <c r="B391" s="77" t="s">
        <v>776</v>
      </c>
      <c r="C391" s="77" t="s">
        <v>779</v>
      </c>
      <c r="D391" s="77" t="s">
        <v>336</v>
      </c>
      <c r="E391" s="78">
        <v>4079635</v>
      </c>
      <c r="F391" s="78">
        <v>4079635</v>
      </c>
      <c r="G391" s="86">
        <v>1113163.67</v>
      </c>
      <c r="H391" s="86">
        <f t="shared" si="10"/>
        <v>27.285864299134605</v>
      </c>
    </row>
    <row r="392" spans="1:12" ht="37.5" x14ac:dyDescent="0.2">
      <c r="A392" s="76" t="s">
        <v>1056</v>
      </c>
      <c r="B392" s="77" t="s">
        <v>776</v>
      </c>
      <c r="C392" s="77" t="s">
        <v>779</v>
      </c>
      <c r="D392" s="77" t="s">
        <v>338</v>
      </c>
      <c r="E392" s="78">
        <v>4079635</v>
      </c>
      <c r="F392" s="78">
        <v>4079635</v>
      </c>
      <c r="G392" s="86">
        <v>1113163.67</v>
      </c>
      <c r="H392" s="86">
        <f t="shared" si="10"/>
        <v>27.285864299134605</v>
      </c>
      <c r="J392" s="67"/>
      <c r="K392" s="67"/>
      <c r="L392" s="67"/>
    </row>
    <row r="393" spans="1:12" ht="37.5" x14ac:dyDescent="0.2">
      <c r="A393" s="76" t="s">
        <v>760</v>
      </c>
      <c r="B393" s="77" t="s">
        <v>776</v>
      </c>
      <c r="C393" s="77" t="s">
        <v>779</v>
      </c>
      <c r="D393" s="77" t="s">
        <v>369</v>
      </c>
      <c r="E393" s="78">
        <v>52545</v>
      </c>
      <c r="F393" s="78">
        <v>52545</v>
      </c>
      <c r="G393" s="86">
        <v>47319.74</v>
      </c>
      <c r="H393" s="86">
        <f t="shared" ref="H393:H453" si="11">G393/F393*100</f>
        <v>90.055647540203637</v>
      </c>
    </row>
    <row r="394" spans="1:12" ht="18.75" x14ac:dyDescent="0.2">
      <c r="A394" s="76" t="s">
        <v>1077</v>
      </c>
      <c r="B394" s="77" t="s">
        <v>776</v>
      </c>
      <c r="C394" s="77" t="s">
        <v>779</v>
      </c>
      <c r="D394" s="77" t="s">
        <v>371</v>
      </c>
      <c r="E394" s="78">
        <v>52545</v>
      </c>
      <c r="F394" s="78">
        <v>52545</v>
      </c>
      <c r="G394" s="86">
        <v>47319.74</v>
      </c>
      <c r="H394" s="86">
        <f t="shared" si="11"/>
        <v>90.055647540203637</v>
      </c>
    </row>
    <row r="395" spans="1:12" ht="37.5" x14ac:dyDescent="0.2">
      <c r="A395" s="76" t="s">
        <v>1078</v>
      </c>
      <c r="B395" s="77" t="s">
        <v>776</v>
      </c>
      <c r="C395" s="77" t="s">
        <v>777</v>
      </c>
      <c r="D395" s="77" t="s">
        <v>704</v>
      </c>
      <c r="E395" s="78">
        <v>2387516</v>
      </c>
      <c r="F395" s="78">
        <v>2891791</v>
      </c>
      <c r="G395" s="86">
        <v>1616421.07</v>
      </c>
      <c r="H395" s="86">
        <f t="shared" si="11"/>
        <v>55.896884318403373</v>
      </c>
    </row>
    <row r="396" spans="1:12" ht="75" x14ac:dyDescent="0.2">
      <c r="A396" s="76" t="s">
        <v>744</v>
      </c>
      <c r="B396" s="77" t="s">
        <v>776</v>
      </c>
      <c r="C396" s="77" t="s">
        <v>777</v>
      </c>
      <c r="D396" s="77" t="s">
        <v>332</v>
      </c>
      <c r="E396" s="78">
        <v>2288686</v>
      </c>
      <c r="F396" s="78">
        <v>2792961</v>
      </c>
      <c r="G396" s="86">
        <v>1588617.88</v>
      </c>
      <c r="H396" s="86">
        <f t="shared" si="11"/>
        <v>56.879343463800602</v>
      </c>
    </row>
    <row r="397" spans="1:12" ht="18.75" x14ac:dyDescent="0.2">
      <c r="A397" s="76" t="s">
        <v>1088</v>
      </c>
      <c r="B397" s="77" t="s">
        <v>776</v>
      </c>
      <c r="C397" s="77" t="s">
        <v>777</v>
      </c>
      <c r="D397" s="77" t="s">
        <v>388</v>
      </c>
      <c r="E397" s="78">
        <v>2288686</v>
      </c>
      <c r="F397" s="78">
        <v>2792961</v>
      </c>
      <c r="G397" s="86">
        <v>1588617.88</v>
      </c>
      <c r="H397" s="86">
        <f t="shared" si="11"/>
        <v>56.879343463800602</v>
      </c>
    </row>
    <row r="398" spans="1:12" ht="37.5" x14ac:dyDescent="0.2">
      <c r="A398" s="76" t="s">
        <v>745</v>
      </c>
      <c r="B398" s="77" t="s">
        <v>776</v>
      </c>
      <c r="C398" s="77" t="s">
        <v>777</v>
      </c>
      <c r="D398" s="77" t="s">
        <v>336</v>
      </c>
      <c r="E398" s="78">
        <v>98830</v>
      </c>
      <c r="F398" s="78">
        <v>98830</v>
      </c>
      <c r="G398" s="86">
        <v>27803.19</v>
      </c>
      <c r="H398" s="86">
        <f t="shared" si="11"/>
        <v>28.132338358797938</v>
      </c>
    </row>
    <row r="399" spans="1:12" ht="37.5" x14ac:dyDescent="0.2">
      <c r="A399" s="76" t="s">
        <v>1056</v>
      </c>
      <c r="B399" s="77" t="s">
        <v>776</v>
      </c>
      <c r="C399" s="77" t="s">
        <v>777</v>
      </c>
      <c r="D399" s="77" t="s">
        <v>338</v>
      </c>
      <c r="E399" s="78">
        <v>98830</v>
      </c>
      <c r="F399" s="78">
        <v>98830</v>
      </c>
      <c r="G399" s="86">
        <v>27803.19</v>
      </c>
      <c r="H399" s="86">
        <f t="shared" si="11"/>
        <v>28.132338358797938</v>
      </c>
    </row>
    <row r="400" spans="1:12" ht="18.75" x14ac:dyDescent="0.2">
      <c r="A400" s="76" t="s">
        <v>1158</v>
      </c>
      <c r="B400" s="77" t="s">
        <v>787</v>
      </c>
      <c r="C400" s="77" t="s">
        <v>703</v>
      </c>
      <c r="D400" s="77" t="s">
        <v>704</v>
      </c>
      <c r="E400" s="78">
        <v>10853913</v>
      </c>
      <c r="F400" s="78">
        <v>13023366.48</v>
      </c>
      <c r="G400" s="86">
        <v>8411394.0700000003</v>
      </c>
      <c r="H400" s="86">
        <f t="shared" si="11"/>
        <v>64.586941348209677</v>
      </c>
    </row>
    <row r="401" spans="1:8" ht="37.5" x14ac:dyDescent="0.2">
      <c r="A401" s="76" t="s">
        <v>1055</v>
      </c>
      <c r="B401" s="77" t="s">
        <v>787</v>
      </c>
      <c r="C401" s="77" t="s">
        <v>788</v>
      </c>
      <c r="D401" s="77" t="s">
        <v>704</v>
      </c>
      <c r="E401" s="78">
        <v>2658970</v>
      </c>
      <c r="F401" s="78">
        <v>3130049</v>
      </c>
      <c r="G401" s="86">
        <v>2213015.9900000002</v>
      </c>
      <c r="H401" s="86">
        <f t="shared" si="11"/>
        <v>70.702279421184784</v>
      </c>
    </row>
    <row r="402" spans="1:8" ht="75" x14ac:dyDescent="0.2">
      <c r="A402" s="76" t="s">
        <v>744</v>
      </c>
      <c r="B402" s="77" t="s">
        <v>787</v>
      </c>
      <c r="C402" s="77" t="s">
        <v>788</v>
      </c>
      <c r="D402" s="77" t="s">
        <v>332</v>
      </c>
      <c r="E402" s="78">
        <v>2658970</v>
      </c>
      <c r="F402" s="78">
        <v>3130049</v>
      </c>
      <c r="G402" s="86">
        <v>2213015.9900000002</v>
      </c>
      <c r="H402" s="86">
        <f t="shared" si="11"/>
        <v>70.702279421184784</v>
      </c>
    </row>
    <row r="403" spans="1:8" ht="37.5" x14ac:dyDescent="0.2">
      <c r="A403" s="76" t="s">
        <v>1052</v>
      </c>
      <c r="B403" s="77" t="s">
        <v>787</v>
      </c>
      <c r="C403" s="77" t="s">
        <v>788</v>
      </c>
      <c r="D403" s="77" t="s">
        <v>334</v>
      </c>
      <c r="E403" s="78">
        <v>2658970</v>
      </c>
      <c r="F403" s="78">
        <v>3130049</v>
      </c>
      <c r="G403" s="86">
        <v>2213015.9900000002</v>
      </c>
      <c r="H403" s="86">
        <f t="shared" si="11"/>
        <v>70.702279421184784</v>
      </c>
    </row>
    <row r="404" spans="1:8" ht="37.5" x14ac:dyDescent="0.2">
      <c r="A404" s="76" t="s">
        <v>1078</v>
      </c>
      <c r="B404" s="77" t="s">
        <v>787</v>
      </c>
      <c r="C404" s="77" t="s">
        <v>789</v>
      </c>
      <c r="D404" s="77" t="s">
        <v>704</v>
      </c>
      <c r="E404" s="78">
        <v>3745186</v>
      </c>
      <c r="F404" s="78">
        <v>4472939</v>
      </c>
      <c r="G404" s="86">
        <v>2628947.41</v>
      </c>
      <c r="H404" s="86">
        <f t="shared" si="11"/>
        <v>58.774497260078896</v>
      </c>
    </row>
    <row r="405" spans="1:8" ht="75" x14ac:dyDescent="0.2">
      <c r="A405" s="76" t="s">
        <v>744</v>
      </c>
      <c r="B405" s="77" t="s">
        <v>787</v>
      </c>
      <c r="C405" s="77" t="s">
        <v>789</v>
      </c>
      <c r="D405" s="77" t="s">
        <v>332</v>
      </c>
      <c r="E405" s="78">
        <v>3302962</v>
      </c>
      <c r="F405" s="78">
        <v>4030715</v>
      </c>
      <c r="G405" s="86">
        <v>2587601.5</v>
      </c>
      <c r="H405" s="86">
        <f t="shared" si="11"/>
        <v>64.197084140158751</v>
      </c>
    </row>
    <row r="406" spans="1:8" ht="18.75" x14ac:dyDescent="0.2">
      <c r="A406" s="76" t="s">
        <v>1088</v>
      </c>
      <c r="B406" s="77" t="s">
        <v>787</v>
      </c>
      <c r="C406" s="77" t="s">
        <v>789</v>
      </c>
      <c r="D406" s="77" t="s">
        <v>388</v>
      </c>
      <c r="E406" s="78">
        <v>3302962</v>
      </c>
      <c r="F406" s="78">
        <v>4030715</v>
      </c>
      <c r="G406" s="86">
        <v>2587601.5</v>
      </c>
      <c r="H406" s="86">
        <f t="shared" si="11"/>
        <v>64.197084140158751</v>
      </c>
    </row>
    <row r="407" spans="1:8" ht="37.5" x14ac:dyDescent="0.2">
      <c r="A407" s="76" t="s">
        <v>745</v>
      </c>
      <c r="B407" s="77" t="s">
        <v>787</v>
      </c>
      <c r="C407" s="77" t="s">
        <v>789</v>
      </c>
      <c r="D407" s="77" t="s">
        <v>336</v>
      </c>
      <c r="E407" s="78">
        <v>436284</v>
      </c>
      <c r="F407" s="78">
        <v>436284</v>
      </c>
      <c r="G407" s="86">
        <v>38625.910000000003</v>
      </c>
      <c r="H407" s="86">
        <f t="shared" si="11"/>
        <v>8.8533867847548855</v>
      </c>
    </row>
    <row r="408" spans="1:8" ht="37.5" x14ac:dyDescent="0.2">
      <c r="A408" s="76" t="s">
        <v>1056</v>
      </c>
      <c r="B408" s="77" t="s">
        <v>787</v>
      </c>
      <c r="C408" s="77" t="s">
        <v>789</v>
      </c>
      <c r="D408" s="77" t="s">
        <v>338</v>
      </c>
      <c r="E408" s="78">
        <v>436284</v>
      </c>
      <c r="F408" s="78">
        <v>436284</v>
      </c>
      <c r="G408" s="86">
        <v>38625.910000000003</v>
      </c>
      <c r="H408" s="86">
        <f t="shared" si="11"/>
        <v>8.8533867847548855</v>
      </c>
    </row>
    <row r="409" spans="1:8" ht="18.75" x14ac:dyDescent="0.2">
      <c r="A409" s="76" t="s">
        <v>746</v>
      </c>
      <c r="B409" s="77" t="s">
        <v>787</v>
      </c>
      <c r="C409" s="77" t="s">
        <v>789</v>
      </c>
      <c r="D409" s="77" t="s">
        <v>340</v>
      </c>
      <c r="E409" s="78">
        <v>5940</v>
      </c>
      <c r="F409" s="78">
        <v>5940</v>
      </c>
      <c r="G409" s="86">
        <v>2720</v>
      </c>
      <c r="H409" s="86">
        <f t="shared" si="11"/>
        <v>45.791245791245792</v>
      </c>
    </row>
    <row r="410" spans="1:8" ht="18.75" x14ac:dyDescent="0.2">
      <c r="A410" s="76" t="s">
        <v>1059</v>
      </c>
      <c r="B410" s="77" t="s">
        <v>787</v>
      </c>
      <c r="C410" s="77" t="s">
        <v>789</v>
      </c>
      <c r="D410" s="77" t="s">
        <v>342</v>
      </c>
      <c r="E410" s="78">
        <v>5940</v>
      </c>
      <c r="F410" s="78">
        <v>5940</v>
      </c>
      <c r="G410" s="86">
        <v>2720</v>
      </c>
      <c r="H410" s="86">
        <f t="shared" si="11"/>
        <v>45.791245791245792</v>
      </c>
    </row>
    <row r="411" spans="1:8" ht="37.5" x14ac:dyDescent="0.2">
      <c r="A411" s="76" t="s">
        <v>1078</v>
      </c>
      <c r="B411" s="77" t="s">
        <v>787</v>
      </c>
      <c r="C411" s="77" t="s">
        <v>790</v>
      </c>
      <c r="D411" s="77" t="s">
        <v>704</v>
      </c>
      <c r="E411" s="78">
        <v>4176157</v>
      </c>
      <c r="F411" s="78">
        <v>5077885</v>
      </c>
      <c r="G411" s="86">
        <v>3317656.19</v>
      </c>
      <c r="H411" s="86">
        <f t="shared" si="11"/>
        <v>65.335394362022768</v>
      </c>
    </row>
    <row r="412" spans="1:8" ht="75" x14ac:dyDescent="0.2">
      <c r="A412" s="76" t="s">
        <v>744</v>
      </c>
      <c r="B412" s="77" t="s">
        <v>787</v>
      </c>
      <c r="C412" s="77" t="s">
        <v>790</v>
      </c>
      <c r="D412" s="77" t="s">
        <v>332</v>
      </c>
      <c r="E412" s="78">
        <v>4055557</v>
      </c>
      <c r="F412" s="78">
        <v>4922287</v>
      </c>
      <c r="G412" s="86">
        <v>3274806.19</v>
      </c>
      <c r="H412" s="86">
        <f t="shared" si="11"/>
        <v>66.530175708974298</v>
      </c>
    </row>
    <row r="413" spans="1:8" ht="18.75" x14ac:dyDescent="0.2">
      <c r="A413" s="76" t="s">
        <v>1088</v>
      </c>
      <c r="B413" s="77" t="s">
        <v>787</v>
      </c>
      <c r="C413" s="77" t="s">
        <v>790</v>
      </c>
      <c r="D413" s="77" t="s">
        <v>388</v>
      </c>
      <c r="E413" s="78">
        <v>4055557</v>
      </c>
      <c r="F413" s="78">
        <v>4922287</v>
      </c>
      <c r="G413" s="86">
        <v>3274806.19</v>
      </c>
      <c r="H413" s="86">
        <f t="shared" si="11"/>
        <v>66.530175708974298</v>
      </c>
    </row>
    <row r="414" spans="1:8" ht="37.5" x14ac:dyDescent="0.2">
      <c r="A414" s="76" t="s">
        <v>745</v>
      </c>
      <c r="B414" s="77" t="s">
        <v>787</v>
      </c>
      <c r="C414" s="77" t="s">
        <v>790</v>
      </c>
      <c r="D414" s="77" t="s">
        <v>336</v>
      </c>
      <c r="E414" s="78">
        <v>120600</v>
      </c>
      <c r="F414" s="78">
        <v>155598</v>
      </c>
      <c r="G414" s="86">
        <v>42850</v>
      </c>
      <c r="H414" s="86">
        <f t="shared" si="11"/>
        <v>27.538914381932926</v>
      </c>
    </row>
    <row r="415" spans="1:8" ht="37.5" x14ac:dyDescent="0.2">
      <c r="A415" s="76" t="s">
        <v>1056</v>
      </c>
      <c r="B415" s="77" t="s">
        <v>787</v>
      </c>
      <c r="C415" s="77" t="s">
        <v>790</v>
      </c>
      <c r="D415" s="77" t="s">
        <v>338</v>
      </c>
      <c r="E415" s="78">
        <v>120600</v>
      </c>
      <c r="F415" s="78">
        <v>155598</v>
      </c>
      <c r="G415" s="86">
        <v>42850</v>
      </c>
      <c r="H415" s="86">
        <f t="shared" si="11"/>
        <v>27.538914381932926</v>
      </c>
    </row>
    <row r="416" spans="1:8" ht="93.75" x14ac:dyDescent="0.2">
      <c r="A416" s="76" t="s">
        <v>1159</v>
      </c>
      <c r="B416" s="77" t="s">
        <v>787</v>
      </c>
      <c r="C416" s="77" t="s">
        <v>791</v>
      </c>
      <c r="D416" s="77" t="s">
        <v>704</v>
      </c>
      <c r="E416" s="78">
        <v>273600</v>
      </c>
      <c r="F416" s="78">
        <v>273600</v>
      </c>
      <c r="G416" s="86">
        <v>182881</v>
      </c>
      <c r="H416" s="86">
        <f t="shared" si="11"/>
        <v>66.842470760233923</v>
      </c>
    </row>
    <row r="417" spans="1:8" ht="18.75" x14ac:dyDescent="0.2">
      <c r="A417" s="76" t="s">
        <v>766</v>
      </c>
      <c r="B417" s="77" t="s">
        <v>787</v>
      </c>
      <c r="C417" s="77" t="s">
        <v>791</v>
      </c>
      <c r="D417" s="77" t="s">
        <v>376</v>
      </c>
      <c r="E417" s="78">
        <v>111600</v>
      </c>
      <c r="F417" s="78">
        <v>111600</v>
      </c>
      <c r="G417" s="86">
        <v>75900</v>
      </c>
      <c r="H417" s="86">
        <f t="shared" si="11"/>
        <v>68.010752688172033</v>
      </c>
    </row>
    <row r="418" spans="1:8" ht="37.5" x14ac:dyDescent="0.2">
      <c r="A418" s="76" t="s">
        <v>910</v>
      </c>
      <c r="B418" s="77" t="s">
        <v>787</v>
      </c>
      <c r="C418" s="77" t="s">
        <v>791</v>
      </c>
      <c r="D418" s="77" t="s">
        <v>378</v>
      </c>
      <c r="E418" s="78">
        <v>111600</v>
      </c>
      <c r="F418" s="78">
        <v>111600</v>
      </c>
      <c r="G418" s="86">
        <v>75900</v>
      </c>
      <c r="H418" s="86">
        <f t="shared" si="11"/>
        <v>68.010752688172033</v>
      </c>
    </row>
    <row r="419" spans="1:8" ht="37.5" x14ac:dyDescent="0.2">
      <c r="A419" s="76" t="s">
        <v>760</v>
      </c>
      <c r="B419" s="77" t="s">
        <v>787</v>
      </c>
      <c r="C419" s="77" t="s">
        <v>791</v>
      </c>
      <c r="D419" s="77" t="s">
        <v>369</v>
      </c>
      <c r="E419" s="78">
        <v>162000</v>
      </c>
      <c r="F419" s="78">
        <v>162000</v>
      </c>
      <c r="G419" s="86">
        <v>106981</v>
      </c>
      <c r="H419" s="86">
        <f t="shared" si="11"/>
        <v>66.037654320987656</v>
      </c>
    </row>
    <row r="420" spans="1:8" ht="18.75" x14ac:dyDescent="0.2">
      <c r="A420" s="76" t="s">
        <v>1077</v>
      </c>
      <c r="B420" s="77" t="s">
        <v>787</v>
      </c>
      <c r="C420" s="77" t="s">
        <v>791</v>
      </c>
      <c r="D420" s="77" t="s">
        <v>371</v>
      </c>
      <c r="E420" s="78">
        <v>162000</v>
      </c>
      <c r="F420" s="78">
        <v>162000</v>
      </c>
      <c r="G420" s="86">
        <v>106981</v>
      </c>
      <c r="H420" s="86">
        <f t="shared" si="11"/>
        <v>66.037654320987656</v>
      </c>
    </row>
    <row r="421" spans="1:8" ht="37.5" x14ac:dyDescent="0.2">
      <c r="A421" s="76" t="s">
        <v>1276</v>
      </c>
      <c r="B421" s="77" t="s">
        <v>787</v>
      </c>
      <c r="C421" s="77" t="s">
        <v>1272</v>
      </c>
      <c r="D421" s="77" t="s">
        <v>704</v>
      </c>
      <c r="E421" s="78">
        <v>0</v>
      </c>
      <c r="F421" s="78">
        <v>68893.48</v>
      </c>
      <c r="G421" s="86">
        <v>68893.48</v>
      </c>
      <c r="H421" s="86">
        <f t="shared" si="11"/>
        <v>100</v>
      </c>
    </row>
    <row r="422" spans="1:8" ht="75" x14ac:dyDescent="0.2">
      <c r="A422" s="76" t="s">
        <v>744</v>
      </c>
      <c r="B422" s="77" t="s">
        <v>787</v>
      </c>
      <c r="C422" s="77" t="s">
        <v>1272</v>
      </c>
      <c r="D422" s="77" t="s">
        <v>332</v>
      </c>
      <c r="E422" s="78">
        <v>0</v>
      </c>
      <c r="F422" s="78">
        <v>68893.48</v>
      </c>
      <c r="G422" s="86">
        <v>68893.48</v>
      </c>
      <c r="H422" s="86">
        <f t="shared" si="11"/>
        <v>100</v>
      </c>
    </row>
    <row r="423" spans="1:8" ht="37.5" x14ac:dyDescent="0.2">
      <c r="A423" s="76" t="s">
        <v>1052</v>
      </c>
      <c r="B423" s="77" t="s">
        <v>787</v>
      </c>
      <c r="C423" s="77" t="s">
        <v>1272</v>
      </c>
      <c r="D423" s="77" t="s">
        <v>334</v>
      </c>
      <c r="E423" s="78">
        <v>0</v>
      </c>
      <c r="F423" s="78">
        <v>68893.48</v>
      </c>
      <c r="G423" s="86">
        <v>68893.48</v>
      </c>
      <c r="H423" s="86">
        <f t="shared" si="11"/>
        <v>100</v>
      </c>
    </row>
    <row r="424" spans="1:8" ht="18.75" x14ac:dyDescent="0.2">
      <c r="A424" s="79" t="s">
        <v>1160</v>
      </c>
      <c r="B424" s="80" t="s">
        <v>902</v>
      </c>
      <c r="C424" s="80" t="s">
        <v>703</v>
      </c>
      <c r="D424" s="80" t="s">
        <v>704</v>
      </c>
      <c r="E424" s="81">
        <f>E425+E429+E436+E456</f>
        <v>42696507.799999997</v>
      </c>
      <c r="F424" s="81">
        <f>F425+F429+F436+F456</f>
        <v>42796971.799999997</v>
      </c>
      <c r="G424" s="81">
        <f>G425+G429+G436+G456</f>
        <v>32433595.620000001</v>
      </c>
      <c r="H424" s="102">
        <f t="shared" si="11"/>
        <v>75.784790969719978</v>
      </c>
    </row>
    <row r="425" spans="1:8" ht="18.75" x14ac:dyDescent="0.2">
      <c r="A425" s="76" t="s">
        <v>1161</v>
      </c>
      <c r="B425" s="77" t="s">
        <v>904</v>
      </c>
      <c r="C425" s="77" t="s">
        <v>703</v>
      </c>
      <c r="D425" s="77" t="s">
        <v>704</v>
      </c>
      <c r="E425" s="78">
        <v>9613365</v>
      </c>
      <c r="F425" s="78">
        <v>9613365</v>
      </c>
      <c r="G425" s="78">
        <v>7180440.3200000003</v>
      </c>
      <c r="H425" s="86">
        <f t="shared" si="11"/>
        <v>74.692267691906011</v>
      </c>
    </row>
    <row r="426" spans="1:8" ht="37.5" x14ac:dyDescent="0.2">
      <c r="A426" s="76" t="s">
        <v>1162</v>
      </c>
      <c r="B426" s="77" t="s">
        <v>904</v>
      </c>
      <c r="C426" s="77" t="s">
        <v>905</v>
      </c>
      <c r="D426" s="77" t="s">
        <v>704</v>
      </c>
      <c r="E426" s="78">
        <v>9613365</v>
      </c>
      <c r="F426" s="78">
        <v>9613365</v>
      </c>
      <c r="G426" s="86">
        <v>7180440.3200000003</v>
      </c>
      <c r="H426" s="86">
        <f t="shared" si="11"/>
        <v>74.692267691906011</v>
      </c>
    </row>
    <row r="427" spans="1:8" ht="18.75" x14ac:dyDescent="0.2">
      <c r="A427" s="76" t="s">
        <v>766</v>
      </c>
      <c r="B427" s="77" t="s">
        <v>904</v>
      </c>
      <c r="C427" s="77" t="s">
        <v>905</v>
      </c>
      <c r="D427" s="77" t="s">
        <v>376</v>
      </c>
      <c r="E427" s="78">
        <v>9613365</v>
      </c>
      <c r="F427" s="78">
        <v>9613365</v>
      </c>
      <c r="G427" s="86">
        <v>7180440.3200000003</v>
      </c>
      <c r="H427" s="86">
        <f t="shared" si="11"/>
        <v>74.692267691906011</v>
      </c>
    </row>
    <row r="428" spans="1:8" ht="37.5" x14ac:dyDescent="0.2">
      <c r="A428" s="76" t="s">
        <v>1163</v>
      </c>
      <c r="B428" s="77" t="s">
        <v>904</v>
      </c>
      <c r="C428" s="77" t="s">
        <v>905</v>
      </c>
      <c r="D428" s="77" t="s">
        <v>462</v>
      </c>
      <c r="E428" s="78">
        <v>9613365</v>
      </c>
      <c r="F428" s="78">
        <v>9613365</v>
      </c>
      <c r="G428" s="86">
        <v>7180440.3200000003</v>
      </c>
      <c r="H428" s="86">
        <f t="shared" si="11"/>
        <v>74.692267691906011</v>
      </c>
    </row>
    <row r="429" spans="1:8" ht="18.75" x14ac:dyDescent="0.2">
      <c r="A429" s="76" t="s">
        <v>1164</v>
      </c>
      <c r="B429" s="77" t="s">
        <v>908</v>
      </c>
      <c r="C429" s="77" t="s">
        <v>703</v>
      </c>
      <c r="D429" s="77" t="s">
        <v>704</v>
      </c>
      <c r="E429" s="78">
        <f>E430+E433</f>
        <v>822000</v>
      </c>
      <c r="F429" s="78">
        <f t="shared" ref="F429:G429" si="12">F430+F433</f>
        <v>922464</v>
      </c>
      <c r="G429" s="78">
        <f t="shared" si="12"/>
        <v>590956</v>
      </c>
      <c r="H429" s="86">
        <f t="shared" si="11"/>
        <v>64.062771013286152</v>
      </c>
    </row>
    <row r="430" spans="1:8" ht="37.5" x14ac:dyDescent="0.2">
      <c r="A430" s="76" t="s">
        <v>1171</v>
      </c>
      <c r="B430" s="77" t="s">
        <v>908</v>
      </c>
      <c r="C430" s="77" t="s">
        <v>920</v>
      </c>
      <c r="D430" s="77" t="s">
        <v>704</v>
      </c>
      <c r="E430" s="78">
        <v>672000</v>
      </c>
      <c r="F430" s="78">
        <v>772464</v>
      </c>
      <c r="G430" s="86">
        <v>560956</v>
      </c>
      <c r="H430" s="86">
        <f t="shared" si="11"/>
        <v>72.61904761904762</v>
      </c>
    </row>
    <row r="431" spans="1:8" ht="18.75" x14ac:dyDescent="0.2">
      <c r="A431" s="76" t="s">
        <v>766</v>
      </c>
      <c r="B431" s="77" t="s">
        <v>908</v>
      </c>
      <c r="C431" s="77" t="s">
        <v>920</v>
      </c>
      <c r="D431" s="77" t="s">
        <v>376</v>
      </c>
      <c r="E431" s="78">
        <v>672000</v>
      </c>
      <c r="F431" s="78">
        <v>772464</v>
      </c>
      <c r="G431" s="86">
        <v>560956</v>
      </c>
      <c r="H431" s="86">
        <f t="shared" si="11"/>
        <v>72.61904761904762</v>
      </c>
    </row>
    <row r="432" spans="1:8" ht="37.5" x14ac:dyDescent="0.2">
      <c r="A432" s="76" t="s">
        <v>1196</v>
      </c>
      <c r="B432" s="77" t="s">
        <v>908</v>
      </c>
      <c r="C432" s="77" t="s">
        <v>920</v>
      </c>
      <c r="D432" s="77" t="s">
        <v>465</v>
      </c>
      <c r="E432" s="78">
        <v>672000</v>
      </c>
      <c r="F432" s="78">
        <v>772464</v>
      </c>
      <c r="G432" s="86">
        <v>560956</v>
      </c>
      <c r="H432" s="86">
        <f t="shared" si="11"/>
        <v>72.61904761904762</v>
      </c>
    </row>
    <row r="433" spans="1:8" ht="37.5" x14ac:dyDescent="0.2">
      <c r="A433" s="76" t="s">
        <v>1166</v>
      </c>
      <c r="B433" s="77" t="s">
        <v>908</v>
      </c>
      <c r="C433" s="77" t="s">
        <v>911</v>
      </c>
      <c r="D433" s="77" t="s">
        <v>704</v>
      </c>
      <c r="E433" s="78">
        <v>150000</v>
      </c>
      <c r="F433" s="78">
        <v>150000</v>
      </c>
      <c r="G433" s="86">
        <v>30000</v>
      </c>
      <c r="H433" s="86">
        <f t="shared" si="11"/>
        <v>20</v>
      </c>
    </row>
    <row r="434" spans="1:8" ht="18.75" x14ac:dyDescent="0.2">
      <c r="A434" s="76" t="s">
        <v>766</v>
      </c>
      <c r="B434" s="77" t="s">
        <v>908</v>
      </c>
      <c r="C434" s="77" t="s">
        <v>911</v>
      </c>
      <c r="D434" s="77" t="s">
        <v>376</v>
      </c>
      <c r="E434" s="78">
        <v>150000</v>
      </c>
      <c r="F434" s="78">
        <v>150000</v>
      </c>
      <c r="G434" s="86">
        <v>30000</v>
      </c>
      <c r="H434" s="86">
        <f t="shared" si="11"/>
        <v>20</v>
      </c>
    </row>
    <row r="435" spans="1:8" ht="37.5" x14ac:dyDescent="0.2">
      <c r="A435" s="76" t="s">
        <v>910</v>
      </c>
      <c r="B435" s="77" t="s">
        <v>908</v>
      </c>
      <c r="C435" s="77" t="s">
        <v>911</v>
      </c>
      <c r="D435" s="77" t="s">
        <v>378</v>
      </c>
      <c r="E435" s="78">
        <v>150000</v>
      </c>
      <c r="F435" s="78">
        <v>150000</v>
      </c>
      <c r="G435" s="86">
        <v>30000</v>
      </c>
      <c r="H435" s="86">
        <f t="shared" si="11"/>
        <v>20</v>
      </c>
    </row>
    <row r="436" spans="1:8" ht="18.75" x14ac:dyDescent="0.2">
      <c r="A436" s="76" t="s">
        <v>1167</v>
      </c>
      <c r="B436" s="77" t="s">
        <v>913</v>
      </c>
      <c r="C436" s="77" t="s">
        <v>703</v>
      </c>
      <c r="D436" s="77" t="s">
        <v>704</v>
      </c>
      <c r="E436" s="78">
        <f>E437+E440+E443+E447+E450+E453</f>
        <v>32238142.800000001</v>
      </c>
      <c r="F436" s="78">
        <f t="shared" ref="F436:G436" si="13">F437+F440+F443+F447+F450+F453</f>
        <v>32238142.800000001</v>
      </c>
      <c r="G436" s="78">
        <f t="shared" si="13"/>
        <v>24644199.300000001</v>
      </c>
      <c r="H436" s="86">
        <f t="shared" si="11"/>
        <v>76.444227736344658</v>
      </c>
    </row>
    <row r="437" spans="1:8" ht="56.25" x14ac:dyDescent="0.2">
      <c r="A437" s="76" t="s">
        <v>1165</v>
      </c>
      <c r="B437" s="77" t="s">
        <v>913</v>
      </c>
      <c r="C437" s="77" t="s">
        <v>909</v>
      </c>
      <c r="D437" s="77" t="s">
        <v>704</v>
      </c>
      <c r="E437" s="78">
        <v>68000</v>
      </c>
      <c r="F437" s="78">
        <v>68000</v>
      </c>
      <c r="G437" s="86">
        <v>61000</v>
      </c>
      <c r="H437" s="86">
        <f t="shared" si="11"/>
        <v>89.705882352941174</v>
      </c>
    </row>
    <row r="438" spans="1:8" ht="18.75" x14ac:dyDescent="0.2">
      <c r="A438" s="76" t="s">
        <v>766</v>
      </c>
      <c r="B438" s="77" t="s">
        <v>913</v>
      </c>
      <c r="C438" s="77" t="s">
        <v>909</v>
      </c>
      <c r="D438" s="77" t="s">
        <v>376</v>
      </c>
      <c r="E438" s="78">
        <v>68000</v>
      </c>
      <c r="F438" s="78">
        <v>68000</v>
      </c>
      <c r="G438" s="86">
        <v>61000</v>
      </c>
      <c r="H438" s="86">
        <f t="shared" si="11"/>
        <v>89.705882352941174</v>
      </c>
    </row>
    <row r="439" spans="1:8" ht="37.5" x14ac:dyDescent="0.2">
      <c r="A439" s="76" t="s">
        <v>1163</v>
      </c>
      <c r="B439" s="77" t="s">
        <v>913</v>
      </c>
      <c r="C439" s="77" t="s">
        <v>909</v>
      </c>
      <c r="D439" s="77" t="s">
        <v>462</v>
      </c>
      <c r="E439" s="78">
        <v>68000</v>
      </c>
      <c r="F439" s="78">
        <v>68000</v>
      </c>
      <c r="G439" s="86">
        <v>61000</v>
      </c>
      <c r="H439" s="86">
        <f t="shared" si="11"/>
        <v>89.705882352941174</v>
      </c>
    </row>
    <row r="440" spans="1:8" ht="42" customHeight="1" x14ac:dyDescent="0.2">
      <c r="A440" s="83" t="s">
        <v>1063</v>
      </c>
      <c r="B440" s="84" t="s">
        <v>913</v>
      </c>
      <c r="C440" s="84" t="s">
        <v>914</v>
      </c>
      <c r="D440" s="84" t="s">
        <v>704</v>
      </c>
      <c r="E440" s="85">
        <v>168000</v>
      </c>
      <c r="F440" s="85">
        <v>168000</v>
      </c>
      <c r="G440" s="86">
        <v>133000</v>
      </c>
      <c r="H440" s="86">
        <f t="shared" si="11"/>
        <v>79.166666666666657</v>
      </c>
    </row>
    <row r="441" spans="1:8" ht="29.25" customHeight="1" x14ac:dyDescent="0.2">
      <c r="A441" s="83" t="s">
        <v>745</v>
      </c>
      <c r="B441" s="84" t="s">
        <v>913</v>
      </c>
      <c r="C441" s="84" t="s">
        <v>914</v>
      </c>
      <c r="D441" s="84" t="s">
        <v>336</v>
      </c>
      <c r="E441" s="85">
        <v>168000</v>
      </c>
      <c r="F441" s="85">
        <v>168000</v>
      </c>
      <c r="G441" s="86">
        <v>133000</v>
      </c>
      <c r="H441" s="86">
        <f t="shared" si="11"/>
        <v>79.166666666666657</v>
      </c>
    </row>
    <row r="442" spans="1:8" ht="37.5" x14ac:dyDescent="0.2">
      <c r="A442" s="76" t="s">
        <v>1056</v>
      </c>
      <c r="B442" s="77" t="s">
        <v>913</v>
      </c>
      <c r="C442" s="77" t="s">
        <v>914</v>
      </c>
      <c r="D442" s="77" t="s">
        <v>338</v>
      </c>
      <c r="E442" s="78">
        <v>168000</v>
      </c>
      <c r="F442" s="78">
        <v>168000</v>
      </c>
      <c r="G442" s="86">
        <v>133000</v>
      </c>
      <c r="H442" s="86">
        <f t="shared" si="11"/>
        <v>79.166666666666657</v>
      </c>
    </row>
    <row r="443" spans="1:8" ht="37.5" x14ac:dyDescent="0.2">
      <c r="A443" s="76" t="s">
        <v>1063</v>
      </c>
      <c r="B443" s="77" t="s">
        <v>913</v>
      </c>
      <c r="C443" s="77" t="s">
        <v>915</v>
      </c>
      <c r="D443" s="77" t="s">
        <v>704</v>
      </c>
      <c r="E443" s="78">
        <v>16299220</v>
      </c>
      <c r="F443" s="78">
        <v>16299220</v>
      </c>
      <c r="G443" s="86">
        <v>10798891</v>
      </c>
      <c r="H443" s="86">
        <f t="shared" si="11"/>
        <v>66.254035469181957</v>
      </c>
    </row>
    <row r="444" spans="1:8" ht="18.75" x14ac:dyDescent="0.2">
      <c r="A444" s="76" t="s">
        <v>766</v>
      </c>
      <c r="B444" s="77" t="s">
        <v>913</v>
      </c>
      <c r="C444" s="77" t="s">
        <v>915</v>
      </c>
      <c r="D444" s="77" t="s">
        <v>376</v>
      </c>
      <c r="E444" s="78">
        <v>16299220</v>
      </c>
      <c r="F444" s="78">
        <v>16299220</v>
      </c>
      <c r="G444" s="86">
        <v>10798891</v>
      </c>
      <c r="H444" s="86">
        <f t="shared" si="11"/>
        <v>66.254035469181957</v>
      </c>
    </row>
    <row r="445" spans="1:8" ht="37.5" x14ac:dyDescent="0.2">
      <c r="A445" s="76" t="s">
        <v>1163</v>
      </c>
      <c r="B445" s="77" t="s">
        <v>913</v>
      </c>
      <c r="C445" s="82" t="s">
        <v>915</v>
      </c>
      <c r="D445" s="77" t="s">
        <v>462</v>
      </c>
      <c r="E445" s="78">
        <v>12199734</v>
      </c>
      <c r="F445" s="78">
        <v>12199734</v>
      </c>
      <c r="G445" s="86">
        <v>8372279</v>
      </c>
      <c r="H445" s="86">
        <f t="shared" si="11"/>
        <v>68.626733992724766</v>
      </c>
    </row>
    <row r="446" spans="1:8" ht="37.5" x14ac:dyDescent="0.2">
      <c r="A446" s="76" t="s">
        <v>910</v>
      </c>
      <c r="B446" s="77" t="s">
        <v>913</v>
      </c>
      <c r="C446" s="82" t="s">
        <v>915</v>
      </c>
      <c r="D446" s="77" t="s">
        <v>378</v>
      </c>
      <c r="E446" s="78">
        <v>4099486</v>
      </c>
      <c r="F446" s="78">
        <v>4099486</v>
      </c>
      <c r="G446" s="86">
        <v>2426612</v>
      </c>
      <c r="H446" s="86">
        <f t="shared" si="11"/>
        <v>59.193079327505934</v>
      </c>
    </row>
    <row r="447" spans="1:8" ht="37.5" x14ac:dyDescent="0.2">
      <c r="A447" s="76" t="s">
        <v>1168</v>
      </c>
      <c r="B447" s="77" t="s">
        <v>913</v>
      </c>
      <c r="C447" s="82" t="s">
        <v>916</v>
      </c>
      <c r="D447" s="77" t="s">
        <v>704</v>
      </c>
      <c r="E447" s="78">
        <v>1830754.8</v>
      </c>
      <c r="F447" s="78">
        <v>1830754.8</v>
      </c>
      <c r="G447" s="86">
        <v>1830754.8</v>
      </c>
      <c r="H447" s="86">
        <f t="shared" si="11"/>
        <v>100</v>
      </c>
    </row>
    <row r="448" spans="1:8" ht="18.75" x14ac:dyDescent="0.2">
      <c r="A448" s="76" t="s">
        <v>766</v>
      </c>
      <c r="B448" s="77" t="s">
        <v>913</v>
      </c>
      <c r="C448" s="82" t="s">
        <v>916</v>
      </c>
      <c r="D448" s="77" t="s">
        <v>376</v>
      </c>
      <c r="E448" s="78">
        <v>1830754.8</v>
      </c>
      <c r="F448" s="78">
        <v>1830754.8</v>
      </c>
      <c r="G448" s="86">
        <v>1830754.8</v>
      </c>
      <c r="H448" s="86">
        <f t="shared" si="11"/>
        <v>100</v>
      </c>
    </row>
    <row r="449" spans="1:8" ht="37.5" x14ac:dyDescent="0.2">
      <c r="A449" s="76" t="s">
        <v>910</v>
      </c>
      <c r="B449" s="77" t="s">
        <v>913</v>
      </c>
      <c r="C449" s="82" t="s">
        <v>916</v>
      </c>
      <c r="D449" s="77" t="s">
        <v>378</v>
      </c>
      <c r="E449" s="78">
        <v>1830754.8</v>
      </c>
      <c r="F449" s="78">
        <v>1830754.8</v>
      </c>
      <c r="G449" s="86">
        <v>1830754.8</v>
      </c>
      <c r="H449" s="86">
        <f t="shared" si="11"/>
        <v>100</v>
      </c>
    </row>
    <row r="450" spans="1:8" ht="93.75" x14ac:dyDescent="0.2">
      <c r="A450" s="76" t="s">
        <v>1197</v>
      </c>
      <c r="B450" s="77" t="s">
        <v>913</v>
      </c>
      <c r="C450" s="82" t="s">
        <v>1024</v>
      </c>
      <c r="D450" s="77" t="s">
        <v>704</v>
      </c>
      <c r="E450" s="78">
        <v>7751700</v>
      </c>
      <c r="F450" s="78">
        <v>7751700</v>
      </c>
      <c r="G450" s="86">
        <v>7645000</v>
      </c>
      <c r="H450" s="86">
        <f t="shared" si="11"/>
        <v>98.62352774230169</v>
      </c>
    </row>
    <row r="451" spans="1:8" ht="37.5" x14ac:dyDescent="0.2">
      <c r="A451" s="76" t="s">
        <v>876</v>
      </c>
      <c r="B451" s="77" t="s">
        <v>913</v>
      </c>
      <c r="C451" s="82" t="s">
        <v>1024</v>
      </c>
      <c r="D451" s="77" t="s">
        <v>436</v>
      </c>
      <c r="E451" s="78">
        <v>7751700</v>
      </c>
      <c r="F451" s="78">
        <v>7751700</v>
      </c>
      <c r="G451" s="86">
        <v>7645000</v>
      </c>
      <c r="H451" s="86">
        <f t="shared" si="11"/>
        <v>98.62352774230169</v>
      </c>
    </row>
    <row r="452" spans="1:8" ht="18.75" x14ac:dyDescent="0.2">
      <c r="A452" s="76" t="s">
        <v>1099</v>
      </c>
      <c r="B452" s="77" t="s">
        <v>913</v>
      </c>
      <c r="C452" s="82" t="s">
        <v>1024</v>
      </c>
      <c r="D452" s="77" t="s">
        <v>438</v>
      </c>
      <c r="E452" s="78">
        <v>7751700</v>
      </c>
      <c r="F452" s="78">
        <v>7751700</v>
      </c>
      <c r="G452" s="86">
        <v>7645000</v>
      </c>
      <c r="H452" s="86">
        <f t="shared" si="11"/>
        <v>98.62352774230169</v>
      </c>
    </row>
    <row r="453" spans="1:8" ht="75" x14ac:dyDescent="0.2">
      <c r="A453" s="76" t="s">
        <v>1169</v>
      </c>
      <c r="B453" s="77" t="s">
        <v>913</v>
      </c>
      <c r="C453" s="82" t="s">
        <v>944</v>
      </c>
      <c r="D453" s="77" t="s">
        <v>704</v>
      </c>
      <c r="E453" s="78">
        <v>6120468</v>
      </c>
      <c r="F453" s="78">
        <v>6120468</v>
      </c>
      <c r="G453" s="86">
        <v>4175553.5</v>
      </c>
      <c r="H453" s="86">
        <f t="shared" si="11"/>
        <v>68.222781329793733</v>
      </c>
    </row>
    <row r="454" spans="1:8" ht="18.75" x14ac:dyDescent="0.2">
      <c r="A454" s="76" t="s">
        <v>766</v>
      </c>
      <c r="B454" s="77" t="s">
        <v>913</v>
      </c>
      <c r="C454" s="77" t="s">
        <v>944</v>
      </c>
      <c r="D454" s="77" t="s">
        <v>376</v>
      </c>
      <c r="E454" s="78">
        <v>6120468</v>
      </c>
      <c r="F454" s="78">
        <v>6120468</v>
      </c>
      <c r="G454" s="86">
        <v>4175553.5</v>
      </c>
      <c r="H454" s="86">
        <f t="shared" ref="H454:H503" si="14">G454/F454*100</f>
        <v>68.222781329793733</v>
      </c>
    </row>
    <row r="455" spans="1:8" ht="37.5" x14ac:dyDescent="0.2">
      <c r="A455" s="83" t="s">
        <v>910</v>
      </c>
      <c r="B455" s="77" t="s">
        <v>913</v>
      </c>
      <c r="C455" s="77" t="s">
        <v>944</v>
      </c>
      <c r="D455" s="77" t="s">
        <v>378</v>
      </c>
      <c r="E455" s="78">
        <v>6120468</v>
      </c>
      <c r="F455" s="78">
        <v>6120468</v>
      </c>
      <c r="G455" s="86">
        <v>4175553.5</v>
      </c>
      <c r="H455" s="86">
        <f t="shared" si="14"/>
        <v>68.222781329793733</v>
      </c>
    </row>
    <row r="456" spans="1:8" ht="18.75" x14ac:dyDescent="0.2">
      <c r="A456" s="76" t="s">
        <v>1170</v>
      </c>
      <c r="B456" s="77" t="s">
        <v>918</v>
      </c>
      <c r="C456" s="77" t="s">
        <v>703</v>
      </c>
      <c r="D456" s="77" t="s">
        <v>704</v>
      </c>
      <c r="E456" s="78">
        <v>23000</v>
      </c>
      <c r="F456" s="78">
        <v>23000</v>
      </c>
      <c r="G456" s="86">
        <v>18000</v>
      </c>
      <c r="H456" s="86">
        <f t="shared" si="14"/>
        <v>78.260869565217391</v>
      </c>
    </row>
    <row r="457" spans="1:8" ht="37.5" x14ac:dyDescent="0.2">
      <c r="A457" s="76" t="s">
        <v>1172</v>
      </c>
      <c r="B457" s="77" t="s">
        <v>918</v>
      </c>
      <c r="C457" s="77" t="s">
        <v>919</v>
      </c>
      <c r="D457" s="77" t="s">
        <v>704</v>
      </c>
      <c r="E457" s="78">
        <v>23000</v>
      </c>
      <c r="F457" s="78">
        <v>23000</v>
      </c>
      <c r="G457" s="86">
        <v>18000</v>
      </c>
      <c r="H457" s="86">
        <f t="shared" si="14"/>
        <v>78.260869565217391</v>
      </c>
    </row>
    <row r="458" spans="1:8" ht="37.5" x14ac:dyDescent="0.2">
      <c r="A458" s="76" t="s">
        <v>745</v>
      </c>
      <c r="B458" s="77" t="s">
        <v>918</v>
      </c>
      <c r="C458" s="77" t="s">
        <v>919</v>
      </c>
      <c r="D458" s="77" t="s">
        <v>336</v>
      </c>
      <c r="E458" s="78">
        <v>23000</v>
      </c>
      <c r="F458" s="78">
        <v>23000</v>
      </c>
      <c r="G458" s="86">
        <v>18000</v>
      </c>
      <c r="H458" s="86">
        <f t="shared" si="14"/>
        <v>78.260869565217391</v>
      </c>
    </row>
    <row r="459" spans="1:8" ht="37.5" x14ac:dyDescent="0.2">
      <c r="A459" s="76" t="s">
        <v>1056</v>
      </c>
      <c r="B459" s="77" t="s">
        <v>918</v>
      </c>
      <c r="C459" s="77" t="s">
        <v>919</v>
      </c>
      <c r="D459" s="77" t="s">
        <v>338</v>
      </c>
      <c r="E459" s="78">
        <v>23000</v>
      </c>
      <c r="F459" s="78">
        <v>23000</v>
      </c>
      <c r="G459" s="86">
        <v>18000</v>
      </c>
      <c r="H459" s="86">
        <f t="shared" si="14"/>
        <v>78.260869565217391</v>
      </c>
    </row>
    <row r="460" spans="1:8" ht="18.75" x14ac:dyDescent="0.2">
      <c r="A460" s="79" t="s">
        <v>1173</v>
      </c>
      <c r="B460" s="80" t="s">
        <v>793</v>
      </c>
      <c r="C460" s="80" t="s">
        <v>703</v>
      </c>
      <c r="D460" s="80" t="s">
        <v>704</v>
      </c>
      <c r="E460" s="81">
        <f>E461+E479+E486</f>
        <v>102279164.62</v>
      </c>
      <c r="F460" s="81">
        <f t="shared" ref="F460:G460" si="15">F461+F479+F486</f>
        <v>252584521.75</v>
      </c>
      <c r="G460" s="81">
        <f t="shared" si="15"/>
        <v>208506206.49000001</v>
      </c>
      <c r="H460" s="102">
        <f t="shared" si="14"/>
        <v>82.549082994235377</v>
      </c>
    </row>
    <row r="461" spans="1:8" ht="18.75" x14ac:dyDescent="0.2">
      <c r="A461" s="76" t="s">
        <v>1174</v>
      </c>
      <c r="B461" s="77" t="s">
        <v>795</v>
      </c>
      <c r="C461" s="77" t="s">
        <v>703</v>
      </c>
      <c r="D461" s="77" t="s">
        <v>704</v>
      </c>
      <c r="E461" s="78">
        <f>E462+E465+E469+E474</f>
        <v>26888290</v>
      </c>
      <c r="F461" s="78">
        <f t="shared" ref="F461:G461" si="16">F462+F465+F469+F474</f>
        <v>33515337.93</v>
      </c>
      <c r="G461" s="78">
        <f t="shared" si="16"/>
        <v>18023610.950000003</v>
      </c>
      <c r="H461" s="86">
        <f t="shared" si="14"/>
        <v>53.777201911686056</v>
      </c>
    </row>
    <row r="462" spans="1:8" ht="56.25" x14ac:dyDescent="0.2">
      <c r="A462" s="76" t="s">
        <v>1175</v>
      </c>
      <c r="B462" s="77" t="s">
        <v>795</v>
      </c>
      <c r="C462" s="77" t="s">
        <v>798</v>
      </c>
      <c r="D462" s="77" t="s">
        <v>704</v>
      </c>
      <c r="E462" s="78">
        <v>0</v>
      </c>
      <c r="F462" s="78">
        <v>241927.93</v>
      </c>
      <c r="G462" s="86">
        <v>217838.07</v>
      </c>
      <c r="H462" s="86">
        <f t="shared" si="14"/>
        <v>90.042546968429818</v>
      </c>
    </row>
    <row r="463" spans="1:8" ht="37.5" x14ac:dyDescent="0.2">
      <c r="A463" s="76" t="s">
        <v>760</v>
      </c>
      <c r="B463" s="77" t="s">
        <v>795</v>
      </c>
      <c r="C463" s="77" t="s">
        <v>798</v>
      </c>
      <c r="D463" s="77" t="s">
        <v>369</v>
      </c>
      <c r="E463" s="78">
        <v>0</v>
      </c>
      <c r="F463" s="78">
        <v>241927.93</v>
      </c>
      <c r="G463" s="86">
        <v>217838.07</v>
      </c>
      <c r="H463" s="86">
        <f t="shared" si="14"/>
        <v>90.042546968429818</v>
      </c>
    </row>
    <row r="464" spans="1:8" ht="18.75" x14ac:dyDescent="0.2">
      <c r="A464" s="76" t="s">
        <v>1077</v>
      </c>
      <c r="B464" s="77" t="s">
        <v>795</v>
      </c>
      <c r="C464" s="77" t="s">
        <v>798</v>
      </c>
      <c r="D464" s="77" t="s">
        <v>371</v>
      </c>
      <c r="E464" s="78">
        <v>0</v>
      </c>
      <c r="F464" s="78">
        <v>241927.93</v>
      </c>
      <c r="G464" s="86">
        <v>217838.07</v>
      </c>
      <c r="H464" s="86">
        <f t="shared" si="14"/>
        <v>90.042546968429818</v>
      </c>
    </row>
    <row r="465" spans="1:8" ht="18.75" x14ac:dyDescent="0.2">
      <c r="A465" s="76" t="s">
        <v>1176</v>
      </c>
      <c r="B465" s="77" t="s">
        <v>795</v>
      </c>
      <c r="C465" s="77" t="s">
        <v>799</v>
      </c>
      <c r="D465" s="77" t="s">
        <v>704</v>
      </c>
      <c r="E465" s="78">
        <v>23326698</v>
      </c>
      <c r="F465" s="78">
        <v>29058754</v>
      </c>
      <c r="G465" s="86">
        <v>14930741.57</v>
      </c>
      <c r="H465" s="86">
        <f t="shared" si="14"/>
        <v>51.381217412143684</v>
      </c>
    </row>
    <row r="466" spans="1:8" ht="37.5" x14ac:dyDescent="0.2">
      <c r="A466" s="76" t="s">
        <v>760</v>
      </c>
      <c r="B466" s="77" t="s">
        <v>795</v>
      </c>
      <c r="C466" s="77" t="s">
        <v>799</v>
      </c>
      <c r="D466" s="77" t="s">
        <v>369</v>
      </c>
      <c r="E466" s="78">
        <v>23326698</v>
      </c>
      <c r="F466" s="78">
        <v>29058754</v>
      </c>
      <c r="G466" s="86">
        <v>14930741.57</v>
      </c>
      <c r="H466" s="86">
        <f t="shared" si="14"/>
        <v>51.381217412143684</v>
      </c>
    </row>
    <row r="467" spans="1:8" ht="18.75" x14ac:dyDescent="0.2">
      <c r="A467" s="76" t="s">
        <v>1077</v>
      </c>
      <c r="B467" s="77" t="s">
        <v>795</v>
      </c>
      <c r="C467" s="77" t="s">
        <v>799</v>
      </c>
      <c r="D467" s="77" t="s">
        <v>371</v>
      </c>
      <c r="E467" s="78">
        <v>10228852</v>
      </c>
      <c r="F467" s="78">
        <v>10850281</v>
      </c>
      <c r="G467" s="86">
        <v>5530838.96</v>
      </c>
      <c r="H467" s="86">
        <f t="shared" si="14"/>
        <v>50.974154125593621</v>
      </c>
    </row>
    <row r="468" spans="1:8" ht="18.75" x14ac:dyDescent="0.2">
      <c r="A468" s="76" t="s">
        <v>1129</v>
      </c>
      <c r="B468" s="77" t="s">
        <v>795</v>
      </c>
      <c r="C468" s="77" t="s">
        <v>799</v>
      </c>
      <c r="D468" s="77" t="s">
        <v>394</v>
      </c>
      <c r="E468" s="78">
        <v>13097846</v>
      </c>
      <c r="F468" s="78">
        <v>18208473</v>
      </c>
      <c r="G468" s="86">
        <v>9399902.6099999994</v>
      </c>
      <c r="H468" s="86">
        <f t="shared" si="14"/>
        <v>51.623783114597252</v>
      </c>
    </row>
    <row r="469" spans="1:8" ht="37.5" x14ac:dyDescent="0.2">
      <c r="A469" s="76" t="s">
        <v>1177</v>
      </c>
      <c r="B469" s="77" t="s">
        <v>795</v>
      </c>
      <c r="C469" s="77" t="s">
        <v>797</v>
      </c>
      <c r="D469" s="77" t="s">
        <v>704</v>
      </c>
      <c r="E469" s="78">
        <v>1845635</v>
      </c>
      <c r="F469" s="78">
        <v>2123435</v>
      </c>
      <c r="G469" s="86">
        <v>1469060.3</v>
      </c>
      <c r="H469" s="86">
        <f t="shared" si="14"/>
        <v>69.183200804357085</v>
      </c>
    </row>
    <row r="470" spans="1:8" ht="37.5" x14ac:dyDescent="0.2">
      <c r="A470" s="76" t="s">
        <v>745</v>
      </c>
      <c r="B470" s="77" t="s">
        <v>795</v>
      </c>
      <c r="C470" s="77" t="s">
        <v>797</v>
      </c>
      <c r="D470" s="77" t="s">
        <v>336</v>
      </c>
      <c r="E470" s="78">
        <v>1153075</v>
      </c>
      <c r="F470" s="78">
        <v>1430875</v>
      </c>
      <c r="G470" s="86">
        <v>1003450</v>
      </c>
      <c r="H470" s="86">
        <f t="shared" si="14"/>
        <v>70.128417926094173</v>
      </c>
    </row>
    <row r="471" spans="1:8" ht="37.5" x14ac:dyDescent="0.2">
      <c r="A471" s="76" t="s">
        <v>1056</v>
      </c>
      <c r="B471" s="77" t="s">
        <v>795</v>
      </c>
      <c r="C471" s="77" t="s">
        <v>797</v>
      </c>
      <c r="D471" s="77" t="s">
        <v>338</v>
      </c>
      <c r="E471" s="78">
        <v>1153075</v>
      </c>
      <c r="F471" s="78">
        <v>1430875</v>
      </c>
      <c r="G471" s="86">
        <v>1003450</v>
      </c>
      <c r="H471" s="86">
        <f t="shared" si="14"/>
        <v>70.128417926094173</v>
      </c>
    </row>
    <row r="472" spans="1:8" ht="37.5" x14ac:dyDescent="0.2">
      <c r="A472" s="76" t="s">
        <v>760</v>
      </c>
      <c r="B472" s="77" t="s">
        <v>795</v>
      </c>
      <c r="C472" s="77" t="s">
        <v>797</v>
      </c>
      <c r="D472" s="77" t="s">
        <v>369</v>
      </c>
      <c r="E472" s="78">
        <v>692560</v>
      </c>
      <c r="F472" s="78">
        <v>692560</v>
      </c>
      <c r="G472" s="86">
        <v>465610.3</v>
      </c>
      <c r="H472" s="86">
        <f t="shared" si="14"/>
        <v>67.230319394709483</v>
      </c>
    </row>
    <row r="473" spans="1:8" ht="18.75" x14ac:dyDescent="0.2">
      <c r="A473" s="76" t="s">
        <v>1077</v>
      </c>
      <c r="B473" s="77" t="s">
        <v>795</v>
      </c>
      <c r="C473" s="77" t="s">
        <v>797</v>
      </c>
      <c r="D473" s="77" t="s">
        <v>371</v>
      </c>
      <c r="E473" s="78">
        <v>692560</v>
      </c>
      <c r="F473" s="78">
        <v>692560</v>
      </c>
      <c r="G473" s="86">
        <v>465610.3</v>
      </c>
      <c r="H473" s="86">
        <f t="shared" si="14"/>
        <v>67.230319394709483</v>
      </c>
    </row>
    <row r="474" spans="1:8" ht="37.5" x14ac:dyDescent="0.2">
      <c r="A474" s="76" t="s">
        <v>1078</v>
      </c>
      <c r="B474" s="77" t="s">
        <v>795</v>
      </c>
      <c r="C474" s="77" t="s">
        <v>796</v>
      </c>
      <c r="D474" s="77" t="s">
        <v>704</v>
      </c>
      <c r="E474" s="78">
        <v>1715957</v>
      </c>
      <c r="F474" s="78">
        <v>2091221</v>
      </c>
      <c r="G474" s="86">
        <v>1405971.01</v>
      </c>
      <c r="H474" s="86">
        <f t="shared" si="14"/>
        <v>67.232062512761686</v>
      </c>
    </row>
    <row r="475" spans="1:8" ht="75" x14ac:dyDescent="0.2">
      <c r="A475" s="76" t="s">
        <v>744</v>
      </c>
      <c r="B475" s="77" t="s">
        <v>795</v>
      </c>
      <c r="C475" s="77" t="s">
        <v>796</v>
      </c>
      <c r="D475" s="77" t="s">
        <v>332</v>
      </c>
      <c r="E475" s="78">
        <v>1703157</v>
      </c>
      <c r="F475" s="78">
        <v>2078421</v>
      </c>
      <c r="G475" s="86">
        <v>1405971.01</v>
      </c>
      <c r="H475" s="86">
        <f t="shared" si="14"/>
        <v>67.646112601826104</v>
      </c>
    </row>
    <row r="476" spans="1:8" ht="18.75" x14ac:dyDescent="0.2">
      <c r="A476" s="76" t="s">
        <v>1088</v>
      </c>
      <c r="B476" s="77" t="s">
        <v>795</v>
      </c>
      <c r="C476" s="77" t="s">
        <v>796</v>
      </c>
      <c r="D476" s="77" t="s">
        <v>388</v>
      </c>
      <c r="E476" s="78">
        <v>1703157</v>
      </c>
      <c r="F476" s="78">
        <v>2078421</v>
      </c>
      <c r="G476" s="86">
        <v>1405971.01</v>
      </c>
      <c r="H476" s="86">
        <f t="shared" si="14"/>
        <v>67.646112601826104</v>
      </c>
    </row>
    <row r="477" spans="1:8" ht="37.5" x14ac:dyDescent="0.2">
      <c r="A477" s="76" t="s">
        <v>745</v>
      </c>
      <c r="B477" s="77" t="s">
        <v>795</v>
      </c>
      <c r="C477" s="77" t="s">
        <v>796</v>
      </c>
      <c r="D477" s="77" t="s">
        <v>336</v>
      </c>
      <c r="E477" s="78">
        <v>12800</v>
      </c>
      <c r="F477" s="78">
        <v>12800</v>
      </c>
      <c r="G477" s="86">
        <v>0</v>
      </c>
      <c r="H477" s="86">
        <f t="shared" si="14"/>
        <v>0</v>
      </c>
    </row>
    <row r="478" spans="1:8" ht="37.5" x14ac:dyDescent="0.2">
      <c r="A478" s="76" t="s">
        <v>1056</v>
      </c>
      <c r="B478" s="77" t="s">
        <v>795</v>
      </c>
      <c r="C478" s="77" t="s">
        <v>796</v>
      </c>
      <c r="D478" s="77" t="s">
        <v>338</v>
      </c>
      <c r="E478" s="78">
        <v>12800</v>
      </c>
      <c r="F478" s="78">
        <v>12800</v>
      </c>
      <c r="G478" s="86">
        <v>0</v>
      </c>
      <c r="H478" s="86">
        <f t="shared" si="14"/>
        <v>0</v>
      </c>
    </row>
    <row r="479" spans="1:8" ht="18.75" x14ac:dyDescent="0.2">
      <c r="A479" s="76" t="s">
        <v>1178</v>
      </c>
      <c r="B479" s="77" t="s">
        <v>922</v>
      </c>
      <c r="C479" s="77" t="s">
        <v>703</v>
      </c>
      <c r="D479" s="77" t="s">
        <v>704</v>
      </c>
      <c r="E479" s="78">
        <f>E480+E483</f>
        <v>59275729.620000005</v>
      </c>
      <c r="F479" s="78">
        <f t="shared" ref="F479:G479" si="17">F480+F483</f>
        <v>202513756.81999999</v>
      </c>
      <c r="G479" s="78">
        <f t="shared" si="17"/>
        <v>180044326.17999998</v>
      </c>
      <c r="H479" s="86">
        <f t="shared" si="14"/>
        <v>88.904738624758465</v>
      </c>
    </row>
    <row r="480" spans="1:8" ht="75" x14ac:dyDescent="0.2">
      <c r="A480" s="76" t="s">
        <v>1198</v>
      </c>
      <c r="B480" s="77" t="s">
        <v>922</v>
      </c>
      <c r="C480" s="77" t="s">
        <v>1027</v>
      </c>
      <c r="D480" s="77" t="s">
        <v>704</v>
      </c>
      <c r="E480" s="78">
        <v>31818181.82</v>
      </c>
      <c r="F480" s="78">
        <v>166666666.66999999</v>
      </c>
      <c r="G480" s="86">
        <v>152565700.91999999</v>
      </c>
      <c r="H480" s="86">
        <f t="shared" si="14"/>
        <v>91.539420550169211</v>
      </c>
    </row>
    <row r="481" spans="1:8" ht="37.5" x14ac:dyDescent="0.2">
      <c r="A481" s="76" t="s">
        <v>876</v>
      </c>
      <c r="B481" s="77" t="s">
        <v>922</v>
      </c>
      <c r="C481" s="77" t="s">
        <v>1027</v>
      </c>
      <c r="D481" s="77" t="s">
        <v>436</v>
      </c>
      <c r="E481" s="78">
        <v>31818181.82</v>
      </c>
      <c r="F481" s="78">
        <v>166666666.66999999</v>
      </c>
      <c r="G481" s="86">
        <v>152565700.91999999</v>
      </c>
      <c r="H481" s="86">
        <f t="shared" si="14"/>
        <v>91.539420550169211</v>
      </c>
    </row>
    <row r="482" spans="1:8" ht="18.75" x14ac:dyDescent="0.2">
      <c r="A482" s="76" t="s">
        <v>1099</v>
      </c>
      <c r="B482" s="77" t="s">
        <v>922</v>
      </c>
      <c r="C482" s="77" t="s">
        <v>1027</v>
      </c>
      <c r="D482" s="77" t="s">
        <v>438</v>
      </c>
      <c r="E482" s="78">
        <v>31818181.82</v>
      </c>
      <c r="F482" s="78">
        <v>166666666.66999999</v>
      </c>
      <c r="G482" s="86">
        <v>152565700.91999999</v>
      </c>
      <c r="H482" s="86">
        <f t="shared" si="14"/>
        <v>91.539420550169211</v>
      </c>
    </row>
    <row r="483" spans="1:8" ht="37.5" x14ac:dyDescent="0.2">
      <c r="A483" s="76" t="s">
        <v>1117</v>
      </c>
      <c r="B483" s="77" t="s">
        <v>922</v>
      </c>
      <c r="C483" s="77" t="s">
        <v>923</v>
      </c>
      <c r="D483" s="77" t="s">
        <v>704</v>
      </c>
      <c r="E483" s="78">
        <v>27457547.800000001</v>
      </c>
      <c r="F483" s="78">
        <v>35847090.149999999</v>
      </c>
      <c r="G483" s="86">
        <v>27478625.260000002</v>
      </c>
      <c r="H483" s="86">
        <f t="shared" si="14"/>
        <v>76.655106858094598</v>
      </c>
    </row>
    <row r="484" spans="1:8" ht="37.5" x14ac:dyDescent="0.2">
      <c r="A484" s="76" t="s">
        <v>876</v>
      </c>
      <c r="B484" s="77" t="s">
        <v>922</v>
      </c>
      <c r="C484" s="77" t="s">
        <v>923</v>
      </c>
      <c r="D484" s="77" t="s">
        <v>436</v>
      </c>
      <c r="E484" s="78">
        <v>27457547.800000001</v>
      </c>
      <c r="F484" s="78">
        <v>35847090.149999999</v>
      </c>
      <c r="G484" s="86">
        <v>27478625.260000002</v>
      </c>
      <c r="H484" s="86">
        <f t="shared" si="14"/>
        <v>76.655106858094598</v>
      </c>
    </row>
    <row r="485" spans="1:8" ht="18.75" x14ac:dyDescent="0.2">
      <c r="A485" s="76" t="s">
        <v>1099</v>
      </c>
      <c r="B485" s="77" t="s">
        <v>922</v>
      </c>
      <c r="C485" s="77" t="s">
        <v>923</v>
      </c>
      <c r="D485" s="77" t="s">
        <v>438</v>
      </c>
      <c r="E485" s="78">
        <v>27457547.800000001</v>
      </c>
      <c r="F485" s="78">
        <v>35847090.149999999</v>
      </c>
      <c r="G485" s="86">
        <v>27478625.260000002</v>
      </c>
      <c r="H485" s="86">
        <f t="shared" si="14"/>
        <v>76.655106858094598</v>
      </c>
    </row>
    <row r="486" spans="1:8" ht="18.75" x14ac:dyDescent="0.2">
      <c r="A486" s="76" t="s">
        <v>1179</v>
      </c>
      <c r="B486" s="77" t="s">
        <v>802</v>
      </c>
      <c r="C486" s="77" t="s">
        <v>703</v>
      </c>
      <c r="D486" s="77" t="s">
        <v>704</v>
      </c>
      <c r="E486" s="78">
        <v>16115145</v>
      </c>
      <c r="F486" s="78">
        <v>16555427</v>
      </c>
      <c r="G486" s="86">
        <v>10438269.359999999</v>
      </c>
      <c r="H486" s="86">
        <f t="shared" si="14"/>
        <v>63.050438747366641</v>
      </c>
    </row>
    <row r="487" spans="1:8" ht="18.75" x14ac:dyDescent="0.2">
      <c r="A487" s="76" t="s">
        <v>1140</v>
      </c>
      <c r="B487" s="77" t="s">
        <v>802</v>
      </c>
      <c r="C487" s="77" t="s">
        <v>803</v>
      </c>
      <c r="D487" s="77" t="s">
        <v>704</v>
      </c>
      <c r="E487" s="78">
        <v>16115145</v>
      </c>
      <c r="F487" s="78">
        <v>16555427</v>
      </c>
      <c r="G487" s="86">
        <v>10438269.359999999</v>
      </c>
      <c r="H487" s="86">
        <f t="shared" si="14"/>
        <v>63.050438747366641</v>
      </c>
    </row>
    <row r="488" spans="1:8" ht="37.5" x14ac:dyDescent="0.2">
      <c r="A488" s="76" t="s">
        <v>760</v>
      </c>
      <c r="B488" s="77" t="s">
        <v>802</v>
      </c>
      <c r="C488" s="77" t="s">
        <v>803</v>
      </c>
      <c r="D488" s="77" t="s">
        <v>369</v>
      </c>
      <c r="E488" s="78">
        <v>16115145</v>
      </c>
      <c r="F488" s="78">
        <v>16555427</v>
      </c>
      <c r="G488" s="86">
        <v>10438269.359999999</v>
      </c>
      <c r="H488" s="86">
        <f t="shared" si="14"/>
        <v>63.050438747366641</v>
      </c>
    </row>
    <row r="489" spans="1:8" ht="18.75" x14ac:dyDescent="0.2">
      <c r="A489" s="76" t="s">
        <v>1077</v>
      </c>
      <c r="B489" s="77" t="s">
        <v>802</v>
      </c>
      <c r="C489" s="77" t="s">
        <v>803</v>
      </c>
      <c r="D489" s="77" t="s">
        <v>371</v>
      </c>
      <c r="E489" s="78">
        <v>16115145</v>
      </c>
      <c r="F489" s="78">
        <v>16555427</v>
      </c>
      <c r="G489" s="86">
        <v>10438269.359999999</v>
      </c>
      <c r="H489" s="86">
        <f t="shared" si="14"/>
        <v>63.050438747366641</v>
      </c>
    </row>
    <row r="490" spans="1:8" ht="37.5" x14ac:dyDescent="0.2">
      <c r="A490" s="79" t="s">
        <v>1180</v>
      </c>
      <c r="B490" s="80" t="s">
        <v>720</v>
      </c>
      <c r="C490" s="80" t="s">
        <v>703</v>
      </c>
      <c r="D490" s="80" t="s">
        <v>704</v>
      </c>
      <c r="E490" s="81">
        <v>55000</v>
      </c>
      <c r="F490" s="81">
        <v>55000</v>
      </c>
      <c r="G490" s="102">
        <v>0</v>
      </c>
      <c r="H490" s="102">
        <f t="shared" si="14"/>
        <v>0</v>
      </c>
    </row>
    <row r="491" spans="1:8" ht="37.5" x14ac:dyDescent="0.2">
      <c r="A491" s="76" t="s">
        <v>1181</v>
      </c>
      <c r="B491" s="77" t="s">
        <v>722</v>
      </c>
      <c r="C491" s="77" t="s">
        <v>703</v>
      </c>
      <c r="D491" s="77" t="s">
        <v>704</v>
      </c>
      <c r="E491" s="78">
        <v>55000</v>
      </c>
      <c r="F491" s="78">
        <v>55000</v>
      </c>
      <c r="G491" s="86">
        <v>0</v>
      </c>
      <c r="H491" s="86">
        <f t="shared" si="14"/>
        <v>0</v>
      </c>
    </row>
    <row r="492" spans="1:8" ht="18.75" x14ac:dyDescent="0.2">
      <c r="A492" s="76" t="s">
        <v>1182</v>
      </c>
      <c r="B492" s="77" t="s">
        <v>722</v>
      </c>
      <c r="C492" s="77" t="s">
        <v>724</v>
      </c>
      <c r="D492" s="77" t="s">
        <v>704</v>
      </c>
      <c r="E492" s="78">
        <v>55000</v>
      </c>
      <c r="F492" s="78">
        <v>55000</v>
      </c>
      <c r="G492" s="86">
        <v>0</v>
      </c>
      <c r="H492" s="86">
        <f t="shared" si="14"/>
        <v>0</v>
      </c>
    </row>
    <row r="493" spans="1:8" ht="37.5" x14ac:dyDescent="0.2">
      <c r="A493" s="76" t="s">
        <v>747</v>
      </c>
      <c r="B493" s="77" t="s">
        <v>722</v>
      </c>
      <c r="C493" s="77" t="s">
        <v>724</v>
      </c>
      <c r="D493" s="77" t="s">
        <v>349</v>
      </c>
      <c r="E493" s="78">
        <v>55000</v>
      </c>
      <c r="F493" s="78">
        <v>55000</v>
      </c>
      <c r="G493" s="86">
        <v>0</v>
      </c>
      <c r="H493" s="86">
        <f t="shared" si="14"/>
        <v>0</v>
      </c>
    </row>
    <row r="494" spans="1:8" ht="18.75" x14ac:dyDescent="0.2">
      <c r="A494" s="76" t="s">
        <v>748</v>
      </c>
      <c r="B494" s="77" t="s">
        <v>722</v>
      </c>
      <c r="C494" s="77" t="s">
        <v>724</v>
      </c>
      <c r="D494" s="77" t="s">
        <v>350</v>
      </c>
      <c r="E494" s="78">
        <v>55000</v>
      </c>
      <c r="F494" s="78">
        <v>55000</v>
      </c>
      <c r="G494" s="86">
        <v>0</v>
      </c>
      <c r="H494" s="86">
        <f t="shared" si="14"/>
        <v>0</v>
      </c>
    </row>
    <row r="495" spans="1:8" ht="56.25" x14ac:dyDescent="0.2">
      <c r="A495" s="79" t="s">
        <v>1183</v>
      </c>
      <c r="B495" s="80" t="s">
        <v>728</v>
      </c>
      <c r="C495" s="80" t="s">
        <v>703</v>
      </c>
      <c r="D495" s="80" t="s">
        <v>704</v>
      </c>
      <c r="E495" s="81">
        <v>12655000</v>
      </c>
      <c r="F495" s="81">
        <v>17655000</v>
      </c>
      <c r="G495" s="102">
        <v>12513802.300000001</v>
      </c>
      <c r="H495" s="102">
        <f t="shared" si="14"/>
        <v>70.879650523930906</v>
      </c>
    </row>
    <row r="496" spans="1:8" ht="56.25" x14ac:dyDescent="0.2">
      <c r="A496" s="76" t="s">
        <v>1184</v>
      </c>
      <c r="B496" s="77" t="s">
        <v>730</v>
      </c>
      <c r="C496" s="77" t="s">
        <v>703</v>
      </c>
      <c r="D496" s="77" t="s">
        <v>704</v>
      </c>
      <c r="E496" s="78">
        <v>7655000</v>
      </c>
      <c r="F496" s="78">
        <v>7655000</v>
      </c>
      <c r="G496" s="86">
        <v>5918254</v>
      </c>
      <c r="H496" s="86">
        <f t="shared" si="14"/>
        <v>77.312266492488561</v>
      </c>
    </row>
    <row r="497" spans="1:8" ht="56.25" x14ac:dyDescent="0.2">
      <c r="A497" s="76" t="s">
        <v>1185</v>
      </c>
      <c r="B497" s="77" t="s">
        <v>730</v>
      </c>
      <c r="C497" s="77" t="s">
        <v>732</v>
      </c>
      <c r="D497" s="77" t="s">
        <v>704</v>
      </c>
      <c r="E497" s="78">
        <v>3955000</v>
      </c>
      <c r="F497" s="78">
        <v>3955000</v>
      </c>
      <c r="G497" s="86">
        <v>2966247</v>
      </c>
      <c r="H497" s="86">
        <f t="shared" si="14"/>
        <v>74.999924146649803</v>
      </c>
    </row>
    <row r="498" spans="1:8" ht="18.75" x14ac:dyDescent="0.2">
      <c r="A498" s="76" t="s">
        <v>749</v>
      </c>
      <c r="B498" s="77" t="s">
        <v>730</v>
      </c>
      <c r="C498" s="77" t="s">
        <v>732</v>
      </c>
      <c r="D498" s="77" t="s">
        <v>354</v>
      </c>
      <c r="E498" s="78">
        <v>3955000</v>
      </c>
      <c r="F498" s="78">
        <v>3955000</v>
      </c>
      <c r="G498" s="86">
        <v>2966247</v>
      </c>
      <c r="H498" s="86">
        <f t="shared" si="14"/>
        <v>74.999924146649803</v>
      </c>
    </row>
    <row r="499" spans="1:8" ht="18.75" x14ac:dyDescent="0.2">
      <c r="A499" s="76" t="s">
        <v>1186</v>
      </c>
      <c r="B499" s="77" t="s">
        <v>730</v>
      </c>
      <c r="C499" s="77" t="s">
        <v>732</v>
      </c>
      <c r="D499" s="77" t="s">
        <v>356</v>
      </c>
      <c r="E499" s="78">
        <v>3955000</v>
      </c>
      <c r="F499" s="78">
        <v>3955000</v>
      </c>
      <c r="G499" s="86">
        <v>2966247</v>
      </c>
      <c r="H499" s="86">
        <f t="shared" si="14"/>
        <v>74.999924146649803</v>
      </c>
    </row>
    <row r="500" spans="1:8" ht="18.75" x14ac:dyDescent="0.2">
      <c r="A500" s="76" t="s">
        <v>1187</v>
      </c>
      <c r="B500" s="77" t="s">
        <v>730</v>
      </c>
      <c r="C500" s="77" t="s">
        <v>736</v>
      </c>
      <c r="D500" s="77" t="s">
        <v>704</v>
      </c>
      <c r="E500" s="78">
        <v>3700000</v>
      </c>
      <c r="F500" s="78">
        <v>3700000</v>
      </c>
      <c r="G500" s="86">
        <v>2952007</v>
      </c>
      <c r="H500" s="86">
        <f t="shared" si="14"/>
        <v>79.783972972972975</v>
      </c>
    </row>
    <row r="501" spans="1:8" ht="18.75" x14ac:dyDescent="0.2">
      <c r="A501" s="76" t="s">
        <v>749</v>
      </c>
      <c r="B501" s="77" t="s">
        <v>730</v>
      </c>
      <c r="C501" s="77" t="s">
        <v>736</v>
      </c>
      <c r="D501" s="77" t="s">
        <v>354</v>
      </c>
      <c r="E501" s="78">
        <v>3700000</v>
      </c>
      <c r="F501" s="78">
        <v>3700000</v>
      </c>
      <c r="G501" s="86">
        <v>2952007</v>
      </c>
      <c r="H501" s="86">
        <f t="shared" si="14"/>
        <v>79.783972972972975</v>
      </c>
    </row>
    <row r="502" spans="1:8" ht="18.75" x14ac:dyDescent="0.2">
      <c r="A502" s="76" t="s">
        <v>1186</v>
      </c>
      <c r="B502" s="77" t="s">
        <v>730</v>
      </c>
      <c r="C502" s="77" t="s">
        <v>736</v>
      </c>
      <c r="D502" s="77" t="s">
        <v>356</v>
      </c>
      <c r="E502" s="78">
        <v>3700000</v>
      </c>
      <c r="F502" s="78">
        <v>3700000</v>
      </c>
      <c r="G502" s="86">
        <v>2952007</v>
      </c>
      <c r="H502" s="86">
        <f t="shared" si="14"/>
        <v>79.783972972972975</v>
      </c>
    </row>
    <row r="503" spans="1:8" ht="18.75" x14ac:dyDescent="0.2">
      <c r="A503" s="76" t="s">
        <v>1199</v>
      </c>
      <c r="B503" s="77" t="s">
        <v>738</v>
      </c>
      <c r="C503" s="77" t="s">
        <v>703</v>
      </c>
      <c r="D503" s="77" t="s">
        <v>704</v>
      </c>
      <c r="E503" s="78">
        <v>5000000</v>
      </c>
      <c r="F503" s="78">
        <v>10000000</v>
      </c>
      <c r="G503" s="86">
        <v>6595548.2999999998</v>
      </c>
      <c r="H503" s="86">
        <f t="shared" si="14"/>
        <v>65.955483000000001</v>
      </c>
    </row>
    <row r="504" spans="1:8" ht="18.75" x14ac:dyDescent="0.2">
      <c r="A504" s="76" t="s">
        <v>1200</v>
      </c>
      <c r="B504" s="77" t="s">
        <v>738</v>
      </c>
      <c r="C504" s="77" t="s">
        <v>740</v>
      </c>
      <c r="D504" s="77" t="s">
        <v>704</v>
      </c>
      <c r="E504" s="98">
        <v>5000000</v>
      </c>
      <c r="F504" s="98">
        <v>10000000</v>
      </c>
      <c r="G504" s="101">
        <v>6595548.2999999998</v>
      </c>
      <c r="H504" s="86">
        <f>G504/F504*100</f>
        <v>65.955483000000001</v>
      </c>
    </row>
    <row r="505" spans="1:8" ht="18.75" x14ac:dyDescent="0.2">
      <c r="A505" s="76" t="s">
        <v>749</v>
      </c>
      <c r="B505" s="77" t="s">
        <v>738</v>
      </c>
      <c r="C505" s="77" t="s">
        <v>740</v>
      </c>
      <c r="D505" s="96" t="s">
        <v>354</v>
      </c>
      <c r="E505" s="99">
        <v>5000000</v>
      </c>
      <c r="F505" s="99">
        <v>10000000</v>
      </c>
      <c r="G505" s="88">
        <v>6595548.2999999998</v>
      </c>
      <c r="H505" s="86">
        <f t="shared" ref="H505:H507" si="18">G505/F505*100</f>
        <v>65.955483000000001</v>
      </c>
    </row>
    <row r="506" spans="1:8" ht="18.75" x14ac:dyDescent="0.2">
      <c r="A506" s="76" t="s">
        <v>1102</v>
      </c>
      <c r="B506" s="77" t="s">
        <v>738</v>
      </c>
      <c r="C506" s="77" t="s">
        <v>740</v>
      </c>
      <c r="D506" s="96" t="s">
        <v>360</v>
      </c>
      <c r="E506" s="99">
        <v>5000000</v>
      </c>
      <c r="F506" s="99">
        <v>10000000</v>
      </c>
      <c r="G506" s="88">
        <v>6595548.2999999998</v>
      </c>
      <c r="H506" s="86">
        <f t="shared" si="18"/>
        <v>65.955483000000001</v>
      </c>
    </row>
    <row r="507" spans="1:8" ht="26.25" customHeight="1" x14ac:dyDescent="0.2">
      <c r="A507" s="79" t="s">
        <v>945</v>
      </c>
      <c r="B507" s="80"/>
      <c r="C507" s="80"/>
      <c r="D507" s="97"/>
      <c r="E507" s="100">
        <f>E11+E136+E161+E223+E258+E263+E370+E424+E460+E490+E495</f>
        <v>2395993572.1199999</v>
      </c>
      <c r="F507" s="100">
        <f>F11+F136+F161+F223+F258+F263+F370+F424+F460+F490+F495</f>
        <v>2740064535.8600001</v>
      </c>
      <c r="G507" s="100">
        <f>G11+G136+G161+G223+G258+G263+G370+G424+G460+G490+G495</f>
        <v>1713223474.5199997</v>
      </c>
      <c r="H507" s="102">
        <f t="shared" si="18"/>
        <v>62.524931515245683</v>
      </c>
    </row>
    <row r="508" spans="1:8" ht="23.25" customHeight="1" x14ac:dyDescent="0.2">
      <c r="E508" s="67"/>
      <c r="F508" s="67"/>
      <c r="G508" s="67"/>
      <c r="H508" s="67"/>
    </row>
    <row r="509" spans="1:8" ht="23.25" customHeight="1" x14ac:dyDescent="0.2">
      <c r="E509" s="67"/>
      <c r="F509" s="67"/>
      <c r="G509" s="67"/>
      <c r="H509" s="67"/>
    </row>
    <row r="510" spans="1:8" ht="23.25" customHeight="1" x14ac:dyDescent="0.2">
      <c r="E510" s="67"/>
      <c r="F510" s="67"/>
      <c r="G510" s="67"/>
      <c r="H510" s="67"/>
    </row>
    <row r="511" spans="1:8" ht="23.25" customHeight="1" x14ac:dyDescent="0.2">
      <c r="E511" s="67"/>
      <c r="F511" s="67"/>
      <c r="G511" s="67"/>
      <c r="H511" s="67"/>
    </row>
    <row r="512" spans="1:8" ht="23.25" customHeight="1" x14ac:dyDescent="0.2">
      <c r="E512" s="67"/>
      <c r="F512" s="67"/>
      <c r="G512" s="67"/>
      <c r="H512" s="67"/>
    </row>
    <row r="514" spans="1:8" ht="23.25" x14ac:dyDescent="0.35">
      <c r="A514" s="116" t="s">
        <v>1239</v>
      </c>
      <c r="B514" s="115"/>
      <c r="C514" s="117"/>
      <c r="D514" s="117" t="s">
        <v>1242</v>
      </c>
      <c r="E514" s="59"/>
      <c r="H514" s="118"/>
    </row>
    <row r="515" spans="1:8" ht="27" customHeight="1" x14ac:dyDescent="0.35">
      <c r="A515" s="116" t="s">
        <v>1241</v>
      </c>
      <c r="B515" s="115"/>
      <c r="C515" s="117"/>
      <c r="D515" s="117"/>
      <c r="E515" s="60"/>
      <c r="F515" s="67"/>
      <c r="G515" s="120" t="s">
        <v>1243</v>
      </c>
      <c r="H515" s="119"/>
    </row>
  </sheetData>
  <mergeCells count="16">
    <mergeCell ref="G1:H1"/>
    <mergeCell ref="G2:H2"/>
    <mergeCell ref="G3:H3"/>
    <mergeCell ref="G4:H4"/>
    <mergeCell ref="A5:H5"/>
    <mergeCell ref="H9:H10"/>
    <mergeCell ref="A6:H6"/>
    <mergeCell ref="A7:H7"/>
    <mergeCell ref="A9:A10"/>
    <mergeCell ref="B9:B10"/>
    <mergeCell ref="C9:C10"/>
    <mergeCell ref="D9:D10"/>
    <mergeCell ref="E9:E10"/>
    <mergeCell ref="F9:F10"/>
    <mergeCell ref="G9:G10"/>
    <mergeCell ref="A8:H8"/>
  </mergeCells>
  <pageMargins left="0.39370080000000002" right="0.39370080000000002" top="0.55826770000000003" bottom="0.51259840000000001" header="0.3" footer="0.3"/>
  <pageSetup paperSize="9" scale="44" fitToHeight="0" orientation="portrait" r:id="rId1"/>
  <headerFooter differentFirst="1">
    <oddHeader>&amp;C&amp;P</oddHeader>
    <firstHeader>&amp;C&amp;P</firstHeader>
  </headerFooter>
  <rowBreaks count="1" manualBreakCount="1">
    <brk id="26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21"/>
  <sheetViews>
    <sheetView view="pageBreakPreview" topLeftCell="B602" zoomScaleNormal="100" zoomScaleSheetLayoutView="100" workbookViewId="0">
      <selection activeCell="I10" sqref="I10"/>
    </sheetView>
  </sheetViews>
  <sheetFormatPr defaultRowHeight="12.75" x14ac:dyDescent="0.2"/>
  <cols>
    <col min="1" max="1" width="78.28515625" style="63" customWidth="1"/>
    <col min="2" max="2" width="5.5703125" style="63" customWidth="1"/>
    <col min="3" max="3" width="9.85546875" style="63" customWidth="1"/>
    <col min="4" max="4" width="7.28515625" style="63" customWidth="1"/>
    <col min="5" max="5" width="7.5703125" style="63" customWidth="1"/>
    <col min="6" max="6" width="11.85546875" style="63" customWidth="1"/>
    <col min="7" max="7" width="7.7109375" style="63" customWidth="1"/>
    <col min="8" max="8" width="27" style="63" customWidth="1"/>
    <col min="9" max="9" width="28.140625" style="63" customWidth="1"/>
    <col min="10" max="10" width="26.7109375" style="63" customWidth="1"/>
    <col min="11" max="11" width="23.5703125" style="63" customWidth="1"/>
    <col min="12" max="13" width="13.140625" style="63" bestFit="1" customWidth="1"/>
    <col min="14" max="14" width="11.7109375" style="63" bestFit="1" customWidth="1"/>
    <col min="15" max="15" width="10.140625" style="63" bestFit="1" customWidth="1"/>
    <col min="16" max="16384" width="9.140625" style="63"/>
  </cols>
  <sheetData>
    <row r="1" spans="1:15" ht="23.25" customHeight="1" x14ac:dyDescent="0.2">
      <c r="A1" s="62"/>
      <c r="B1" s="62"/>
      <c r="C1" s="62"/>
      <c r="D1" s="62"/>
      <c r="E1" s="62"/>
      <c r="F1" s="62"/>
      <c r="G1" s="62"/>
      <c r="H1" s="62"/>
      <c r="I1" s="188" t="s">
        <v>494</v>
      </c>
      <c r="J1" s="188"/>
      <c r="K1" s="188"/>
    </row>
    <row r="2" spans="1:15" ht="21.75" customHeight="1" x14ac:dyDescent="0.2">
      <c r="A2" s="62"/>
      <c r="B2" s="62"/>
      <c r="C2" s="62"/>
      <c r="D2" s="62"/>
      <c r="E2" s="62"/>
      <c r="F2" s="62"/>
      <c r="G2" s="62"/>
      <c r="H2" s="62"/>
      <c r="I2" s="188" t="s">
        <v>694</v>
      </c>
      <c r="J2" s="188"/>
      <c r="K2" s="188"/>
    </row>
    <row r="3" spans="1:15" ht="21.75" customHeight="1" x14ac:dyDescent="0.2">
      <c r="A3" s="62"/>
      <c r="B3" s="62"/>
      <c r="C3" s="62"/>
      <c r="D3" s="62"/>
      <c r="E3" s="62"/>
      <c r="F3" s="62"/>
      <c r="G3" s="62"/>
      <c r="H3" s="62"/>
      <c r="I3" s="188" t="s">
        <v>690</v>
      </c>
      <c r="J3" s="188"/>
      <c r="K3" s="188"/>
    </row>
    <row r="4" spans="1:15" ht="24.75" customHeight="1" x14ac:dyDescent="0.2">
      <c r="A4" s="62"/>
      <c r="B4" s="62"/>
      <c r="C4" s="62"/>
      <c r="D4" s="62"/>
      <c r="E4" s="62"/>
      <c r="F4" s="62"/>
      <c r="G4" s="62"/>
      <c r="H4" s="62"/>
      <c r="I4" s="188" t="s">
        <v>1295</v>
      </c>
      <c r="J4" s="188"/>
      <c r="K4" s="188"/>
    </row>
    <row r="5" spans="1:15" ht="18.75" x14ac:dyDescent="0.2">
      <c r="A5" s="62"/>
      <c r="B5" s="62"/>
      <c r="C5" s="62"/>
      <c r="D5" s="62"/>
      <c r="E5" s="62"/>
      <c r="F5" s="62"/>
      <c r="G5" s="62"/>
      <c r="H5" s="62"/>
      <c r="I5" s="62"/>
      <c r="J5" s="62"/>
      <c r="K5" s="62"/>
    </row>
    <row r="6" spans="1:15" ht="40.5" customHeight="1" x14ac:dyDescent="0.2">
      <c r="A6" s="180" t="s">
        <v>1267</v>
      </c>
      <c r="B6" s="180"/>
      <c r="C6" s="180"/>
      <c r="D6" s="180"/>
      <c r="E6" s="180"/>
      <c r="F6" s="180"/>
      <c r="G6" s="180"/>
      <c r="H6" s="180"/>
      <c r="I6" s="180"/>
      <c r="J6" s="180"/>
      <c r="K6" s="180"/>
    </row>
    <row r="7" spans="1:15" ht="24" customHeight="1" x14ac:dyDescent="0.2">
      <c r="A7" s="189" t="s">
        <v>1238</v>
      </c>
      <c r="B7" s="189"/>
      <c r="C7" s="189"/>
      <c r="D7" s="189"/>
      <c r="E7" s="189"/>
      <c r="F7" s="189"/>
      <c r="G7" s="189"/>
      <c r="H7" s="189"/>
      <c r="I7" s="189"/>
      <c r="J7" s="189"/>
      <c r="K7" s="189"/>
    </row>
    <row r="8" spans="1:15" ht="94.5" customHeight="1" x14ac:dyDescent="0.2">
      <c r="A8" s="104" t="s">
        <v>313</v>
      </c>
      <c r="B8" s="104" t="s">
        <v>495</v>
      </c>
      <c r="C8" s="104" t="s">
        <v>496</v>
      </c>
      <c r="D8" s="104" t="s">
        <v>497</v>
      </c>
      <c r="E8" s="104" t="s">
        <v>314</v>
      </c>
      <c r="F8" s="104" t="s">
        <v>498</v>
      </c>
      <c r="G8" s="104" t="s">
        <v>316</v>
      </c>
      <c r="H8" s="104" t="s">
        <v>696</v>
      </c>
      <c r="I8" s="104" t="s">
        <v>699</v>
      </c>
      <c r="J8" s="104" t="s">
        <v>1268</v>
      </c>
      <c r="K8" s="104" t="s">
        <v>697</v>
      </c>
    </row>
    <row r="9" spans="1:15" ht="20.85" customHeight="1" x14ac:dyDescent="0.2">
      <c r="A9" s="104" t="s">
        <v>317</v>
      </c>
      <c r="B9" s="104" t="s">
        <v>318</v>
      </c>
      <c r="C9" s="104" t="s">
        <v>319</v>
      </c>
      <c r="D9" s="104" t="s">
        <v>320</v>
      </c>
      <c r="E9" s="104" t="s">
        <v>321</v>
      </c>
      <c r="F9" s="104" t="s">
        <v>322</v>
      </c>
      <c r="G9" s="104" t="s">
        <v>323</v>
      </c>
      <c r="H9" s="104" t="s">
        <v>324</v>
      </c>
      <c r="I9" s="104" t="s">
        <v>325</v>
      </c>
      <c r="J9" s="104"/>
      <c r="K9" s="104" t="s">
        <v>427</v>
      </c>
    </row>
    <row r="10" spans="1:15" ht="56.25" x14ac:dyDescent="0.2">
      <c r="A10" s="105" t="s">
        <v>499</v>
      </c>
      <c r="B10" s="106" t="s">
        <v>328</v>
      </c>
      <c r="C10" s="107" t="s">
        <v>312</v>
      </c>
      <c r="D10" s="107" t="s">
        <v>312</v>
      </c>
      <c r="E10" s="107" t="s">
        <v>312</v>
      </c>
      <c r="F10" s="107" t="s">
        <v>312</v>
      </c>
      <c r="G10" s="107" t="s">
        <v>312</v>
      </c>
      <c r="H10" s="102">
        <f>H11+H42+H70+H75+H83+H107+H117+H122</f>
        <v>159471421.36000001</v>
      </c>
      <c r="I10" s="102">
        <f>I11+I42+I70+I75+I83+I107+I117+I122</f>
        <v>188482292.44999999</v>
      </c>
      <c r="J10" s="102">
        <f>J11+J42+J70+J75+J83+J107+J117+J122</f>
        <v>129714627.95</v>
      </c>
      <c r="K10" s="102">
        <f>J10/I10*100</f>
        <v>68.820591188644585</v>
      </c>
      <c r="L10" s="67"/>
      <c r="M10" s="67"/>
      <c r="N10" s="67"/>
      <c r="O10" s="170"/>
    </row>
    <row r="11" spans="1:15" ht="56.25" x14ac:dyDescent="0.2">
      <c r="A11" s="105" t="s">
        <v>500</v>
      </c>
      <c r="B11" s="106" t="s">
        <v>328</v>
      </c>
      <c r="C11" s="106" t="s">
        <v>501</v>
      </c>
      <c r="D11" s="106" t="s">
        <v>328</v>
      </c>
      <c r="E11" s="107" t="s">
        <v>312</v>
      </c>
      <c r="F11" s="107" t="s">
        <v>312</v>
      </c>
      <c r="G11" s="107" t="s">
        <v>312</v>
      </c>
      <c r="H11" s="102">
        <f>H12</f>
        <v>57227564.339999996</v>
      </c>
      <c r="I11" s="102">
        <f>I12</f>
        <v>68428299.810000002</v>
      </c>
      <c r="J11" s="102">
        <f>J12</f>
        <v>45259454.030000001</v>
      </c>
      <c r="K11" s="102">
        <f t="shared" ref="K11:K68" si="0">J11/I11*100</f>
        <v>66.141427093276775</v>
      </c>
    </row>
    <row r="12" spans="1:15" ht="18.75" x14ac:dyDescent="0.2">
      <c r="A12" s="105" t="s">
        <v>412</v>
      </c>
      <c r="B12" s="106" t="s">
        <v>328</v>
      </c>
      <c r="C12" s="106" t="s">
        <v>501</v>
      </c>
      <c r="D12" s="106" t="s">
        <v>328</v>
      </c>
      <c r="E12" s="106" t="s">
        <v>413</v>
      </c>
      <c r="F12" s="108" t="s">
        <v>312</v>
      </c>
      <c r="G12" s="108" t="s">
        <v>312</v>
      </c>
      <c r="H12" s="102">
        <f>H13+H16+H23+H26+H31+H36+H39</f>
        <v>57227564.339999996</v>
      </c>
      <c r="I12" s="102">
        <f t="shared" ref="I12:J12" si="1">I13+I16+I23+I26+I31+I36+I39</f>
        <v>68428299.810000002</v>
      </c>
      <c r="J12" s="102">
        <f t="shared" si="1"/>
        <v>45259454.030000001</v>
      </c>
      <c r="K12" s="86">
        <f t="shared" si="0"/>
        <v>66.141427093276775</v>
      </c>
    </row>
    <row r="13" spans="1:15" ht="56.25" x14ac:dyDescent="0.2">
      <c r="A13" s="109" t="s">
        <v>414</v>
      </c>
      <c r="B13" s="104" t="s">
        <v>328</v>
      </c>
      <c r="C13" s="104" t="s">
        <v>501</v>
      </c>
      <c r="D13" s="104" t="s">
        <v>328</v>
      </c>
      <c r="E13" s="104" t="s">
        <v>413</v>
      </c>
      <c r="F13" s="104" t="s">
        <v>502</v>
      </c>
      <c r="G13" s="110" t="s">
        <v>312</v>
      </c>
      <c r="H13" s="86">
        <v>2233819</v>
      </c>
      <c r="I13" s="86">
        <v>2586485</v>
      </c>
      <c r="J13" s="86">
        <v>2279863.46</v>
      </c>
      <c r="K13" s="86">
        <f t="shared" si="0"/>
        <v>88.145241901654174</v>
      </c>
    </row>
    <row r="14" spans="1:15" ht="75" x14ac:dyDescent="0.2">
      <c r="A14" s="109" t="s">
        <v>331</v>
      </c>
      <c r="B14" s="104" t="s">
        <v>328</v>
      </c>
      <c r="C14" s="104" t="s">
        <v>501</v>
      </c>
      <c r="D14" s="104" t="s">
        <v>328</v>
      </c>
      <c r="E14" s="104" t="s">
        <v>413</v>
      </c>
      <c r="F14" s="104" t="s">
        <v>502</v>
      </c>
      <c r="G14" s="104" t="s">
        <v>332</v>
      </c>
      <c r="H14" s="86">
        <v>2233819</v>
      </c>
      <c r="I14" s="86">
        <v>2586485</v>
      </c>
      <c r="J14" s="86">
        <v>2279863.46</v>
      </c>
      <c r="K14" s="86">
        <f t="shared" si="0"/>
        <v>88.145241901654174</v>
      </c>
    </row>
    <row r="15" spans="1:15" ht="37.5" x14ac:dyDescent="0.2">
      <c r="A15" s="109" t="s">
        <v>333</v>
      </c>
      <c r="B15" s="104" t="s">
        <v>328</v>
      </c>
      <c r="C15" s="104" t="s">
        <v>501</v>
      </c>
      <c r="D15" s="104" t="s">
        <v>328</v>
      </c>
      <c r="E15" s="104" t="s">
        <v>413</v>
      </c>
      <c r="F15" s="104" t="s">
        <v>502</v>
      </c>
      <c r="G15" s="104" t="s">
        <v>334</v>
      </c>
      <c r="H15" s="86">
        <v>2233819</v>
      </c>
      <c r="I15" s="86">
        <v>2586485</v>
      </c>
      <c r="J15" s="86">
        <v>2279863.46</v>
      </c>
      <c r="K15" s="86">
        <f t="shared" si="0"/>
        <v>88.145241901654174</v>
      </c>
    </row>
    <row r="16" spans="1:15" ht="45" customHeight="1" x14ac:dyDescent="0.2">
      <c r="A16" s="109" t="s">
        <v>330</v>
      </c>
      <c r="B16" s="104" t="s">
        <v>328</v>
      </c>
      <c r="C16" s="104" t="s">
        <v>501</v>
      </c>
      <c r="D16" s="104" t="s">
        <v>328</v>
      </c>
      <c r="E16" s="104" t="s">
        <v>413</v>
      </c>
      <c r="F16" s="104" t="s">
        <v>503</v>
      </c>
      <c r="G16" s="110" t="s">
        <v>312</v>
      </c>
      <c r="H16" s="86">
        <v>45012533</v>
      </c>
      <c r="I16" s="86">
        <v>53830037</v>
      </c>
      <c r="J16" s="86">
        <v>36740717.469999999</v>
      </c>
      <c r="K16" s="86">
        <f t="shared" si="0"/>
        <v>68.253190073044152</v>
      </c>
    </row>
    <row r="17" spans="1:11" ht="75" x14ac:dyDescent="0.2">
      <c r="A17" s="109" t="s">
        <v>331</v>
      </c>
      <c r="B17" s="104" t="s">
        <v>328</v>
      </c>
      <c r="C17" s="104" t="s">
        <v>501</v>
      </c>
      <c r="D17" s="104" t="s">
        <v>328</v>
      </c>
      <c r="E17" s="104" t="s">
        <v>413</v>
      </c>
      <c r="F17" s="104" t="s">
        <v>503</v>
      </c>
      <c r="G17" s="104" t="s">
        <v>332</v>
      </c>
      <c r="H17" s="86">
        <v>44726513</v>
      </c>
      <c r="I17" s="86">
        <v>53544017</v>
      </c>
      <c r="J17" s="86">
        <v>36591483.030000001</v>
      </c>
      <c r="K17" s="86">
        <f t="shared" si="0"/>
        <v>68.339069573356809</v>
      </c>
    </row>
    <row r="18" spans="1:11" ht="37.5" x14ac:dyDescent="0.2">
      <c r="A18" s="109" t="s">
        <v>333</v>
      </c>
      <c r="B18" s="104" t="s">
        <v>328</v>
      </c>
      <c r="C18" s="104" t="s">
        <v>501</v>
      </c>
      <c r="D18" s="104" t="s">
        <v>328</v>
      </c>
      <c r="E18" s="104" t="s">
        <v>413</v>
      </c>
      <c r="F18" s="104" t="s">
        <v>503</v>
      </c>
      <c r="G18" s="104" t="s">
        <v>334</v>
      </c>
      <c r="H18" s="86">
        <v>44726513</v>
      </c>
      <c r="I18" s="86">
        <v>53544017</v>
      </c>
      <c r="J18" s="86">
        <v>36591483.030000001</v>
      </c>
      <c r="K18" s="86">
        <f t="shared" si="0"/>
        <v>68.339069573356809</v>
      </c>
    </row>
    <row r="19" spans="1:11" ht="37.5" x14ac:dyDescent="0.2">
      <c r="A19" s="109" t="s">
        <v>335</v>
      </c>
      <c r="B19" s="104" t="s">
        <v>328</v>
      </c>
      <c r="C19" s="104" t="s">
        <v>501</v>
      </c>
      <c r="D19" s="104" t="s">
        <v>328</v>
      </c>
      <c r="E19" s="104" t="s">
        <v>413</v>
      </c>
      <c r="F19" s="104" t="s">
        <v>503</v>
      </c>
      <c r="G19" s="104" t="s">
        <v>336</v>
      </c>
      <c r="H19" s="86">
        <v>122500</v>
      </c>
      <c r="I19" s="86">
        <v>122500</v>
      </c>
      <c r="J19" s="86">
        <v>1200</v>
      </c>
      <c r="K19" s="86">
        <f t="shared" si="0"/>
        <v>0.97959183673469385</v>
      </c>
    </row>
    <row r="20" spans="1:11" ht="37.5" x14ac:dyDescent="0.2">
      <c r="A20" s="109" t="s">
        <v>337</v>
      </c>
      <c r="B20" s="104" t="s">
        <v>328</v>
      </c>
      <c r="C20" s="104" t="s">
        <v>501</v>
      </c>
      <c r="D20" s="104" t="s">
        <v>328</v>
      </c>
      <c r="E20" s="104" t="s">
        <v>413</v>
      </c>
      <c r="F20" s="104" t="s">
        <v>503</v>
      </c>
      <c r="G20" s="104" t="s">
        <v>338</v>
      </c>
      <c r="H20" s="86">
        <v>122500</v>
      </c>
      <c r="I20" s="86">
        <v>122500</v>
      </c>
      <c r="J20" s="86">
        <v>1200</v>
      </c>
      <c r="K20" s="86">
        <f t="shared" si="0"/>
        <v>0.97959183673469385</v>
      </c>
    </row>
    <row r="21" spans="1:11" ht="18.75" x14ac:dyDescent="0.2">
      <c r="A21" s="109" t="s">
        <v>339</v>
      </c>
      <c r="B21" s="104" t="s">
        <v>328</v>
      </c>
      <c r="C21" s="104" t="s">
        <v>501</v>
      </c>
      <c r="D21" s="104" t="s">
        <v>328</v>
      </c>
      <c r="E21" s="104" t="s">
        <v>413</v>
      </c>
      <c r="F21" s="104" t="s">
        <v>503</v>
      </c>
      <c r="G21" s="104" t="s">
        <v>340</v>
      </c>
      <c r="H21" s="86">
        <v>163520</v>
      </c>
      <c r="I21" s="86">
        <v>163520</v>
      </c>
      <c r="J21" s="86">
        <v>148034.44</v>
      </c>
      <c r="K21" s="86">
        <f t="shared" si="0"/>
        <v>90.529867906066542</v>
      </c>
    </row>
    <row r="22" spans="1:11" ht="18.75" x14ac:dyDescent="0.2">
      <c r="A22" s="109" t="s">
        <v>341</v>
      </c>
      <c r="B22" s="104" t="s">
        <v>328</v>
      </c>
      <c r="C22" s="104" t="s">
        <v>501</v>
      </c>
      <c r="D22" s="104" t="s">
        <v>328</v>
      </c>
      <c r="E22" s="104" t="s">
        <v>413</v>
      </c>
      <c r="F22" s="104" t="s">
        <v>503</v>
      </c>
      <c r="G22" s="104" t="s">
        <v>342</v>
      </c>
      <c r="H22" s="86">
        <v>163520</v>
      </c>
      <c r="I22" s="86">
        <v>163520</v>
      </c>
      <c r="J22" s="86">
        <v>148034.44</v>
      </c>
      <c r="K22" s="86">
        <f t="shared" si="0"/>
        <v>90.529867906066542</v>
      </c>
    </row>
    <row r="23" spans="1:11" ht="37.5" x14ac:dyDescent="0.2">
      <c r="A23" s="109" t="s">
        <v>398</v>
      </c>
      <c r="B23" s="104" t="s">
        <v>328</v>
      </c>
      <c r="C23" s="104" t="s">
        <v>501</v>
      </c>
      <c r="D23" s="104" t="s">
        <v>328</v>
      </c>
      <c r="E23" s="104" t="s">
        <v>413</v>
      </c>
      <c r="F23" s="104" t="s">
        <v>504</v>
      </c>
      <c r="G23" s="110" t="s">
        <v>312</v>
      </c>
      <c r="H23" s="86">
        <v>306960</v>
      </c>
      <c r="I23" s="86">
        <v>306960</v>
      </c>
      <c r="J23" s="86">
        <v>296749.28999999998</v>
      </c>
      <c r="K23" s="86">
        <f t="shared" si="0"/>
        <v>96.673602423768571</v>
      </c>
    </row>
    <row r="24" spans="1:11" ht="37.5" x14ac:dyDescent="0.2">
      <c r="A24" s="109" t="s">
        <v>335</v>
      </c>
      <c r="B24" s="104" t="s">
        <v>328</v>
      </c>
      <c r="C24" s="104" t="s">
        <v>501</v>
      </c>
      <c r="D24" s="104" t="s">
        <v>328</v>
      </c>
      <c r="E24" s="104" t="s">
        <v>413</v>
      </c>
      <c r="F24" s="104" t="s">
        <v>504</v>
      </c>
      <c r="G24" s="104" t="s">
        <v>336</v>
      </c>
      <c r="H24" s="86">
        <v>306960</v>
      </c>
      <c r="I24" s="86">
        <v>306960</v>
      </c>
      <c r="J24" s="86">
        <v>296749.28999999998</v>
      </c>
      <c r="K24" s="86">
        <f t="shared" si="0"/>
        <v>96.673602423768571</v>
      </c>
    </row>
    <row r="25" spans="1:11" ht="37.5" x14ac:dyDescent="0.2">
      <c r="A25" s="109" t="s">
        <v>337</v>
      </c>
      <c r="B25" s="104" t="s">
        <v>328</v>
      </c>
      <c r="C25" s="104" t="s">
        <v>501</v>
      </c>
      <c r="D25" s="104" t="s">
        <v>328</v>
      </c>
      <c r="E25" s="104" t="s">
        <v>413</v>
      </c>
      <c r="F25" s="104" t="s">
        <v>504</v>
      </c>
      <c r="G25" s="104" t="s">
        <v>338</v>
      </c>
      <c r="H25" s="86">
        <v>306960</v>
      </c>
      <c r="I25" s="86">
        <v>306960</v>
      </c>
      <c r="J25" s="86">
        <v>296749.28999999998</v>
      </c>
      <c r="K25" s="86">
        <f t="shared" si="0"/>
        <v>96.673602423768571</v>
      </c>
    </row>
    <row r="26" spans="1:11" ht="18.75" x14ac:dyDescent="0.2">
      <c r="A26" s="109" t="s">
        <v>428</v>
      </c>
      <c r="B26" s="104" t="s">
        <v>328</v>
      </c>
      <c r="C26" s="104" t="s">
        <v>501</v>
      </c>
      <c r="D26" s="104" t="s">
        <v>328</v>
      </c>
      <c r="E26" s="104" t="s">
        <v>413</v>
      </c>
      <c r="F26" s="104" t="s">
        <v>505</v>
      </c>
      <c r="G26" s="110" t="s">
        <v>312</v>
      </c>
      <c r="H26" s="86">
        <v>5583236</v>
      </c>
      <c r="I26" s="86">
        <v>6331792</v>
      </c>
      <c r="J26" s="86">
        <v>4376934.33</v>
      </c>
      <c r="K26" s="86">
        <f t="shared" si="0"/>
        <v>69.126312582599041</v>
      </c>
    </row>
    <row r="27" spans="1:11" ht="75" x14ac:dyDescent="0.2">
      <c r="A27" s="109" t="s">
        <v>331</v>
      </c>
      <c r="B27" s="104" t="s">
        <v>328</v>
      </c>
      <c r="C27" s="104" t="s">
        <v>501</v>
      </c>
      <c r="D27" s="104" t="s">
        <v>328</v>
      </c>
      <c r="E27" s="104" t="s">
        <v>413</v>
      </c>
      <c r="F27" s="104" t="s">
        <v>505</v>
      </c>
      <c r="G27" s="104" t="s">
        <v>332</v>
      </c>
      <c r="H27" s="86">
        <v>4723212</v>
      </c>
      <c r="I27" s="86">
        <v>5471768</v>
      </c>
      <c r="J27" s="86">
        <v>3749256.69</v>
      </c>
      <c r="K27" s="86">
        <f t="shared" si="0"/>
        <v>68.520022961499834</v>
      </c>
    </row>
    <row r="28" spans="1:11" ht="18.75" x14ac:dyDescent="0.2">
      <c r="A28" s="109" t="s">
        <v>387</v>
      </c>
      <c r="B28" s="104" t="s">
        <v>328</v>
      </c>
      <c r="C28" s="104" t="s">
        <v>501</v>
      </c>
      <c r="D28" s="104" t="s">
        <v>328</v>
      </c>
      <c r="E28" s="104" t="s">
        <v>413</v>
      </c>
      <c r="F28" s="104" t="s">
        <v>505</v>
      </c>
      <c r="G28" s="104" t="s">
        <v>388</v>
      </c>
      <c r="H28" s="86">
        <v>4723212</v>
      </c>
      <c r="I28" s="86">
        <v>5471768</v>
      </c>
      <c r="J28" s="86">
        <v>3749256.69</v>
      </c>
      <c r="K28" s="86">
        <f t="shared" si="0"/>
        <v>68.520022961499834</v>
      </c>
    </row>
    <row r="29" spans="1:11" ht="37.5" x14ac:dyDescent="0.2">
      <c r="A29" s="109" t="s">
        <v>335</v>
      </c>
      <c r="B29" s="104" t="s">
        <v>328</v>
      </c>
      <c r="C29" s="104" t="s">
        <v>501</v>
      </c>
      <c r="D29" s="104" t="s">
        <v>328</v>
      </c>
      <c r="E29" s="104" t="s">
        <v>413</v>
      </c>
      <c r="F29" s="104" t="s">
        <v>505</v>
      </c>
      <c r="G29" s="104" t="s">
        <v>336</v>
      </c>
      <c r="H29" s="86">
        <v>860024</v>
      </c>
      <c r="I29" s="86">
        <v>860024</v>
      </c>
      <c r="J29" s="86">
        <v>627677.64</v>
      </c>
      <c r="K29" s="86">
        <f t="shared" si="0"/>
        <v>72.983735337618484</v>
      </c>
    </row>
    <row r="30" spans="1:11" ht="37.5" x14ac:dyDescent="0.2">
      <c r="A30" s="109" t="s">
        <v>337</v>
      </c>
      <c r="B30" s="104" t="s">
        <v>328</v>
      </c>
      <c r="C30" s="104" t="s">
        <v>501</v>
      </c>
      <c r="D30" s="104" t="s">
        <v>328</v>
      </c>
      <c r="E30" s="104" t="s">
        <v>413</v>
      </c>
      <c r="F30" s="104" t="s">
        <v>505</v>
      </c>
      <c r="G30" s="104" t="s">
        <v>338</v>
      </c>
      <c r="H30" s="86">
        <v>860024</v>
      </c>
      <c r="I30" s="86">
        <v>860024</v>
      </c>
      <c r="J30" s="86">
        <v>627677.64</v>
      </c>
      <c r="K30" s="86">
        <f t="shared" si="0"/>
        <v>72.983735337618484</v>
      </c>
    </row>
    <row r="31" spans="1:11" ht="56.25" x14ac:dyDescent="0.2">
      <c r="A31" s="109" t="s">
        <v>422</v>
      </c>
      <c r="B31" s="104" t="s">
        <v>328</v>
      </c>
      <c r="C31" s="104" t="s">
        <v>501</v>
      </c>
      <c r="D31" s="104" t="s">
        <v>328</v>
      </c>
      <c r="E31" s="104" t="s">
        <v>413</v>
      </c>
      <c r="F31" s="104" t="s">
        <v>506</v>
      </c>
      <c r="G31" s="110" t="s">
        <v>312</v>
      </c>
      <c r="H31" s="86">
        <v>1682690.94</v>
      </c>
      <c r="I31" s="86">
        <v>2384100.41</v>
      </c>
      <c r="J31" s="86">
        <v>786292.71</v>
      </c>
      <c r="K31" s="86">
        <f t="shared" si="0"/>
        <v>32.980687671623691</v>
      </c>
    </row>
    <row r="32" spans="1:11" ht="37.5" x14ac:dyDescent="0.2">
      <c r="A32" s="109" t="s">
        <v>335</v>
      </c>
      <c r="B32" s="104" t="s">
        <v>328</v>
      </c>
      <c r="C32" s="104" t="s">
        <v>501</v>
      </c>
      <c r="D32" s="104" t="s">
        <v>328</v>
      </c>
      <c r="E32" s="104" t="s">
        <v>413</v>
      </c>
      <c r="F32" s="104" t="s">
        <v>506</v>
      </c>
      <c r="G32" s="104" t="s">
        <v>336</v>
      </c>
      <c r="H32" s="86">
        <v>1682690.94</v>
      </c>
      <c r="I32" s="86">
        <v>2334100.41</v>
      </c>
      <c r="J32" s="86">
        <v>736292.71</v>
      </c>
      <c r="K32" s="86">
        <f t="shared" si="0"/>
        <v>31.54503151815992</v>
      </c>
    </row>
    <row r="33" spans="1:11" ht="37.5" x14ac:dyDescent="0.2">
      <c r="A33" s="109" t="s">
        <v>337</v>
      </c>
      <c r="B33" s="104" t="s">
        <v>328</v>
      </c>
      <c r="C33" s="104" t="s">
        <v>501</v>
      </c>
      <c r="D33" s="104" t="s">
        <v>328</v>
      </c>
      <c r="E33" s="104" t="s">
        <v>413</v>
      </c>
      <c r="F33" s="104" t="s">
        <v>506</v>
      </c>
      <c r="G33" s="104" t="s">
        <v>338</v>
      </c>
      <c r="H33" s="86">
        <v>1682690.94</v>
      </c>
      <c r="I33" s="86">
        <v>2334100.41</v>
      </c>
      <c r="J33" s="86">
        <v>736292.71</v>
      </c>
      <c r="K33" s="86">
        <f t="shared" si="0"/>
        <v>31.54503151815992</v>
      </c>
    </row>
    <row r="34" spans="1:11" ht="18.75" x14ac:dyDescent="0.2">
      <c r="A34" s="109" t="s">
        <v>339</v>
      </c>
      <c r="B34" s="104" t="s">
        <v>328</v>
      </c>
      <c r="C34" s="104" t="s">
        <v>501</v>
      </c>
      <c r="D34" s="104" t="s">
        <v>328</v>
      </c>
      <c r="E34" s="104" t="s">
        <v>413</v>
      </c>
      <c r="F34" s="104" t="s">
        <v>506</v>
      </c>
      <c r="G34" s="104" t="s">
        <v>340</v>
      </c>
      <c r="H34" s="86">
        <v>0</v>
      </c>
      <c r="I34" s="86">
        <v>50000</v>
      </c>
      <c r="J34" s="86">
        <v>50000</v>
      </c>
      <c r="K34" s="86">
        <f t="shared" si="0"/>
        <v>100</v>
      </c>
    </row>
    <row r="35" spans="1:11" ht="18.75" x14ac:dyDescent="0.2">
      <c r="A35" s="109" t="s">
        <v>341</v>
      </c>
      <c r="B35" s="104" t="s">
        <v>328</v>
      </c>
      <c r="C35" s="104" t="s">
        <v>501</v>
      </c>
      <c r="D35" s="104" t="s">
        <v>328</v>
      </c>
      <c r="E35" s="104" t="s">
        <v>413</v>
      </c>
      <c r="F35" s="104" t="s">
        <v>506</v>
      </c>
      <c r="G35" s="104" t="s">
        <v>342</v>
      </c>
      <c r="H35" s="86">
        <v>0</v>
      </c>
      <c r="I35" s="86">
        <v>50000</v>
      </c>
      <c r="J35" s="86">
        <v>50000</v>
      </c>
      <c r="K35" s="86">
        <f t="shared" si="0"/>
        <v>100</v>
      </c>
    </row>
    <row r="36" spans="1:11" ht="18.75" x14ac:dyDescent="0.2">
      <c r="A36" s="109" t="s">
        <v>440</v>
      </c>
      <c r="B36" s="104" t="s">
        <v>328</v>
      </c>
      <c r="C36" s="104" t="s">
        <v>501</v>
      </c>
      <c r="D36" s="104" t="s">
        <v>328</v>
      </c>
      <c r="E36" s="104" t="s">
        <v>413</v>
      </c>
      <c r="F36" s="104" t="s">
        <v>507</v>
      </c>
      <c r="G36" s="110" t="s">
        <v>312</v>
      </c>
      <c r="H36" s="86">
        <v>0</v>
      </c>
      <c r="I36" s="86">
        <v>580600</v>
      </c>
      <c r="J36" s="86">
        <v>401190.77</v>
      </c>
      <c r="K36" s="86">
        <f t="shared" si="0"/>
        <v>69.099340337581822</v>
      </c>
    </row>
    <row r="37" spans="1:11" ht="37.5" x14ac:dyDescent="0.2">
      <c r="A37" s="109" t="s">
        <v>335</v>
      </c>
      <c r="B37" s="104" t="s">
        <v>328</v>
      </c>
      <c r="C37" s="104" t="s">
        <v>501</v>
      </c>
      <c r="D37" s="104" t="s">
        <v>328</v>
      </c>
      <c r="E37" s="104" t="s">
        <v>413</v>
      </c>
      <c r="F37" s="104" t="s">
        <v>507</v>
      </c>
      <c r="G37" s="104" t="s">
        <v>336</v>
      </c>
      <c r="H37" s="86">
        <v>0</v>
      </c>
      <c r="I37" s="86">
        <v>580600</v>
      </c>
      <c r="J37" s="86">
        <v>401190.77</v>
      </c>
      <c r="K37" s="86">
        <f t="shared" si="0"/>
        <v>69.099340337581822</v>
      </c>
    </row>
    <row r="38" spans="1:11" ht="37.5" x14ac:dyDescent="0.2">
      <c r="A38" s="109" t="s">
        <v>337</v>
      </c>
      <c r="B38" s="104" t="s">
        <v>328</v>
      </c>
      <c r="C38" s="104" t="s">
        <v>501</v>
      </c>
      <c r="D38" s="104" t="s">
        <v>328</v>
      </c>
      <c r="E38" s="104" t="s">
        <v>413</v>
      </c>
      <c r="F38" s="104" t="s">
        <v>507</v>
      </c>
      <c r="G38" s="104" t="s">
        <v>338</v>
      </c>
      <c r="H38" s="86">
        <v>0</v>
      </c>
      <c r="I38" s="86">
        <v>580600</v>
      </c>
      <c r="J38" s="86">
        <v>401190.77</v>
      </c>
      <c r="K38" s="86">
        <f t="shared" si="0"/>
        <v>69.099340337581822</v>
      </c>
    </row>
    <row r="39" spans="1:11" ht="22.5" customHeight="1" x14ac:dyDescent="0.2">
      <c r="A39" s="109" t="s">
        <v>447</v>
      </c>
      <c r="B39" s="104" t="s">
        <v>328</v>
      </c>
      <c r="C39" s="104" t="s">
        <v>501</v>
      </c>
      <c r="D39" s="104" t="s">
        <v>328</v>
      </c>
      <c r="E39" s="104" t="s">
        <v>413</v>
      </c>
      <c r="F39" s="104" t="s">
        <v>508</v>
      </c>
      <c r="G39" s="110" t="s">
        <v>312</v>
      </c>
      <c r="H39" s="86">
        <v>2408325.4</v>
      </c>
      <c r="I39" s="86">
        <v>2408325.4</v>
      </c>
      <c r="J39" s="86">
        <v>377706</v>
      </c>
      <c r="K39" s="86">
        <f t="shared" si="0"/>
        <v>15.683345780433159</v>
      </c>
    </row>
    <row r="40" spans="1:11" ht="37.5" x14ac:dyDescent="0.2">
      <c r="A40" s="109" t="s">
        <v>335</v>
      </c>
      <c r="B40" s="104" t="s">
        <v>328</v>
      </c>
      <c r="C40" s="104" t="s">
        <v>501</v>
      </c>
      <c r="D40" s="104" t="s">
        <v>328</v>
      </c>
      <c r="E40" s="104" t="s">
        <v>413</v>
      </c>
      <c r="F40" s="104" t="s">
        <v>508</v>
      </c>
      <c r="G40" s="104" t="s">
        <v>336</v>
      </c>
      <c r="H40" s="86">
        <v>2408325.4</v>
      </c>
      <c r="I40" s="86">
        <v>2408325.4</v>
      </c>
      <c r="J40" s="86">
        <v>377706</v>
      </c>
      <c r="K40" s="86">
        <f t="shared" si="0"/>
        <v>15.683345780433159</v>
      </c>
    </row>
    <row r="41" spans="1:11" ht="37.5" x14ac:dyDescent="0.2">
      <c r="A41" s="109" t="s">
        <v>337</v>
      </c>
      <c r="B41" s="104" t="s">
        <v>328</v>
      </c>
      <c r="C41" s="104" t="s">
        <v>501</v>
      </c>
      <c r="D41" s="104" t="s">
        <v>328</v>
      </c>
      <c r="E41" s="104" t="s">
        <v>413</v>
      </c>
      <c r="F41" s="104" t="s">
        <v>508</v>
      </c>
      <c r="G41" s="104" t="s">
        <v>338</v>
      </c>
      <c r="H41" s="86">
        <v>2408325.4</v>
      </c>
      <c r="I41" s="86">
        <v>2408325.4</v>
      </c>
      <c r="J41" s="86">
        <v>377706</v>
      </c>
      <c r="K41" s="86">
        <f t="shared" si="0"/>
        <v>15.683345780433159</v>
      </c>
    </row>
    <row r="42" spans="1:11" ht="56.25" x14ac:dyDescent="0.2">
      <c r="A42" s="105" t="s">
        <v>509</v>
      </c>
      <c r="B42" s="106" t="s">
        <v>328</v>
      </c>
      <c r="C42" s="106" t="s">
        <v>501</v>
      </c>
      <c r="D42" s="106" t="s">
        <v>409</v>
      </c>
      <c r="E42" s="107" t="s">
        <v>312</v>
      </c>
      <c r="F42" s="107" t="s">
        <v>312</v>
      </c>
      <c r="G42" s="107" t="s">
        <v>312</v>
      </c>
      <c r="H42" s="102">
        <f>H43</f>
        <v>5998624</v>
      </c>
      <c r="I42" s="102">
        <f t="shared" ref="I42:J42" si="2">I43</f>
        <v>5998624</v>
      </c>
      <c r="J42" s="102">
        <f t="shared" si="2"/>
        <v>3534157.4</v>
      </c>
      <c r="K42" s="102">
        <f t="shared" si="0"/>
        <v>58.916134766906545</v>
      </c>
    </row>
    <row r="43" spans="1:11" ht="18.75" x14ac:dyDescent="0.2">
      <c r="A43" s="105" t="s">
        <v>412</v>
      </c>
      <c r="B43" s="106" t="s">
        <v>328</v>
      </c>
      <c r="C43" s="106" t="s">
        <v>501</v>
      </c>
      <c r="D43" s="106" t="s">
        <v>409</v>
      </c>
      <c r="E43" s="106" t="s">
        <v>413</v>
      </c>
      <c r="F43" s="108" t="s">
        <v>312</v>
      </c>
      <c r="G43" s="108" t="s">
        <v>312</v>
      </c>
      <c r="H43" s="102">
        <f>H44+H49+H54+H57+H62+H67</f>
        <v>5998624</v>
      </c>
      <c r="I43" s="102">
        <f t="shared" ref="I43:J43" si="3">I44+I49+I54+I57+I62+I67</f>
        <v>5998624</v>
      </c>
      <c r="J43" s="102">
        <f t="shared" si="3"/>
        <v>3534157.4</v>
      </c>
      <c r="K43" s="102">
        <f t="shared" si="0"/>
        <v>58.916134766906545</v>
      </c>
    </row>
    <row r="44" spans="1:11" ht="187.5" x14ac:dyDescent="0.2">
      <c r="A44" s="109" t="s">
        <v>415</v>
      </c>
      <c r="B44" s="104" t="s">
        <v>328</v>
      </c>
      <c r="C44" s="104" t="s">
        <v>501</v>
      </c>
      <c r="D44" s="104" t="s">
        <v>409</v>
      </c>
      <c r="E44" s="104" t="s">
        <v>413</v>
      </c>
      <c r="F44" s="104" t="s">
        <v>510</v>
      </c>
      <c r="G44" s="110" t="s">
        <v>312</v>
      </c>
      <c r="H44" s="86">
        <v>1791708</v>
      </c>
      <c r="I44" s="86">
        <v>1791708</v>
      </c>
      <c r="J44" s="86">
        <v>1167382.06</v>
      </c>
      <c r="K44" s="86">
        <f t="shared" si="0"/>
        <v>65.154704896110303</v>
      </c>
    </row>
    <row r="45" spans="1:11" ht="75" x14ac:dyDescent="0.2">
      <c r="A45" s="109" t="s">
        <v>331</v>
      </c>
      <c r="B45" s="104" t="s">
        <v>328</v>
      </c>
      <c r="C45" s="104" t="s">
        <v>501</v>
      </c>
      <c r="D45" s="104" t="s">
        <v>409</v>
      </c>
      <c r="E45" s="104" t="s">
        <v>413</v>
      </c>
      <c r="F45" s="104" t="s">
        <v>510</v>
      </c>
      <c r="G45" s="104" t="s">
        <v>332</v>
      </c>
      <c r="H45" s="86">
        <v>1519110</v>
      </c>
      <c r="I45" s="86">
        <v>1741708</v>
      </c>
      <c r="J45" s="86">
        <v>1117382.06</v>
      </c>
      <c r="K45" s="86">
        <f t="shared" si="0"/>
        <v>64.154385235642252</v>
      </c>
    </row>
    <row r="46" spans="1:11" ht="37.5" x14ac:dyDescent="0.2">
      <c r="A46" s="109" t="s">
        <v>333</v>
      </c>
      <c r="B46" s="104" t="s">
        <v>328</v>
      </c>
      <c r="C46" s="104" t="s">
        <v>501</v>
      </c>
      <c r="D46" s="104" t="s">
        <v>409</v>
      </c>
      <c r="E46" s="104" t="s">
        <v>413</v>
      </c>
      <c r="F46" s="104" t="s">
        <v>510</v>
      </c>
      <c r="G46" s="104" t="s">
        <v>334</v>
      </c>
      <c r="H46" s="86">
        <v>1519110</v>
      </c>
      <c r="I46" s="86">
        <v>1741708</v>
      </c>
      <c r="J46" s="86">
        <v>1117382.06</v>
      </c>
      <c r="K46" s="86">
        <f t="shared" si="0"/>
        <v>64.154385235642252</v>
      </c>
    </row>
    <row r="47" spans="1:11" ht="37.5" x14ac:dyDescent="0.2">
      <c r="A47" s="109" t="s">
        <v>335</v>
      </c>
      <c r="B47" s="104" t="s">
        <v>328</v>
      </c>
      <c r="C47" s="104" t="s">
        <v>501</v>
      </c>
      <c r="D47" s="104" t="s">
        <v>409</v>
      </c>
      <c r="E47" s="104" t="s">
        <v>413</v>
      </c>
      <c r="F47" s="104" t="s">
        <v>510</v>
      </c>
      <c r="G47" s="104" t="s">
        <v>336</v>
      </c>
      <c r="H47" s="86">
        <v>272598</v>
      </c>
      <c r="I47" s="86">
        <v>50000</v>
      </c>
      <c r="J47" s="86">
        <v>50000</v>
      </c>
      <c r="K47" s="86">
        <f t="shared" si="0"/>
        <v>100</v>
      </c>
    </row>
    <row r="48" spans="1:11" ht="37.5" x14ac:dyDescent="0.2">
      <c r="A48" s="109" t="s">
        <v>337</v>
      </c>
      <c r="B48" s="104" t="s">
        <v>328</v>
      </c>
      <c r="C48" s="104" t="s">
        <v>501</v>
      </c>
      <c r="D48" s="104" t="s">
        <v>409</v>
      </c>
      <c r="E48" s="104" t="s">
        <v>413</v>
      </c>
      <c r="F48" s="104" t="s">
        <v>510</v>
      </c>
      <c r="G48" s="104" t="s">
        <v>338</v>
      </c>
      <c r="H48" s="86">
        <v>272598</v>
      </c>
      <c r="I48" s="86">
        <v>50000</v>
      </c>
      <c r="J48" s="86">
        <v>50000</v>
      </c>
      <c r="K48" s="86">
        <f t="shared" si="0"/>
        <v>100</v>
      </c>
    </row>
    <row r="49" spans="1:11" ht="168.75" x14ac:dyDescent="0.2">
      <c r="A49" s="109" t="s">
        <v>416</v>
      </c>
      <c r="B49" s="104" t="s">
        <v>328</v>
      </c>
      <c r="C49" s="104" t="s">
        <v>501</v>
      </c>
      <c r="D49" s="104" t="s">
        <v>409</v>
      </c>
      <c r="E49" s="104" t="s">
        <v>413</v>
      </c>
      <c r="F49" s="104" t="s">
        <v>511</v>
      </c>
      <c r="G49" s="110" t="s">
        <v>312</v>
      </c>
      <c r="H49" s="86">
        <v>597236</v>
      </c>
      <c r="I49" s="86">
        <v>597236</v>
      </c>
      <c r="J49" s="86">
        <v>341269.55</v>
      </c>
      <c r="K49" s="86">
        <f t="shared" si="0"/>
        <v>57.141490131204407</v>
      </c>
    </row>
    <row r="50" spans="1:11" ht="75" x14ac:dyDescent="0.2">
      <c r="A50" s="109" t="s">
        <v>331</v>
      </c>
      <c r="B50" s="104" t="s">
        <v>328</v>
      </c>
      <c r="C50" s="104" t="s">
        <v>501</v>
      </c>
      <c r="D50" s="104" t="s">
        <v>409</v>
      </c>
      <c r="E50" s="104" t="s">
        <v>413</v>
      </c>
      <c r="F50" s="104" t="s">
        <v>511</v>
      </c>
      <c r="G50" s="104" t="s">
        <v>332</v>
      </c>
      <c r="H50" s="86">
        <v>479711</v>
      </c>
      <c r="I50" s="86">
        <v>568031.14</v>
      </c>
      <c r="J50" s="86">
        <v>341269.55</v>
      </c>
      <c r="K50" s="86">
        <f t="shared" si="0"/>
        <v>60.079373465335017</v>
      </c>
    </row>
    <row r="51" spans="1:11" ht="37.5" x14ac:dyDescent="0.2">
      <c r="A51" s="109" t="s">
        <v>333</v>
      </c>
      <c r="B51" s="104" t="s">
        <v>328</v>
      </c>
      <c r="C51" s="104" t="s">
        <v>501</v>
      </c>
      <c r="D51" s="104" t="s">
        <v>409</v>
      </c>
      <c r="E51" s="104" t="s">
        <v>413</v>
      </c>
      <c r="F51" s="104" t="s">
        <v>511</v>
      </c>
      <c r="G51" s="104" t="s">
        <v>334</v>
      </c>
      <c r="H51" s="86">
        <v>479711</v>
      </c>
      <c r="I51" s="86">
        <v>568031.14</v>
      </c>
      <c r="J51" s="86">
        <v>341269.55</v>
      </c>
      <c r="K51" s="86">
        <f t="shared" si="0"/>
        <v>60.079373465335017</v>
      </c>
    </row>
    <row r="52" spans="1:11" ht="37.5" x14ac:dyDescent="0.2">
      <c r="A52" s="109" t="s">
        <v>335</v>
      </c>
      <c r="B52" s="104" t="s">
        <v>328</v>
      </c>
      <c r="C52" s="104" t="s">
        <v>501</v>
      </c>
      <c r="D52" s="104" t="s">
        <v>409</v>
      </c>
      <c r="E52" s="104" t="s">
        <v>413</v>
      </c>
      <c r="F52" s="104" t="s">
        <v>511</v>
      </c>
      <c r="G52" s="104" t="s">
        <v>336</v>
      </c>
      <c r="H52" s="86">
        <v>117525</v>
      </c>
      <c r="I52" s="86">
        <v>29204.86</v>
      </c>
      <c r="J52" s="86">
        <v>0</v>
      </c>
      <c r="K52" s="86">
        <f t="shared" si="0"/>
        <v>0</v>
      </c>
    </row>
    <row r="53" spans="1:11" ht="37.5" x14ac:dyDescent="0.2">
      <c r="A53" s="109" t="s">
        <v>337</v>
      </c>
      <c r="B53" s="104" t="s">
        <v>328</v>
      </c>
      <c r="C53" s="104" t="s">
        <v>501</v>
      </c>
      <c r="D53" s="104" t="s">
        <v>409</v>
      </c>
      <c r="E53" s="104" t="s">
        <v>413</v>
      </c>
      <c r="F53" s="104" t="s">
        <v>511</v>
      </c>
      <c r="G53" s="104" t="s">
        <v>338</v>
      </c>
      <c r="H53" s="86">
        <v>117525</v>
      </c>
      <c r="I53" s="86">
        <v>29204.86</v>
      </c>
      <c r="J53" s="86">
        <v>0</v>
      </c>
      <c r="K53" s="86">
        <f t="shared" si="0"/>
        <v>0</v>
      </c>
    </row>
    <row r="54" spans="1:11" ht="206.25" x14ac:dyDescent="0.2">
      <c r="A54" s="109" t="s">
        <v>417</v>
      </c>
      <c r="B54" s="104" t="s">
        <v>328</v>
      </c>
      <c r="C54" s="104" t="s">
        <v>501</v>
      </c>
      <c r="D54" s="104" t="s">
        <v>409</v>
      </c>
      <c r="E54" s="104" t="s">
        <v>413</v>
      </c>
      <c r="F54" s="104" t="s">
        <v>512</v>
      </c>
      <c r="G54" s="110" t="s">
        <v>312</v>
      </c>
      <c r="H54" s="86">
        <v>200</v>
      </c>
      <c r="I54" s="86">
        <v>200</v>
      </c>
      <c r="J54" s="86">
        <v>0</v>
      </c>
      <c r="K54" s="86">
        <f t="shared" si="0"/>
        <v>0</v>
      </c>
    </row>
    <row r="55" spans="1:11" ht="37.5" x14ac:dyDescent="0.2">
      <c r="A55" s="109" t="s">
        <v>335</v>
      </c>
      <c r="B55" s="104" t="s">
        <v>328</v>
      </c>
      <c r="C55" s="104" t="s">
        <v>501</v>
      </c>
      <c r="D55" s="104" t="s">
        <v>409</v>
      </c>
      <c r="E55" s="104" t="s">
        <v>413</v>
      </c>
      <c r="F55" s="104" t="s">
        <v>512</v>
      </c>
      <c r="G55" s="104" t="s">
        <v>336</v>
      </c>
      <c r="H55" s="86">
        <v>200</v>
      </c>
      <c r="I55" s="86">
        <v>200</v>
      </c>
      <c r="J55" s="86">
        <v>0</v>
      </c>
      <c r="K55" s="86">
        <f t="shared" si="0"/>
        <v>0</v>
      </c>
    </row>
    <row r="56" spans="1:11" ht="37.5" x14ac:dyDescent="0.2">
      <c r="A56" s="109" t="s">
        <v>337</v>
      </c>
      <c r="B56" s="104" t="s">
        <v>328</v>
      </c>
      <c r="C56" s="104" t="s">
        <v>501</v>
      </c>
      <c r="D56" s="104" t="s">
        <v>409</v>
      </c>
      <c r="E56" s="104" t="s">
        <v>413</v>
      </c>
      <c r="F56" s="104" t="s">
        <v>512</v>
      </c>
      <c r="G56" s="104" t="s">
        <v>338</v>
      </c>
      <c r="H56" s="86">
        <v>200</v>
      </c>
      <c r="I56" s="86">
        <v>200</v>
      </c>
      <c r="J56" s="86">
        <v>0</v>
      </c>
      <c r="K56" s="86">
        <f t="shared" si="0"/>
        <v>0</v>
      </c>
    </row>
    <row r="57" spans="1:11" ht="37.5" x14ac:dyDescent="0.2">
      <c r="A57" s="109" t="s">
        <v>418</v>
      </c>
      <c r="B57" s="104" t="s">
        <v>328</v>
      </c>
      <c r="C57" s="104" t="s">
        <v>501</v>
      </c>
      <c r="D57" s="104" t="s">
        <v>409</v>
      </c>
      <c r="E57" s="104" t="s">
        <v>413</v>
      </c>
      <c r="F57" s="104" t="s">
        <v>513</v>
      </c>
      <c r="G57" s="110" t="s">
        <v>312</v>
      </c>
      <c r="H57" s="86">
        <v>2986180</v>
      </c>
      <c r="I57" s="86">
        <v>2986180</v>
      </c>
      <c r="J57" s="86">
        <v>1590403.48</v>
      </c>
      <c r="K57" s="86">
        <f t="shared" si="0"/>
        <v>53.258794848267691</v>
      </c>
    </row>
    <row r="58" spans="1:11" ht="75" x14ac:dyDescent="0.2">
      <c r="A58" s="109" t="s">
        <v>331</v>
      </c>
      <c r="B58" s="104" t="s">
        <v>328</v>
      </c>
      <c r="C58" s="104" t="s">
        <v>501</v>
      </c>
      <c r="D58" s="104" t="s">
        <v>409</v>
      </c>
      <c r="E58" s="104" t="s">
        <v>413</v>
      </c>
      <c r="F58" s="104" t="s">
        <v>513</v>
      </c>
      <c r="G58" s="104" t="s">
        <v>332</v>
      </c>
      <c r="H58" s="86">
        <v>2491127</v>
      </c>
      <c r="I58" s="86">
        <v>2872070.39</v>
      </c>
      <c r="J58" s="86">
        <v>1566143.48</v>
      </c>
      <c r="K58" s="86">
        <f t="shared" si="0"/>
        <v>54.53012173563058</v>
      </c>
    </row>
    <row r="59" spans="1:11" ht="37.5" x14ac:dyDescent="0.2">
      <c r="A59" s="109" t="s">
        <v>333</v>
      </c>
      <c r="B59" s="104" t="s">
        <v>328</v>
      </c>
      <c r="C59" s="104" t="s">
        <v>501</v>
      </c>
      <c r="D59" s="104" t="s">
        <v>409</v>
      </c>
      <c r="E59" s="104" t="s">
        <v>413</v>
      </c>
      <c r="F59" s="104" t="s">
        <v>513</v>
      </c>
      <c r="G59" s="104" t="s">
        <v>334</v>
      </c>
      <c r="H59" s="86">
        <v>2491127</v>
      </c>
      <c r="I59" s="86">
        <v>2872070.39</v>
      </c>
      <c r="J59" s="86">
        <v>1566143.48</v>
      </c>
      <c r="K59" s="86">
        <f t="shared" si="0"/>
        <v>54.53012173563058</v>
      </c>
    </row>
    <row r="60" spans="1:11" ht="37.5" x14ac:dyDescent="0.2">
      <c r="A60" s="109" t="s">
        <v>335</v>
      </c>
      <c r="B60" s="104" t="s">
        <v>328</v>
      </c>
      <c r="C60" s="104" t="s">
        <v>501</v>
      </c>
      <c r="D60" s="104" t="s">
        <v>409</v>
      </c>
      <c r="E60" s="104" t="s">
        <v>413</v>
      </c>
      <c r="F60" s="104" t="s">
        <v>513</v>
      </c>
      <c r="G60" s="104" t="s">
        <v>336</v>
      </c>
      <c r="H60" s="86">
        <v>495053</v>
      </c>
      <c r="I60" s="86">
        <v>114109.61</v>
      </c>
      <c r="J60" s="86">
        <v>24260</v>
      </c>
      <c r="K60" s="86">
        <f t="shared" si="0"/>
        <v>21.260260200696507</v>
      </c>
    </row>
    <row r="61" spans="1:11" ht="37.5" x14ac:dyDescent="0.2">
      <c r="A61" s="109" t="s">
        <v>337</v>
      </c>
      <c r="B61" s="104" t="s">
        <v>328</v>
      </c>
      <c r="C61" s="104" t="s">
        <v>501</v>
      </c>
      <c r="D61" s="104" t="s">
        <v>409</v>
      </c>
      <c r="E61" s="104" t="s">
        <v>413</v>
      </c>
      <c r="F61" s="104" t="s">
        <v>513</v>
      </c>
      <c r="G61" s="104" t="s">
        <v>338</v>
      </c>
      <c r="H61" s="86">
        <v>495053</v>
      </c>
      <c r="I61" s="86">
        <v>114109.61</v>
      </c>
      <c r="J61" s="86">
        <v>24260</v>
      </c>
      <c r="K61" s="86">
        <f t="shared" si="0"/>
        <v>21.260260200696507</v>
      </c>
    </row>
    <row r="62" spans="1:11" ht="56.25" x14ac:dyDescent="0.2">
      <c r="A62" s="109" t="s">
        <v>419</v>
      </c>
      <c r="B62" s="104" t="s">
        <v>328</v>
      </c>
      <c r="C62" s="104" t="s">
        <v>501</v>
      </c>
      <c r="D62" s="104" t="s">
        <v>409</v>
      </c>
      <c r="E62" s="104" t="s">
        <v>413</v>
      </c>
      <c r="F62" s="104" t="s">
        <v>514</v>
      </c>
      <c r="G62" s="110" t="s">
        <v>312</v>
      </c>
      <c r="H62" s="86">
        <v>597236</v>
      </c>
      <c r="I62" s="86">
        <v>597236</v>
      </c>
      <c r="J62" s="86">
        <v>409038.31</v>
      </c>
      <c r="K62" s="86">
        <f t="shared" si="0"/>
        <v>68.488555612856558</v>
      </c>
    </row>
    <row r="63" spans="1:11" ht="75" x14ac:dyDescent="0.2">
      <c r="A63" s="109" t="s">
        <v>331</v>
      </c>
      <c r="B63" s="104" t="s">
        <v>328</v>
      </c>
      <c r="C63" s="104" t="s">
        <v>501</v>
      </c>
      <c r="D63" s="104" t="s">
        <v>409</v>
      </c>
      <c r="E63" s="104" t="s">
        <v>413</v>
      </c>
      <c r="F63" s="104" t="s">
        <v>514</v>
      </c>
      <c r="G63" s="104" t="s">
        <v>332</v>
      </c>
      <c r="H63" s="86">
        <v>479711</v>
      </c>
      <c r="I63" s="86">
        <v>568031.14</v>
      </c>
      <c r="J63" s="86">
        <v>405067.91</v>
      </c>
      <c r="K63" s="86">
        <f t="shared" si="0"/>
        <v>71.310863344569455</v>
      </c>
    </row>
    <row r="64" spans="1:11" ht="37.5" x14ac:dyDescent="0.2">
      <c r="A64" s="109" t="s">
        <v>333</v>
      </c>
      <c r="B64" s="104" t="s">
        <v>328</v>
      </c>
      <c r="C64" s="104" t="s">
        <v>501</v>
      </c>
      <c r="D64" s="104" t="s">
        <v>409</v>
      </c>
      <c r="E64" s="104" t="s">
        <v>413</v>
      </c>
      <c r="F64" s="104" t="s">
        <v>514</v>
      </c>
      <c r="G64" s="104" t="s">
        <v>334</v>
      </c>
      <c r="H64" s="86">
        <v>479711</v>
      </c>
      <c r="I64" s="86">
        <v>568031.14</v>
      </c>
      <c r="J64" s="86">
        <v>405067.91</v>
      </c>
      <c r="K64" s="86">
        <f t="shared" si="0"/>
        <v>71.310863344569455</v>
      </c>
    </row>
    <row r="65" spans="1:11" ht="37.5" x14ac:dyDescent="0.2">
      <c r="A65" s="109" t="s">
        <v>335</v>
      </c>
      <c r="B65" s="104" t="s">
        <v>328</v>
      </c>
      <c r="C65" s="104" t="s">
        <v>501</v>
      </c>
      <c r="D65" s="104" t="s">
        <v>409</v>
      </c>
      <c r="E65" s="104" t="s">
        <v>413</v>
      </c>
      <c r="F65" s="104" t="s">
        <v>514</v>
      </c>
      <c r="G65" s="104" t="s">
        <v>336</v>
      </c>
      <c r="H65" s="86">
        <v>117525</v>
      </c>
      <c r="I65" s="86">
        <v>29204.86</v>
      </c>
      <c r="J65" s="86">
        <v>3970.4</v>
      </c>
      <c r="K65" s="86">
        <f t="shared" si="0"/>
        <v>13.594997544929166</v>
      </c>
    </row>
    <row r="66" spans="1:11" ht="37.5" x14ac:dyDescent="0.2">
      <c r="A66" s="109" t="s">
        <v>337</v>
      </c>
      <c r="B66" s="104" t="s">
        <v>328</v>
      </c>
      <c r="C66" s="104" t="s">
        <v>501</v>
      </c>
      <c r="D66" s="104" t="s">
        <v>409</v>
      </c>
      <c r="E66" s="104" t="s">
        <v>413</v>
      </c>
      <c r="F66" s="104" t="s">
        <v>514</v>
      </c>
      <c r="G66" s="104" t="s">
        <v>338</v>
      </c>
      <c r="H66" s="86">
        <v>117525</v>
      </c>
      <c r="I66" s="86">
        <v>29204.86</v>
      </c>
      <c r="J66" s="86">
        <v>3970.4</v>
      </c>
      <c r="K66" s="86">
        <f t="shared" si="0"/>
        <v>13.594997544929166</v>
      </c>
    </row>
    <row r="67" spans="1:11" ht="56.25" x14ac:dyDescent="0.2">
      <c r="A67" s="109" t="s">
        <v>420</v>
      </c>
      <c r="B67" s="104" t="s">
        <v>328</v>
      </c>
      <c r="C67" s="104" t="s">
        <v>501</v>
      </c>
      <c r="D67" s="104" t="s">
        <v>409</v>
      </c>
      <c r="E67" s="104" t="s">
        <v>413</v>
      </c>
      <c r="F67" s="104" t="s">
        <v>515</v>
      </c>
      <c r="G67" s="110" t="s">
        <v>312</v>
      </c>
      <c r="H67" s="86">
        <v>26064</v>
      </c>
      <c r="I67" s="86">
        <v>26064</v>
      </c>
      <c r="J67" s="86">
        <v>26064</v>
      </c>
      <c r="K67" s="86">
        <f t="shared" si="0"/>
        <v>100</v>
      </c>
    </row>
    <row r="68" spans="1:11" ht="37.5" x14ac:dyDescent="0.2">
      <c r="A68" s="109" t="s">
        <v>335</v>
      </c>
      <c r="B68" s="104" t="s">
        <v>328</v>
      </c>
      <c r="C68" s="104" t="s">
        <v>501</v>
      </c>
      <c r="D68" s="104" t="s">
        <v>409</v>
      </c>
      <c r="E68" s="104" t="s">
        <v>413</v>
      </c>
      <c r="F68" s="104" t="s">
        <v>515</v>
      </c>
      <c r="G68" s="104" t="s">
        <v>336</v>
      </c>
      <c r="H68" s="86">
        <v>26064</v>
      </c>
      <c r="I68" s="86">
        <v>26064</v>
      </c>
      <c r="J68" s="86">
        <v>26064</v>
      </c>
      <c r="K68" s="86">
        <f t="shared" si="0"/>
        <v>100</v>
      </c>
    </row>
    <row r="69" spans="1:11" ht="37.5" x14ac:dyDescent="0.2">
      <c r="A69" s="109" t="s">
        <v>337</v>
      </c>
      <c r="B69" s="104" t="s">
        <v>328</v>
      </c>
      <c r="C69" s="104" t="s">
        <v>501</v>
      </c>
      <c r="D69" s="104" t="s">
        <v>409</v>
      </c>
      <c r="E69" s="104" t="s">
        <v>413</v>
      </c>
      <c r="F69" s="104" t="s">
        <v>515</v>
      </c>
      <c r="G69" s="104" t="s">
        <v>338</v>
      </c>
      <c r="H69" s="86">
        <v>26064</v>
      </c>
      <c r="I69" s="86">
        <v>26064</v>
      </c>
      <c r="J69" s="86">
        <v>26064</v>
      </c>
      <c r="K69" s="86">
        <f t="shared" ref="K69:K132" si="4">J69/I69*100</f>
        <v>100</v>
      </c>
    </row>
    <row r="70" spans="1:11" ht="75" x14ac:dyDescent="0.2">
      <c r="A70" s="105" t="s">
        <v>516</v>
      </c>
      <c r="B70" s="106" t="s">
        <v>328</v>
      </c>
      <c r="C70" s="106" t="s">
        <v>501</v>
      </c>
      <c r="D70" s="106" t="s">
        <v>358</v>
      </c>
      <c r="E70" s="107" t="s">
        <v>312</v>
      </c>
      <c r="F70" s="107" t="s">
        <v>312</v>
      </c>
      <c r="G70" s="107" t="s">
        <v>312</v>
      </c>
      <c r="H70" s="102">
        <f>H71</f>
        <v>13635388</v>
      </c>
      <c r="I70" s="102">
        <f t="shared" ref="I70:J70" si="5">I71</f>
        <v>15574027</v>
      </c>
      <c r="J70" s="102">
        <f t="shared" si="5"/>
        <v>9729242.4000000004</v>
      </c>
      <c r="K70" s="102">
        <f t="shared" si="4"/>
        <v>62.470948586386811</v>
      </c>
    </row>
    <row r="71" spans="1:11" ht="18.75" x14ac:dyDescent="0.2">
      <c r="A71" s="105" t="s">
        <v>412</v>
      </c>
      <c r="B71" s="106" t="s">
        <v>328</v>
      </c>
      <c r="C71" s="106" t="s">
        <v>501</v>
      </c>
      <c r="D71" s="106" t="s">
        <v>358</v>
      </c>
      <c r="E71" s="106" t="s">
        <v>413</v>
      </c>
      <c r="F71" s="108" t="s">
        <v>312</v>
      </c>
      <c r="G71" s="108" t="s">
        <v>312</v>
      </c>
      <c r="H71" s="102">
        <f>H72</f>
        <v>13635388</v>
      </c>
      <c r="I71" s="102">
        <f t="shared" ref="I71:J71" si="6">I72</f>
        <v>15574027</v>
      </c>
      <c r="J71" s="102">
        <f t="shared" si="6"/>
        <v>9729242.4000000004</v>
      </c>
      <c r="K71" s="102">
        <f t="shared" si="4"/>
        <v>62.470948586386811</v>
      </c>
    </row>
    <row r="72" spans="1:11" ht="37.5" x14ac:dyDescent="0.2">
      <c r="A72" s="109" t="s">
        <v>423</v>
      </c>
      <c r="B72" s="104" t="s">
        <v>328</v>
      </c>
      <c r="C72" s="104" t="s">
        <v>501</v>
      </c>
      <c r="D72" s="104" t="s">
        <v>358</v>
      </c>
      <c r="E72" s="104" t="s">
        <v>413</v>
      </c>
      <c r="F72" s="104" t="s">
        <v>517</v>
      </c>
      <c r="G72" s="110" t="s">
        <v>312</v>
      </c>
      <c r="H72" s="86">
        <v>13635388</v>
      </c>
      <c r="I72" s="86">
        <v>15574027</v>
      </c>
      <c r="J72" s="86">
        <v>9729242.4000000004</v>
      </c>
      <c r="K72" s="86">
        <f t="shared" si="4"/>
        <v>62.470948586386811</v>
      </c>
    </row>
    <row r="73" spans="1:11" ht="37.5" x14ac:dyDescent="0.2">
      <c r="A73" s="109" t="s">
        <v>368</v>
      </c>
      <c r="B73" s="104" t="s">
        <v>328</v>
      </c>
      <c r="C73" s="104" t="s">
        <v>501</v>
      </c>
      <c r="D73" s="104" t="s">
        <v>358</v>
      </c>
      <c r="E73" s="104" t="s">
        <v>413</v>
      </c>
      <c r="F73" s="104" t="s">
        <v>517</v>
      </c>
      <c r="G73" s="104" t="s">
        <v>369</v>
      </c>
      <c r="H73" s="86">
        <v>13635388</v>
      </c>
      <c r="I73" s="86">
        <v>15574027</v>
      </c>
      <c r="J73" s="86">
        <v>9729242.4000000004</v>
      </c>
      <c r="K73" s="86">
        <f t="shared" si="4"/>
        <v>62.470948586386811</v>
      </c>
    </row>
    <row r="74" spans="1:11" ht="24" customHeight="1" x14ac:dyDescent="0.2">
      <c r="A74" s="109" t="s">
        <v>370</v>
      </c>
      <c r="B74" s="104" t="s">
        <v>328</v>
      </c>
      <c r="C74" s="104" t="s">
        <v>501</v>
      </c>
      <c r="D74" s="104" t="s">
        <v>358</v>
      </c>
      <c r="E74" s="104" t="s">
        <v>413</v>
      </c>
      <c r="F74" s="104" t="s">
        <v>517</v>
      </c>
      <c r="G74" s="104" t="s">
        <v>371</v>
      </c>
      <c r="H74" s="86">
        <v>13635388</v>
      </c>
      <c r="I74" s="86">
        <v>15574027</v>
      </c>
      <c r="J74" s="86">
        <v>9729242.4000000004</v>
      </c>
      <c r="K74" s="86">
        <f t="shared" si="4"/>
        <v>62.470948586386811</v>
      </c>
    </row>
    <row r="75" spans="1:11" ht="56.25" x14ac:dyDescent="0.2">
      <c r="A75" s="105" t="s">
        <v>518</v>
      </c>
      <c r="B75" s="106" t="s">
        <v>328</v>
      </c>
      <c r="C75" s="106" t="s">
        <v>501</v>
      </c>
      <c r="D75" s="106" t="s">
        <v>363</v>
      </c>
      <c r="E75" s="107" t="s">
        <v>312</v>
      </c>
      <c r="F75" s="107" t="s">
        <v>312</v>
      </c>
      <c r="G75" s="107" t="s">
        <v>312</v>
      </c>
      <c r="H75" s="102">
        <f>H76</f>
        <v>1781283.92</v>
      </c>
      <c r="I75" s="102">
        <f t="shared" ref="I75:J75" si="7">I76</f>
        <v>2356127.87</v>
      </c>
      <c r="J75" s="102">
        <f t="shared" si="7"/>
        <v>1528588.1099999999</v>
      </c>
      <c r="K75" s="102">
        <f t="shared" si="4"/>
        <v>64.877128676382057</v>
      </c>
    </row>
    <row r="76" spans="1:11" ht="18.75" x14ac:dyDescent="0.2">
      <c r="A76" s="105" t="s">
        <v>412</v>
      </c>
      <c r="B76" s="106" t="s">
        <v>328</v>
      </c>
      <c r="C76" s="106" t="s">
        <v>501</v>
      </c>
      <c r="D76" s="106" t="s">
        <v>363</v>
      </c>
      <c r="E76" s="106" t="s">
        <v>413</v>
      </c>
      <c r="F76" s="108" t="s">
        <v>312</v>
      </c>
      <c r="G76" s="108" t="s">
        <v>312</v>
      </c>
      <c r="H76" s="102">
        <f>H77+H80</f>
        <v>1781283.92</v>
      </c>
      <c r="I76" s="102">
        <f t="shared" ref="I76:J76" si="8">I77+I80</f>
        <v>2356127.87</v>
      </c>
      <c r="J76" s="102">
        <f t="shared" si="8"/>
        <v>1528588.1099999999</v>
      </c>
      <c r="K76" s="102">
        <f t="shared" si="4"/>
        <v>64.877128676382057</v>
      </c>
    </row>
    <row r="77" spans="1:11" ht="131.25" x14ac:dyDescent="0.2">
      <c r="A77" s="109" t="s">
        <v>433</v>
      </c>
      <c r="B77" s="104" t="s">
        <v>328</v>
      </c>
      <c r="C77" s="104" t="s">
        <v>501</v>
      </c>
      <c r="D77" s="104" t="s">
        <v>363</v>
      </c>
      <c r="E77" s="104" t="s">
        <v>413</v>
      </c>
      <c r="F77" s="104" t="s">
        <v>519</v>
      </c>
      <c r="G77" s="110" t="s">
        <v>312</v>
      </c>
      <c r="H77" s="86">
        <v>660087.92000000004</v>
      </c>
      <c r="I77" s="86">
        <v>1234931.8700000001</v>
      </c>
      <c r="J77" s="86">
        <v>781124.11</v>
      </c>
      <c r="K77" s="86">
        <f t="shared" si="4"/>
        <v>63.252405171145185</v>
      </c>
    </row>
    <row r="78" spans="1:11" ht="37.5" x14ac:dyDescent="0.2">
      <c r="A78" s="109" t="s">
        <v>335</v>
      </c>
      <c r="B78" s="104" t="s">
        <v>328</v>
      </c>
      <c r="C78" s="104" t="s">
        <v>501</v>
      </c>
      <c r="D78" s="104" t="s">
        <v>363</v>
      </c>
      <c r="E78" s="104" t="s">
        <v>413</v>
      </c>
      <c r="F78" s="104" t="s">
        <v>519</v>
      </c>
      <c r="G78" s="104" t="s">
        <v>336</v>
      </c>
      <c r="H78" s="86">
        <v>660087.92000000004</v>
      </c>
      <c r="I78" s="86">
        <v>1234931.8700000001</v>
      </c>
      <c r="J78" s="86">
        <v>781124.11</v>
      </c>
      <c r="K78" s="86">
        <f t="shared" si="4"/>
        <v>63.252405171145185</v>
      </c>
    </row>
    <row r="79" spans="1:11" ht="37.5" x14ac:dyDescent="0.2">
      <c r="A79" s="109" t="s">
        <v>337</v>
      </c>
      <c r="B79" s="104" t="s">
        <v>328</v>
      </c>
      <c r="C79" s="104" t="s">
        <v>501</v>
      </c>
      <c r="D79" s="104" t="s">
        <v>363</v>
      </c>
      <c r="E79" s="104" t="s">
        <v>413</v>
      </c>
      <c r="F79" s="104" t="s">
        <v>519</v>
      </c>
      <c r="G79" s="104" t="s">
        <v>338</v>
      </c>
      <c r="H79" s="86">
        <v>660087.92000000004</v>
      </c>
      <c r="I79" s="86">
        <v>1234931.8700000001</v>
      </c>
      <c r="J79" s="86">
        <v>781124.11</v>
      </c>
      <c r="K79" s="86">
        <f t="shared" si="4"/>
        <v>63.252405171145185</v>
      </c>
    </row>
    <row r="80" spans="1:11" ht="93.75" x14ac:dyDescent="0.2">
      <c r="A80" s="109" t="s">
        <v>441</v>
      </c>
      <c r="B80" s="104" t="s">
        <v>328</v>
      </c>
      <c r="C80" s="104" t="s">
        <v>501</v>
      </c>
      <c r="D80" s="104" t="s">
        <v>363</v>
      </c>
      <c r="E80" s="104" t="s">
        <v>413</v>
      </c>
      <c r="F80" s="104" t="s">
        <v>520</v>
      </c>
      <c r="G80" s="110" t="s">
        <v>312</v>
      </c>
      <c r="H80" s="86">
        <v>1121196</v>
      </c>
      <c r="I80" s="86">
        <v>1121196</v>
      </c>
      <c r="J80" s="86">
        <v>747464</v>
      </c>
      <c r="K80" s="86">
        <f t="shared" si="4"/>
        <v>66.666666666666657</v>
      </c>
    </row>
    <row r="81" spans="1:11" ht="18.75" x14ac:dyDescent="0.2">
      <c r="A81" s="109" t="s">
        <v>339</v>
      </c>
      <c r="B81" s="104" t="s">
        <v>328</v>
      </c>
      <c r="C81" s="104" t="s">
        <v>501</v>
      </c>
      <c r="D81" s="104" t="s">
        <v>363</v>
      </c>
      <c r="E81" s="104" t="s">
        <v>413</v>
      </c>
      <c r="F81" s="104" t="s">
        <v>520</v>
      </c>
      <c r="G81" s="104" t="s">
        <v>340</v>
      </c>
      <c r="H81" s="86">
        <v>1121196</v>
      </c>
      <c r="I81" s="86">
        <v>1121196</v>
      </c>
      <c r="J81" s="86">
        <v>747464</v>
      </c>
      <c r="K81" s="86">
        <f t="shared" si="4"/>
        <v>66.666666666666657</v>
      </c>
    </row>
    <row r="82" spans="1:11" ht="56.25" x14ac:dyDescent="0.2">
      <c r="A82" s="109" t="s">
        <v>431</v>
      </c>
      <c r="B82" s="104" t="s">
        <v>328</v>
      </c>
      <c r="C82" s="104" t="s">
        <v>501</v>
      </c>
      <c r="D82" s="104" t="s">
        <v>363</v>
      </c>
      <c r="E82" s="104" t="s">
        <v>413</v>
      </c>
      <c r="F82" s="104" t="s">
        <v>520</v>
      </c>
      <c r="G82" s="104" t="s">
        <v>432</v>
      </c>
      <c r="H82" s="86">
        <v>1121196</v>
      </c>
      <c r="I82" s="86">
        <v>1121196</v>
      </c>
      <c r="J82" s="86">
        <v>747464</v>
      </c>
      <c r="K82" s="86">
        <f t="shared" si="4"/>
        <v>66.666666666666657</v>
      </c>
    </row>
    <row r="83" spans="1:11" ht="56.25" x14ac:dyDescent="0.2">
      <c r="A83" s="105" t="s">
        <v>521</v>
      </c>
      <c r="B83" s="106" t="s">
        <v>328</v>
      </c>
      <c r="C83" s="106" t="s">
        <v>501</v>
      </c>
      <c r="D83" s="106" t="s">
        <v>402</v>
      </c>
      <c r="E83" s="107" t="s">
        <v>312</v>
      </c>
      <c r="F83" s="107" t="s">
        <v>312</v>
      </c>
      <c r="G83" s="107" t="s">
        <v>312</v>
      </c>
      <c r="H83" s="102">
        <f>H84</f>
        <v>36403039.799999997</v>
      </c>
      <c r="I83" s="102">
        <f t="shared" ref="I83:J83" si="9">I84</f>
        <v>36503503.799999997</v>
      </c>
      <c r="J83" s="102">
        <f t="shared" si="9"/>
        <v>28210042.120000001</v>
      </c>
      <c r="K83" s="102">
        <f t="shared" si="4"/>
        <v>77.280368138249798</v>
      </c>
    </row>
    <row r="84" spans="1:11" ht="18.75" x14ac:dyDescent="0.2">
      <c r="A84" s="105" t="s">
        <v>412</v>
      </c>
      <c r="B84" s="106" t="s">
        <v>328</v>
      </c>
      <c r="C84" s="106" t="s">
        <v>501</v>
      </c>
      <c r="D84" s="106" t="s">
        <v>402</v>
      </c>
      <c r="E84" s="106" t="s">
        <v>413</v>
      </c>
      <c r="F84" s="108" t="s">
        <v>312</v>
      </c>
      <c r="G84" s="108" t="s">
        <v>312</v>
      </c>
      <c r="H84" s="102">
        <f>H85+H88+H91+H95+H98+H101+H104</f>
        <v>36403039.799999997</v>
      </c>
      <c r="I84" s="102">
        <f t="shared" ref="I84:J84" si="10">I85+I88+I91+I95+I98+I101+I104</f>
        <v>36503503.799999997</v>
      </c>
      <c r="J84" s="102">
        <f t="shared" si="10"/>
        <v>28210042.120000001</v>
      </c>
      <c r="K84" s="102">
        <f t="shared" si="4"/>
        <v>77.280368138249798</v>
      </c>
    </row>
    <row r="85" spans="1:11" ht="56.25" x14ac:dyDescent="0.2">
      <c r="A85" s="109" t="s">
        <v>466</v>
      </c>
      <c r="B85" s="104" t="s">
        <v>328</v>
      </c>
      <c r="C85" s="104" t="s">
        <v>501</v>
      </c>
      <c r="D85" s="104" t="s">
        <v>402</v>
      </c>
      <c r="E85" s="104" t="s">
        <v>413</v>
      </c>
      <c r="F85" s="104" t="s">
        <v>522</v>
      </c>
      <c r="G85" s="110" t="s">
        <v>312</v>
      </c>
      <c r="H85" s="86">
        <v>68000</v>
      </c>
      <c r="I85" s="86">
        <v>68000</v>
      </c>
      <c r="J85" s="86">
        <v>61000</v>
      </c>
      <c r="K85" s="86">
        <f t="shared" si="4"/>
        <v>89.705882352941174</v>
      </c>
    </row>
    <row r="86" spans="1:11" ht="18.75" x14ac:dyDescent="0.2">
      <c r="A86" s="109" t="s">
        <v>375</v>
      </c>
      <c r="B86" s="104" t="s">
        <v>328</v>
      </c>
      <c r="C86" s="104" t="s">
        <v>501</v>
      </c>
      <c r="D86" s="104" t="s">
        <v>402</v>
      </c>
      <c r="E86" s="104" t="s">
        <v>413</v>
      </c>
      <c r="F86" s="104" t="s">
        <v>522</v>
      </c>
      <c r="G86" s="104" t="s">
        <v>376</v>
      </c>
      <c r="H86" s="86">
        <v>68000</v>
      </c>
      <c r="I86" s="86">
        <v>68000</v>
      </c>
      <c r="J86" s="86">
        <v>61000</v>
      </c>
      <c r="K86" s="86">
        <f t="shared" si="4"/>
        <v>89.705882352941174</v>
      </c>
    </row>
    <row r="87" spans="1:11" ht="18.75" x14ac:dyDescent="0.2">
      <c r="A87" s="109" t="s">
        <v>461</v>
      </c>
      <c r="B87" s="104" t="s">
        <v>328</v>
      </c>
      <c r="C87" s="104" t="s">
        <v>501</v>
      </c>
      <c r="D87" s="104" t="s">
        <v>402</v>
      </c>
      <c r="E87" s="104" t="s">
        <v>413</v>
      </c>
      <c r="F87" s="104" t="s">
        <v>522</v>
      </c>
      <c r="G87" s="104" t="s">
        <v>462</v>
      </c>
      <c r="H87" s="86">
        <v>68000</v>
      </c>
      <c r="I87" s="86">
        <v>68000</v>
      </c>
      <c r="J87" s="86">
        <v>61000</v>
      </c>
      <c r="K87" s="86">
        <f t="shared" si="4"/>
        <v>89.705882352941174</v>
      </c>
    </row>
    <row r="88" spans="1:11" ht="37.5" x14ac:dyDescent="0.2">
      <c r="A88" s="109" t="s">
        <v>418</v>
      </c>
      <c r="B88" s="104" t="s">
        <v>328</v>
      </c>
      <c r="C88" s="104" t="s">
        <v>501</v>
      </c>
      <c r="D88" s="104" t="s">
        <v>402</v>
      </c>
      <c r="E88" s="104" t="s">
        <v>413</v>
      </c>
      <c r="F88" s="104" t="s">
        <v>523</v>
      </c>
      <c r="G88" s="110" t="s">
        <v>312</v>
      </c>
      <c r="H88" s="86">
        <v>168000</v>
      </c>
      <c r="I88" s="86">
        <v>168000</v>
      </c>
      <c r="J88" s="86">
        <v>133000</v>
      </c>
      <c r="K88" s="86">
        <f t="shared" si="4"/>
        <v>79.166666666666657</v>
      </c>
    </row>
    <row r="89" spans="1:11" ht="37.5" x14ac:dyDescent="0.2">
      <c r="A89" s="109" t="s">
        <v>335</v>
      </c>
      <c r="B89" s="104" t="s">
        <v>328</v>
      </c>
      <c r="C89" s="104" t="s">
        <v>501</v>
      </c>
      <c r="D89" s="104" t="s">
        <v>402</v>
      </c>
      <c r="E89" s="104" t="s">
        <v>413</v>
      </c>
      <c r="F89" s="104" t="s">
        <v>523</v>
      </c>
      <c r="G89" s="104" t="s">
        <v>336</v>
      </c>
      <c r="H89" s="86">
        <v>168000</v>
      </c>
      <c r="I89" s="86">
        <v>168000</v>
      </c>
      <c r="J89" s="86">
        <v>133000</v>
      </c>
      <c r="K89" s="86">
        <f t="shared" si="4"/>
        <v>79.166666666666657</v>
      </c>
    </row>
    <row r="90" spans="1:11" ht="37.5" x14ac:dyDescent="0.2">
      <c r="A90" s="109" t="s">
        <v>337</v>
      </c>
      <c r="B90" s="104" t="s">
        <v>328</v>
      </c>
      <c r="C90" s="104" t="s">
        <v>501</v>
      </c>
      <c r="D90" s="104" t="s">
        <v>402</v>
      </c>
      <c r="E90" s="104" t="s">
        <v>413</v>
      </c>
      <c r="F90" s="104" t="s">
        <v>523</v>
      </c>
      <c r="G90" s="104" t="s">
        <v>338</v>
      </c>
      <c r="H90" s="86">
        <v>168000</v>
      </c>
      <c r="I90" s="86">
        <v>168000</v>
      </c>
      <c r="J90" s="86">
        <v>133000</v>
      </c>
      <c r="K90" s="86">
        <f t="shared" si="4"/>
        <v>79.166666666666657</v>
      </c>
    </row>
    <row r="91" spans="1:11" ht="37.5" x14ac:dyDescent="0.2">
      <c r="A91" s="109" t="s">
        <v>418</v>
      </c>
      <c r="B91" s="104" t="s">
        <v>328</v>
      </c>
      <c r="C91" s="104" t="s">
        <v>501</v>
      </c>
      <c r="D91" s="104" t="s">
        <v>402</v>
      </c>
      <c r="E91" s="104" t="s">
        <v>413</v>
      </c>
      <c r="F91" s="104" t="s">
        <v>524</v>
      </c>
      <c r="G91" s="110" t="s">
        <v>312</v>
      </c>
      <c r="H91" s="86">
        <v>16299220</v>
      </c>
      <c r="I91" s="86">
        <v>16299220</v>
      </c>
      <c r="J91" s="86">
        <v>10798891</v>
      </c>
      <c r="K91" s="86">
        <f t="shared" si="4"/>
        <v>66.254035469181957</v>
      </c>
    </row>
    <row r="92" spans="1:11" ht="18.75" x14ac:dyDescent="0.2">
      <c r="A92" s="109" t="s">
        <v>375</v>
      </c>
      <c r="B92" s="104" t="s">
        <v>328</v>
      </c>
      <c r="C92" s="104" t="s">
        <v>501</v>
      </c>
      <c r="D92" s="104" t="s">
        <v>402</v>
      </c>
      <c r="E92" s="104" t="s">
        <v>413</v>
      </c>
      <c r="F92" s="104" t="s">
        <v>524</v>
      </c>
      <c r="G92" s="104" t="s">
        <v>376</v>
      </c>
      <c r="H92" s="86">
        <v>16299220</v>
      </c>
      <c r="I92" s="86">
        <v>16299220</v>
      </c>
      <c r="J92" s="86">
        <v>10798891</v>
      </c>
      <c r="K92" s="86">
        <f t="shared" si="4"/>
        <v>66.254035469181957</v>
      </c>
    </row>
    <row r="93" spans="1:11" ht="18.75" x14ac:dyDescent="0.2">
      <c r="A93" s="109" t="s">
        <v>461</v>
      </c>
      <c r="B93" s="104" t="s">
        <v>328</v>
      </c>
      <c r="C93" s="104" t="s">
        <v>501</v>
      </c>
      <c r="D93" s="104" t="s">
        <v>402</v>
      </c>
      <c r="E93" s="104" t="s">
        <v>413</v>
      </c>
      <c r="F93" s="104" t="s">
        <v>524</v>
      </c>
      <c r="G93" s="104" t="s">
        <v>462</v>
      </c>
      <c r="H93" s="86">
        <v>12199734</v>
      </c>
      <c r="I93" s="86">
        <v>12199734</v>
      </c>
      <c r="J93" s="86">
        <v>8372279</v>
      </c>
      <c r="K93" s="86">
        <f t="shared" si="4"/>
        <v>68.626733992724766</v>
      </c>
    </row>
    <row r="94" spans="1:11" ht="37.5" x14ac:dyDescent="0.2">
      <c r="A94" s="109" t="s">
        <v>377</v>
      </c>
      <c r="B94" s="104" t="s">
        <v>328</v>
      </c>
      <c r="C94" s="104" t="s">
        <v>501</v>
      </c>
      <c r="D94" s="104" t="s">
        <v>402</v>
      </c>
      <c r="E94" s="104" t="s">
        <v>413</v>
      </c>
      <c r="F94" s="104" t="s">
        <v>524</v>
      </c>
      <c r="G94" s="104" t="s">
        <v>378</v>
      </c>
      <c r="H94" s="86">
        <v>4099486</v>
      </c>
      <c r="I94" s="86">
        <v>4099486</v>
      </c>
      <c r="J94" s="86">
        <v>2426612</v>
      </c>
      <c r="K94" s="86">
        <f t="shared" si="4"/>
        <v>59.193079327505934</v>
      </c>
    </row>
    <row r="95" spans="1:11" ht="37.5" x14ac:dyDescent="0.2">
      <c r="A95" s="109" t="s">
        <v>460</v>
      </c>
      <c r="B95" s="104" t="s">
        <v>328</v>
      </c>
      <c r="C95" s="104" t="s">
        <v>501</v>
      </c>
      <c r="D95" s="104" t="s">
        <v>402</v>
      </c>
      <c r="E95" s="104" t="s">
        <v>413</v>
      </c>
      <c r="F95" s="104" t="s">
        <v>525</v>
      </c>
      <c r="G95" s="110" t="s">
        <v>312</v>
      </c>
      <c r="H95" s="86">
        <v>9613365</v>
      </c>
      <c r="I95" s="86">
        <v>9613365</v>
      </c>
      <c r="J95" s="86">
        <v>7180440.3200000003</v>
      </c>
      <c r="K95" s="86">
        <f t="shared" si="4"/>
        <v>74.692267691906011</v>
      </c>
    </row>
    <row r="96" spans="1:11" ht="18.75" x14ac:dyDescent="0.2">
      <c r="A96" s="109" t="s">
        <v>375</v>
      </c>
      <c r="B96" s="104" t="s">
        <v>328</v>
      </c>
      <c r="C96" s="104" t="s">
        <v>501</v>
      </c>
      <c r="D96" s="104" t="s">
        <v>402</v>
      </c>
      <c r="E96" s="104" t="s">
        <v>413</v>
      </c>
      <c r="F96" s="104" t="s">
        <v>525</v>
      </c>
      <c r="G96" s="104" t="s">
        <v>376</v>
      </c>
      <c r="H96" s="86">
        <v>9613365</v>
      </c>
      <c r="I96" s="86">
        <v>9613365</v>
      </c>
      <c r="J96" s="86">
        <v>7180440.3200000003</v>
      </c>
      <c r="K96" s="86">
        <f t="shared" si="4"/>
        <v>74.692267691906011</v>
      </c>
    </row>
    <row r="97" spans="1:11" ht="18.75" x14ac:dyDescent="0.2">
      <c r="A97" s="109" t="s">
        <v>461</v>
      </c>
      <c r="B97" s="104" t="s">
        <v>328</v>
      </c>
      <c r="C97" s="104" t="s">
        <v>501</v>
      </c>
      <c r="D97" s="104" t="s">
        <v>402</v>
      </c>
      <c r="E97" s="104" t="s">
        <v>413</v>
      </c>
      <c r="F97" s="104" t="s">
        <v>525</v>
      </c>
      <c r="G97" s="104" t="s">
        <v>462</v>
      </c>
      <c r="H97" s="86">
        <v>9613365</v>
      </c>
      <c r="I97" s="86">
        <v>9613365</v>
      </c>
      <c r="J97" s="86">
        <v>7180440.3200000003</v>
      </c>
      <c r="K97" s="86">
        <f t="shared" si="4"/>
        <v>74.692267691906011</v>
      </c>
    </row>
    <row r="98" spans="1:11" ht="37.5" x14ac:dyDescent="0.2">
      <c r="A98" s="109" t="s">
        <v>463</v>
      </c>
      <c r="B98" s="104" t="s">
        <v>328</v>
      </c>
      <c r="C98" s="104" t="s">
        <v>501</v>
      </c>
      <c r="D98" s="104" t="s">
        <v>402</v>
      </c>
      <c r="E98" s="104" t="s">
        <v>413</v>
      </c>
      <c r="F98" s="104" t="s">
        <v>526</v>
      </c>
      <c r="G98" s="110" t="s">
        <v>312</v>
      </c>
      <c r="H98" s="86">
        <v>672000</v>
      </c>
      <c r="I98" s="86">
        <v>772464</v>
      </c>
      <c r="J98" s="86">
        <v>560956</v>
      </c>
      <c r="K98" s="86">
        <f t="shared" si="4"/>
        <v>72.61904761904762</v>
      </c>
    </row>
    <row r="99" spans="1:11" ht="18.75" x14ac:dyDescent="0.2">
      <c r="A99" s="109" t="s">
        <v>375</v>
      </c>
      <c r="B99" s="104" t="s">
        <v>328</v>
      </c>
      <c r="C99" s="104" t="s">
        <v>501</v>
      </c>
      <c r="D99" s="104" t="s">
        <v>402</v>
      </c>
      <c r="E99" s="104" t="s">
        <v>413</v>
      </c>
      <c r="F99" s="104" t="s">
        <v>526</v>
      </c>
      <c r="G99" s="104" t="s">
        <v>376</v>
      </c>
      <c r="H99" s="86">
        <v>672000</v>
      </c>
      <c r="I99" s="86">
        <v>772464</v>
      </c>
      <c r="J99" s="86">
        <v>560956</v>
      </c>
      <c r="K99" s="86">
        <f t="shared" si="4"/>
        <v>72.61904761904762</v>
      </c>
    </row>
    <row r="100" spans="1:11" ht="37.5" x14ac:dyDescent="0.2">
      <c r="A100" s="109" t="s">
        <v>464</v>
      </c>
      <c r="B100" s="104" t="s">
        <v>328</v>
      </c>
      <c r="C100" s="104" t="s">
        <v>501</v>
      </c>
      <c r="D100" s="104" t="s">
        <v>402</v>
      </c>
      <c r="E100" s="104" t="s">
        <v>413</v>
      </c>
      <c r="F100" s="104" t="s">
        <v>526</v>
      </c>
      <c r="G100" s="104" t="s">
        <v>465</v>
      </c>
      <c r="H100" s="86">
        <v>672000</v>
      </c>
      <c r="I100" s="86">
        <v>772464</v>
      </c>
      <c r="J100" s="86">
        <v>560956</v>
      </c>
      <c r="K100" s="86">
        <f t="shared" si="4"/>
        <v>72.61904761904762</v>
      </c>
    </row>
    <row r="101" spans="1:11" ht="93.75" x14ac:dyDescent="0.2">
      <c r="A101" s="109" t="s">
        <v>467</v>
      </c>
      <c r="B101" s="104" t="s">
        <v>328</v>
      </c>
      <c r="C101" s="104" t="s">
        <v>501</v>
      </c>
      <c r="D101" s="104" t="s">
        <v>402</v>
      </c>
      <c r="E101" s="104" t="s">
        <v>413</v>
      </c>
      <c r="F101" s="104" t="s">
        <v>527</v>
      </c>
      <c r="G101" s="110" t="s">
        <v>312</v>
      </c>
      <c r="H101" s="86">
        <v>7751700</v>
      </c>
      <c r="I101" s="86">
        <v>7751700</v>
      </c>
      <c r="J101" s="86">
        <v>7645000</v>
      </c>
      <c r="K101" s="86">
        <f t="shared" si="4"/>
        <v>98.62352774230169</v>
      </c>
    </row>
    <row r="102" spans="1:11" ht="37.5" x14ac:dyDescent="0.2">
      <c r="A102" s="109" t="s">
        <v>435</v>
      </c>
      <c r="B102" s="104" t="s">
        <v>328</v>
      </c>
      <c r="C102" s="104" t="s">
        <v>501</v>
      </c>
      <c r="D102" s="104" t="s">
        <v>402</v>
      </c>
      <c r="E102" s="104" t="s">
        <v>413</v>
      </c>
      <c r="F102" s="104" t="s">
        <v>527</v>
      </c>
      <c r="G102" s="104" t="s">
        <v>436</v>
      </c>
      <c r="H102" s="86">
        <v>7751700</v>
      </c>
      <c r="I102" s="86">
        <v>7751700</v>
      </c>
      <c r="J102" s="86">
        <v>7645000</v>
      </c>
      <c r="K102" s="86">
        <f t="shared" si="4"/>
        <v>98.62352774230169</v>
      </c>
    </row>
    <row r="103" spans="1:11" ht="18.75" x14ac:dyDescent="0.2">
      <c r="A103" s="109" t="s">
        <v>437</v>
      </c>
      <c r="B103" s="104" t="s">
        <v>328</v>
      </c>
      <c r="C103" s="104" t="s">
        <v>501</v>
      </c>
      <c r="D103" s="104" t="s">
        <v>402</v>
      </c>
      <c r="E103" s="104" t="s">
        <v>413</v>
      </c>
      <c r="F103" s="104" t="s">
        <v>527</v>
      </c>
      <c r="G103" s="104" t="s">
        <v>438</v>
      </c>
      <c r="H103" s="86">
        <v>7751700</v>
      </c>
      <c r="I103" s="86">
        <v>7751700</v>
      </c>
      <c r="J103" s="86">
        <v>7645000</v>
      </c>
      <c r="K103" s="86">
        <f t="shared" si="4"/>
        <v>98.62352774230169</v>
      </c>
    </row>
    <row r="104" spans="1:11" ht="37.5" x14ac:dyDescent="0.2">
      <c r="A104" s="109" t="s">
        <v>468</v>
      </c>
      <c r="B104" s="104" t="s">
        <v>328</v>
      </c>
      <c r="C104" s="104" t="s">
        <v>501</v>
      </c>
      <c r="D104" s="104" t="s">
        <v>402</v>
      </c>
      <c r="E104" s="104" t="s">
        <v>413</v>
      </c>
      <c r="F104" s="104" t="s">
        <v>528</v>
      </c>
      <c r="G104" s="110" t="s">
        <v>312</v>
      </c>
      <c r="H104" s="86">
        <v>1830754.8</v>
      </c>
      <c r="I104" s="86">
        <v>1830754.8</v>
      </c>
      <c r="J104" s="86">
        <v>1830754.8</v>
      </c>
      <c r="K104" s="86">
        <f t="shared" si="4"/>
        <v>100</v>
      </c>
    </row>
    <row r="105" spans="1:11" ht="18.75" x14ac:dyDescent="0.2">
      <c r="A105" s="109" t="s">
        <v>375</v>
      </c>
      <c r="B105" s="104" t="s">
        <v>328</v>
      </c>
      <c r="C105" s="104" t="s">
        <v>501</v>
      </c>
      <c r="D105" s="104" t="s">
        <v>402</v>
      </c>
      <c r="E105" s="104" t="s">
        <v>413</v>
      </c>
      <c r="F105" s="104" t="s">
        <v>528</v>
      </c>
      <c r="G105" s="104" t="s">
        <v>376</v>
      </c>
      <c r="H105" s="86">
        <v>1830754.8</v>
      </c>
      <c r="I105" s="86">
        <v>1830754.8</v>
      </c>
      <c r="J105" s="86">
        <v>1830754.8</v>
      </c>
      <c r="K105" s="86">
        <f t="shared" si="4"/>
        <v>100</v>
      </c>
    </row>
    <row r="106" spans="1:11" ht="37.5" x14ac:dyDescent="0.2">
      <c r="A106" s="109" t="s">
        <v>377</v>
      </c>
      <c r="B106" s="104" t="s">
        <v>328</v>
      </c>
      <c r="C106" s="104" t="s">
        <v>501</v>
      </c>
      <c r="D106" s="104" t="s">
        <v>402</v>
      </c>
      <c r="E106" s="104" t="s">
        <v>413</v>
      </c>
      <c r="F106" s="104" t="s">
        <v>528</v>
      </c>
      <c r="G106" s="104" t="s">
        <v>378</v>
      </c>
      <c r="H106" s="86">
        <v>1830754.8</v>
      </c>
      <c r="I106" s="86">
        <v>1830754.8</v>
      </c>
      <c r="J106" s="86">
        <v>1830754.8</v>
      </c>
      <c r="K106" s="86">
        <f t="shared" si="4"/>
        <v>100</v>
      </c>
    </row>
    <row r="107" spans="1:11" ht="37.5" x14ac:dyDescent="0.2">
      <c r="A107" s="105" t="s">
        <v>529</v>
      </c>
      <c r="B107" s="106" t="s">
        <v>328</v>
      </c>
      <c r="C107" s="106" t="s">
        <v>501</v>
      </c>
      <c r="D107" s="106" t="s">
        <v>329</v>
      </c>
      <c r="E107" s="107" t="s">
        <v>312</v>
      </c>
      <c r="F107" s="107" t="s">
        <v>312</v>
      </c>
      <c r="G107" s="107" t="s">
        <v>312</v>
      </c>
      <c r="H107" s="102">
        <f>H108</f>
        <v>11293405.300000001</v>
      </c>
      <c r="I107" s="102">
        <f t="shared" ref="I107:J107" si="11">I108</f>
        <v>17391306.300000001</v>
      </c>
      <c r="J107" s="102">
        <f t="shared" si="11"/>
        <v>15667363.42</v>
      </c>
      <c r="K107" s="102">
        <f t="shared" si="4"/>
        <v>90.087329552697241</v>
      </c>
    </row>
    <row r="108" spans="1:11" ht="18.75" x14ac:dyDescent="0.2">
      <c r="A108" s="105" t="s">
        <v>412</v>
      </c>
      <c r="B108" s="106" t="s">
        <v>328</v>
      </c>
      <c r="C108" s="106" t="s">
        <v>501</v>
      </c>
      <c r="D108" s="106" t="s">
        <v>329</v>
      </c>
      <c r="E108" s="106" t="s">
        <v>413</v>
      </c>
      <c r="F108" s="108" t="s">
        <v>312</v>
      </c>
      <c r="G108" s="108" t="s">
        <v>312</v>
      </c>
      <c r="H108" s="102">
        <f>H109+H114</f>
        <v>11293405.300000001</v>
      </c>
      <c r="I108" s="102">
        <f t="shared" ref="I108:J108" si="12">I109+I114</f>
        <v>17391306.300000001</v>
      </c>
      <c r="J108" s="102">
        <f t="shared" si="12"/>
        <v>15667363.42</v>
      </c>
      <c r="K108" s="102">
        <f t="shared" si="4"/>
        <v>90.087329552697241</v>
      </c>
    </row>
    <row r="109" spans="1:11" ht="93.75" x14ac:dyDescent="0.2">
      <c r="A109" s="109" t="s">
        <v>455</v>
      </c>
      <c r="B109" s="104" t="s">
        <v>328</v>
      </c>
      <c r="C109" s="104" t="s">
        <v>501</v>
      </c>
      <c r="D109" s="104" t="s">
        <v>329</v>
      </c>
      <c r="E109" s="104" t="s">
        <v>413</v>
      </c>
      <c r="F109" s="104" t="s">
        <v>530</v>
      </c>
      <c r="G109" s="110" t="s">
        <v>312</v>
      </c>
      <c r="H109" s="86">
        <v>8293405.2999999998</v>
      </c>
      <c r="I109" s="86">
        <v>14391306.300000001</v>
      </c>
      <c r="J109" s="86">
        <v>14007718.189999999</v>
      </c>
      <c r="K109" s="86">
        <f t="shared" si="4"/>
        <v>97.334584491471759</v>
      </c>
    </row>
    <row r="110" spans="1:11" ht="37.5" x14ac:dyDescent="0.2">
      <c r="A110" s="109" t="s">
        <v>335</v>
      </c>
      <c r="B110" s="104" t="s">
        <v>328</v>
      </c>
      <c r="C110" s="104" t="s">
        <v>501</v>
      </c>
      <c r="D110" s="104" t="s">
        <v>329</v>
      </c>
      <c r="E110" s="104" t="s">
        <v>413</v>
      </c>
      <c r="F110" s="104" t="s">
        <v>530</v>
      </c>
      <c r="G110" s="104" t="s">
        <v>336</v>
      </c>
      <c r="H110" s="86">
        <v>1930500</v>
      </c>
      <c r="I110" s="86">
        <v>1930500</v>
      </c>
      <c r="J110" s="86">
        <v>1655793.35</v>
      </c>
      <c r="K110" s="86">
        <f t="shared" si="4"/>
        <v>85.770181300181306</v>
      </c>
    </row>
    <row r="111" spans="1:11" ht="37.5" x14ac:dyDescent="0.2">
      <c r="A111" s="109" t="s">
        <v>337</v>
      </c>
      <c r="B111" s="104" t="s">
        <v>328</v>
      </c>
      <c r="C111" s="104" t="s">
        <v>501</v>
      </c>
      <c r="D111" s="104" t="s">
        <v>329</v>
      </c>
      <c r="E111" s="104" t="s">
        <v>413</v>
      </c>
      <c r="F111" s="104" t="s">
        <v>530</v>
      </c>
      <c r="G111" s="104" t="s">
        <v>338</v>
      </c>
      <c r="H111" s="86">
        <v>1930500</v>
      </c>
      <c r="I111" s="86">
        <v>1930500</v>
      </c>
      <c r="J111" s="86">
        <v>1655793.35</v>
      </c>
      <c r="K111" s="86">
        <f t="shared" si="4"/>
        <v>85.770181300181306</v>
      </c>
    </row>
    <row r="112" spans="1:11" ht="18.75" x14ac:dyDescent="0.2">
      <c r="A112" s="109" t="s">
        <v>353</v>
      </c>
      <c r="B112" s="104" t="s">
        <v>328</v>
      </c>
      <c r="C112" s="104" t="s">
        <v>501</v>
      </c>
      <c r="D112" s="104" t="s">
        <v>329</v>
      </c>
      <c r="E112" s="104" t="s">
        <v>413</v>
      </c>
      <c r="F112" s="104" t="s">
        <v>530</v>
      </c>
      <c r="G112" s="104" t="s">
        <v>354</v>
      </c>
      <c r="H112" s="86">
        <v>6362905.2999999998</v>
      </c>
      <c r="I112" s="86">
        <v>12460806.300000001</v>
      </c>
      <c r="J112" s="86">
        <v>12351924.84</v>
      </c>
      <c r="K112" s="86">
        <f t="shared" si="4"/>
        <v>99.126208550404954</v>
      </c>
    </row>
    <row r="113" spans="1:15" ht="18.75" x14ac:dyDescent="0.2">
      <c r="A113" s="109" t="s">
        <v>291</v>
      </c>
      <c r="B113" s="104" t="s">
        <v>328</v>
      </c>
      <c r="C113" s="104" t="s">
        <v>501</v>
      </c>
      <c r="D113" s="104" t="s">
        <v>329</v>
      </c>
      <c r="E113" s="104" t="s">
        <v>413</v>
      </c>
      <c r="F113" s="104" t="s">
        <v>530</v>
      </c>
      <c r="G113" s="104" t="s">
        <v>360</v>
      </c>
      <c r="H113" s="86">
        <v>6362905.2999999998</v>
      </c>
      <c r="I113" s="86">
        <v>12460806.300000001</v>
      </c>
      <c r="J113" s="86">
        <v>12351924.84</v>
      </c>
      <c r="K113" s="86">
        <f t="shared" si="4"/>
        <v>99.126208550404954</v>
      </c>
    </row>
    <row r="114" spans="1:15" ht="131.25" x14ac:dyDescent="0.2">
      <c r="A114" s="109" t="s">
        <v>453</v>
      </c>
      <c r="B114" s="104" t="s">
        <v>328</v>
      </c>
      <c r="C114" s="104" t="s">
        <v>501</v>
      </c>
      <c r="D114" s="104" t="s">
        <v>329</v>
      </c>
      <c r="E114" s="104" t="s">
        <v>413</v>
      </c>
      <c r="F114" s="104" t="s">
        <v>531</v>
      </c>
      <c r="G114" s="110" t="s">
        <v>312</v>
      </c>
      <c r="H114" s="86">
        <v>3000000</v>
      </c>
      <c r="I114" s="86">
        <v>3000000</v>
      </c>
      <c r="J114" s="86">
        <v>1659645.23</v>
      </c>
      <c r="K114" s="86">
        <f t="shared" si="4"/>
        <v>55.321507666666669</v>
      </c>
    </row>
    <row r="115" spans="1:15" ht="18.75" x14ac:dyDescent="0.2">
      <c r="A115" s="109" t="s">
        <v>353</v>
      </c>
      <c r="B115" s="104" t="s">
        <v>328</v>
      </c>
      <c r="C115" s="104" t="s">
        <v>501</v>
      </c>
      <c r="D115" s="104" t="s">
        <v>329</v>
      </c>
      <c r="E115" s="104" t="s">
        <v>413</v>
      </c>
      <c r="F115" s="104" t="s">
        <v>531</v>
      </c>
      <c r="G115" s="104" t="s">
        <v>354</v>
      </c>
      <c r="H115" s="86">
        <v>3000000</v>
      </c>
      <c r="I115" s="86">
        <v>3000000</v>
      </c>
      <c r="J115" s="86">
        <v>1659645.23</v>
      </c>
      <c r="K115" s="86">
        <f t="shared" si="4"/>
        <v>55.321507666666669</v>
      </c>
    </row>
    <row r="116" spans="1:15" ht="18.75" x14ac:dyDescent="0.2">
      <c r="A116" s="109" t="s">
        <v>291</v>
      </c>
      <c r="B116" s="104" t="s">
        <v>328</v>
      </c>
      <c r="C116" s="104" t="s">
        <v>501</v>
      </c>
      <c r="D116" s="104" t="s">
        <v>329</v>
      </c>
      <c r="E116" s="104" t="s">
        <v>413</v>
      </c>
      <c r="F116" s="104" t="s">
        <v>531</v>
      </c>
      <c r="G116" s="104" t="s">
        <v>360</v>
      </c>
      <c r="H116" s="86">
        <v>3000000</v>
      </c>
      <c r="I116" s="86">
        <v>3000000</v>
      </c>
      <c r="J116" s="86">
        <v>1659645.23</v>
      </c>
      <c r="K116" s="86">
        <f t="shared" si="4"/>
        <v>55.321507666666669</v>
      </c>
    </row>
    <row r="117" spans="1:15" ht="37.5" x14ac:dyDescent="0.2">
      <c r="A117" s="105" t="s">
        <v>532</v>
      </c>
      <c r="B117" s="106" t="s">
        <v>328</v>
      </c>
      <c r="C117" s="106" t="s">
        <v>501</v>
      </c>
      <c r="D117" s="106" t="s">
        <v>366</v>
      </c>
      <c r="E117" s="107" t="s">
        <v>312</v>
      </c>
      <c r="F117" s="107" t="s">
        <v>312</v>
      </c>
      <c r="G117" s="107" t="s">
        <v>312</v>
      </c>
      <c r="H117" s="102">
        <f>H118</f>
        <v>31732616</v>
      </c>
      <c r="I117" s="102">
        <f t="shared" ref="I117:J117" si="13">I118</f>
        <v>39385502</v>
      </c>
      <c r="J117" s="102">
        <f t="shared" si="13"/>
        <v>25785780.469999999</v>
      </c>
      <c r="K117" s="102">
        <f t="shared" si="4"/>
        <v>65.470234377106578</v>
      </c>
    </row>
    <row r="118" spans="1:15" ht="18.75" x14ac:dyDescent="0.2">
      <c r="A118" s="105" t="s">
        <v>412</v>
      </c>
      <c r="B118" s="106" t="s">
        <v>328</v>
      </c>
      <c r="C118" s="106" t="s">
        <v>501</v>
      </c>
      <c r="D118" s="106" t="s">
        <v>366</v>
      </c>
      <c r="E118" s="106" t="s">
        <v>413</v>
      </c>
      <c r="F118" s="108" t="s">
        <v>312</v>
      </c>
      <c r="G118" s="108" t="s">
        <v>312</v>
      </c>
      <c r="H118" s="102">
        <f>H119</f>
        <v>31732616</v>
      </c>
      <c r="I118" s="102">
        <f t="shared" ref="I118:J118" si="14">I119</f>
        <v>39385502</v>
      </c>
      <c r="J118" s="102">
        <f t="shared" si="14"/>
        <v>25785780.469999999</v>
      </c>
      <c r="K118" s="102">
        <f t="shared" si="4"/>
        <v>65.470234377106578</v>
      </c>
    </row>
    <row r="119" spans="1:15" ht="37.5" x14ac:dyDescent="0.2">
      <c r="A119" s="109" t="s">
        <v>386</v>
      </c>
      <c r="B119" s="104" t="s">
        <v>328</v>
      </c>
      <c r="C119" s="104" t="s">
        <v>501</v>
      </c>
      <c r="D119" s="104" t="s">
        <v>366</v>
      </c>
      <c r="E119" s="104" t="s">
        <v>413</v>
      </c>
      <c r="F119" s="104" t="s">
        <v>533</v>
      </c>
      <c r="G119" s="110" t="s">
        <v>312</v>
      </c>
      <c r="H119" s="86">
        <v>31732616</v>
      </c>
      <c r="I119" s="86">
        <v>39385502</v>
      </c>
      <c r="J119" s="86">
        <v>25785780.469999999</v>
      </c>
      <c r="K119" s="86">
        <f t="shared" si="4"/>
        <v>65.470234377106578</v>
      </c>
    </row>
    <row r="120" spans="1:15" ht="37.5" x14ac:dyDescent="0.2">
      <c r="A120" s="109" t="s">
        <v>368</v>
      </c>
      <c r="B120" s="104" t="s">
        <v>328</v>
      </c>
      <c r="C120" s="104" t="s">
        <v>501</v>
      </c>
      <c r="D120" s="104" t="s">
        <v>366</v>
      </c>
      <c r="E120" s="104" t="s">
        <v>413</v>
      </c>
      <c r="F120" s="104" t="s">
        <v>533</v>
      </c>
      <c r="G120" s="104" t="s">
        <v>369</v>
      </c>
      <c r="H120" s="86">
        <v>31732616</v>
      </c>
      <c r="I120" s="86">
        <v>39385502</v>
      </c>
      <c r="J120" s="86">
        <v>25785780.469999999</v>
      </c>
      <c r="K120" s="86">
        <f t="shared" si="4"/>
        <v>65.470234377106578</v>
      </c>
    </row>
    <row r="121" spans="1:15" ht="18.75" x14ac:dyDescent="0.2">
      <c r="A121" s="109" t="s">
        <v>370</v>
      </c>
      <c r="B121" s="104" t="s">
        <v>328</v>
      </c>
      <c r="C121" s="104" t="s">
        <v>501</v>
      </c>
      <c r="D121" s="104" t="s">
        <v>366</v>
      </c>
      <c r="E121" s="104" t="s">
        <v>413</v>
      </c>
      <c r="F121" s="104" t="s">
        <v>533</v>
      </c>
      <c r="G121" s="104" t="s">
        <v>371</v>
      </c>
      <c r="H121" s="86">
        <v>31732616</v>
      </c>
      <c r="I121" s="86">
        <v>39385502</v>
      </c>
      <c r="J121" s="86">
        <v>25785780.469999999</v>
      </c>
      <c r="K121" s="86">
        <f t="shared" si="4"/>
        <v>65.470234377106578</v>
      </c>
    </row>
    <row r="122" spans="1:15" ht="18.75" x14ac:dyDescent="0.2">
      <c r="A122" s="105" t="s">
        <v>458</v>
      </c>
      <c r="B122" s="106" t="s">
        <v>328</v>
      </c>
      <c r="C122" s="106" t="s">
        <v>501</v>
      </c>
      <c r="D122" s="106" t="s">
        <v>379</v>
      </c>
      <c r="E122" s="107" t="s">
        <v>312</v>
      </c>
      <c r="F122" s="107" t="s">
        <v>312</v>
      </c>
      <c r="G122" s="107" t="s">
        <v>312</v>
      </c>
      <c r="H122" s="102">
        <f>H123</f>
        <v>1399500</v>
      </c>
      <c r="I122" s="102">
        <f t="shared" ref="I122:K122" si="15">I123</f>
        <v>2844901.67</v>
      </c>
      <c r="J122" s="102">
        <f t="shared" si="15"/>
        <v>0</v>
      </c>
      <c r="K122" s="102">
        <f t="shared" si="15"/>
        <v>0</v>
      </c>
    </row>
    <row r="123" spans="1:15" ht="18.75" x14ac:dyDescent="0.2">
      <c r="A123" s="105" t="s">
        <v>412</v>
      </c>
      <c r="B123" s="106" t="s">
        <v>328</v>
      </c>
      <c r="C123" s="106" t="s">
        <v>501</v>
      </c>
      <c r="D123" s="106" t="s">
        <v>379</v>
      </c>
      <c r="E123" s="106" t="s">
        <v>413</v>
      </c>
      <c r="F123" s="108" t="s">
        <v>312</v>
      </c>
      <c r="G123" s="108" t="s">
        <v>312</v>
      </c>
      <c r="H123" s="102">
        <f>H124</f>
        <v>1399500</v>
      </c>
      <c r="I123" s="102">
        <f t="shared" ref="I123:J123" si="16">I124</f>
        <v>2844901.67</v>
      </c>
      <c r="J123" s="102">
        <f t="shared" si="16"/>
        <v>0</v>
      </c>
      <c r="K123" s="102">
        <f t="shared" si="4"/>
        <v>0</v>
      </c>
    </row>
    <row r="124" spans="1:15" ht="18.75" x14ac:dyDescent="0.2">
      <c r="A124" s="109" t="s">
        <v>458</v>
      </c>
      <c r="B124" s="104" t="s">
        <v>328</v>
      </c>
      <c r="C124" s="104" t="s">
        <v>501</v>
      </c>
      <c r="D124" s="104" t="s">
        <v>379</v>
      </c>
      <c r="E124" s="104" t="s">
        <v>413</v>
      </c>
      <c r="F124" s="104" t="s">
        <v>534</v>
      </c>
      <c r="G124" s="110" t="s">
        <v>312</v>
      </c>
      <c r="H124" s="86">
        <v>1399500</v>
      </c>
      <c r="I124" s="86">
        <v>2844901.67</v>
      </c>
      <c r="J124" s="86">
        <v>0</v>
      </c>
      <c r="K124" s="86">
        <f t="shared" si="4"/>
        <v>0</v>
      </c>
    </row>
    <row r="125" spans="1:15" ht="37.5" x14ac:dyDescent="0.2">
      <c r="A125" s="109" t="s">
        <v>335</v>
      </c>
      <c r="B125" s="104" t="s">
        <v>328</v>
      </c>
      <c r="C125" s="104" t="s">
        <v>501</v>
      </c>
      <c r="D125" s="104" t="s">
        <v>379</v>
      </c>
      <c r="E125" s="104" t="s">
        <v>413</v>
      </c>
      <c r="F125" s="104" t="s">
        <v>534</v>
      </c>
      <c r="G125" s="104" t="s">
        <v>336</v>
      </c>
      <c r="H125" s="86">
        <v>1399500</v>
      </c>
      <c r="I125" s="86">
        <v>2844901.67</v>
      </c>
      <c r="J125" s="86">
        <v>0</v>
      </c>
      <c r="K125" s="86">
        <f t="shared" si="4"/>
        <v>0</v>
      </c>
    </row>
    <row r="126" spans="1:15" ht="37.5" x14ac:dyDescent="0.2">
      <c r="A126" s="109" t="s">
        <v>337</v>
      </c>
      <c r="B126" s="104" t="s">
        <v>328</v>
      </c>
      <c r="C126" s="104" t="s">
        <v>501</v>
      </c>
      <c r="D126" s="104" t="s">
        <v>379</v>
      </c>
      <c r="E126" s="104" t="s">
        <v>413</v>
      </c>
      <c r="F126" s="104" t="s">
        <v>534</v>
      </c>
      <c r="G126" s="104" t="s">
        <v>338</v>
      </c>
      <c r="H126" s="86">
        <v>1399500</v>
      </c>
      <c r="I126" s="86">
        <v>2844901.67</v>
      </c>
      <c r="J126" s="86">
        <v>0</v>
      </c>
      <c r="K126" s="86">
        <f t="shared" si="4"/>
        <v>0</v>
      </c>
    </row>
    <row r="127" spans="1:15" ht="37.5" x14ac:dyDescent="0.2">
      <c r="A127" s="105" t="s">
        <v>535</v>
      </c>
      <c r="B127" s="106" t="s">
        <v>409</v>
      </c>
      <c r="C127" s="107" t="s">
        <v>312</v>
      </c>
      <c r="D127" s="107" t="s">
        <v>312</v>
      </c>
      <c r="E127" s="107" t="s">
        <v>312</v>
      </c>
      <c r="F127" s="107" t="s">
        <v>312</v>
      </c>
      <c r="G127" s="107" t="s">
        <v>312</v>
      </c>
      <c r="H127" s="102">
        <f>H128+H133+H142+H151</f>
        <v>35162484</v>
      </c>
      <c r="I127" s="102">
        <f t="shared" ref="I127:J127" si="17">I128+I133+I142+I151</f>
        <v>46598083</v>
      </c>
      <c r="J127" s="102">
        <f t="shared" si="17"/>
        <v>29983257.720000003</v>
      </c>
      <c r="K127" s="102">
        <f t="shared" si="4"/>
        <v>64.344401721418464</v>
      </c>
      <c r="L127" s="67"/>
      <c r="M127" s="67"/>
      <c r="N127" s="67"/>
      <c r="O127" s="170"/>
    </row>
    <row r="128" spans="1:15" ht="37.5" x14ac:dyDescent="0.2">
      <c r="A128" s="105" t="s">
        <v>536</v>
      </c>
      <c r="B128" s="106" t="s">
        <v>409</v>
      </c>
      <c r="C128" s="106" t="s">
        <v>501</v>
      </c>
      <c r="D128" s="106" t="s">
        <v>328</v>
      </c>
      <c r="E128" s="107" t="s">
        <v>312</v>
      </c>
      <c r="F128" s="107" t="s">
        <v>312</v>
      </c>
      <c r="G128" s="107" t="s">
        <v>312</v>
      </c>
      <c r="H128" s="102">
        <f>H129</f>
        <v>55000</v>
      </c>
      <c r="I128" s="102">
        <f t="shared" ref="I128:J128" si="18">I129</f>
        <v>55000</v>
      </c>
      <c r="J128" s="102">
        <f t="shared" si="18"/>
        <v>0</v>
      </c>
      <c r="K128" s="102">
        <f t="shared" si="4"/>
        <v>0</v>
      </c>
    </row>
    <row r="129" spans="1:11" ht="18.75" x14ac:dyDescent="0.2">
      <c r="A129" s="105" t="s">
        <v>326</v>
      </c>
      <c r="B129" s="106" t="s">
        <v>409</v>
      </c>
      <c r="C129" s="106" t="s">
        <v>501</v>
      </c>
      <c r="D129" s="106" t="s">
        <v>328</v>
      </c>
      <c r="E129" s="106" t="s">
        <v>327</v>
      </c>
      <c r="F129" s="108" t="s">
        <v>312</v>
      </c>
      <c r="G129" s="108" t="s">
        <v>312</v>
      </c>
      <c r="H129" s="102">
        <f>H130</f>
        <v>55000</v>
      </c>
      <c r="I129" s="102">
        <f t="shared" ref="I129:J129" si="19">I130</f>
        <v>55000</v>
      </c>
      <c r="J129" s="102">
        <f t="shared" si="19"/>
        <v>0</v>
      </c>
      <c r="K129" s="102">
        <f t="shared" si="4"/>
        <v>0</v>
      </c>
    </row>
    <row r="130" spans="1:11" ht="18.75" x14ac:dyDescent="0.2">
      <c r="A130" s="109" t="s">
        <v>348</v>
      </c>
      <c r="B130" s="104" t="s">
        <v>409</v>
      </c>
      <c r="C130" s="104" t="s">
        <v>501</v>
      </c>
      <c r="D130" s="104" t="s">
        <v>328</v>
      </c>
      <c r="E130" s="104" t="s">
        <v>327</v>
      </c>
      <c r="F130" s="104" t="s">
        <v>537</v>
      </c>
      <c r="G130" s="110" t="s">
        <v>312</v>
      </c>
      <c r="H130" s="86">
        <v>55000</v>
      </c>
      <c r="I130" s="86">
        <v>55000</v>
      </c>
      <c r="J130" s="86">
        <v>0</v>
      </c>
      <c r="K130" s="86">
        <f t="shared" si="4"/>
        <v>0</v>
      </c>
    </row>
    <row r="131" spans="1:11" ht="18.75" x14ac:dyDescent="0.2">
      <c r="A131" s="109" t="s">
        <v>347</v>
      </c>
      <c r="B131" s="104" t="s">
        <v>409</v>
      </c>
      <c r="C131" s="104" t="s">
        <v>501</v>
      </c>
      <c r="D131" s="104" t="s">
        <v>328</v>
      </c>
      <c r="E131" s="104" t="s">
        <v>327</v>
      </c>
      <c r="F131" s="104" t="s">
        <v>537</v>
      </c>
      <c r="G131" s="104" t="s">
        <v>349</v>
      </c>
      <c r="H131" s="86">
        <v>55000</v>
      </c>
      <c r="I131" s="86">
        <v>55000</v>
      </c>
      <c r="J131" s="86">
        <v>0</v>
      </c>
      <c r="K131" s="86">
        <f t="shared" si="4"/>
        <v>0</v>
      </c>
    </row>
    <row r="132" spans="1:11" ht="18.75" x14ac:dyDescent="0.2">
      <c r="A132" s="109" t="s">
        <v>348</v>
      </c>
      <c r="B132" s="104" t="s">
        <v>409</v>
      </c>
      <c r="C132" s="104" t="s">
        <v>501</v>
      </c>
      <c r="D132" s="104" t="s">
        <v>328</v>
      </c>
      <c r="E132" s="104" t="s">
        <v>327</v>
      </c>
      <c r="F132" s="104" t="s">
        <v>537</v>
      </c>
      <c r="G132" s="104" t="s">
        <v>350</v>
      </c>
      <c r="H132" s="86">
        <v>55000</v>
      </c>
      <c r="I132" s="86">
        <v>55000</v>
      </c>
      <c r="J132" s="86">
        <v>0</v>
      </c>
      <c r="K132" s="86">
        <f t="shared" si="4"/>
        <v>0</v>
      </c>
    </row>
    <row r="133" spans="1:11" ht="56.25" x14ac:dyDescent="0.2">
      <c r="A133" s="105" t="s">
        <v>538</v>
      </c>
      <c r="B133" s="106" t="s">
        <v>409</v>
      </c>
      <c r="C133" s="106" t="s">
        <v>501</v>
      </c>
      <c r="D133" s="106" t="s">
        <v>409</v>
      </c>
      <c r="E133" s="107" t="s">
        <v>312</v>
      </c>
      <c r="F133" s="107" t="s">
        <v>312</v>
      </c>
      <c r="G133" s="107" t="s">
        <v>312</v>
      </c>
      <c r="H133" s="102">
        <f>H134</f>
        <v>19093415</v>
      </c>
      <c r="I133" s="102">
        <f t="shared" ref="I133:J133" si="20">I134</f>
        <v>22597507</v>
      </c>
      <c r="J133" s="102">
        <f t="shared" si="20"/>
        <v>15712477.42</v>
      </c>
      <c r="K133" s="102">
        <f t="shared" ref="K133:K196" si="21">J133/I133*100</f>
        <v>69.531906417818561</v>
      </c>
    </row>
    <row r="134" spans="1:11" ht="18.75" x14ac:dyDescent="0.2">
      <c r="A134" s="105" t="s">
        <v>326</v>
      </c>
      <c r="B134" s="106" t="s">
        <v>409</v>
      </c>
      <c r="C134" s="106" t="s">
        <v>501</v>
      </c>
      <c r="D134" s="106" t="s">
        <v>409</v>
      </c>
      <c r="E134" s="106" t="s">
        <v>327</v>
      </c>
      <c r="F134" s="108" t="s">
        <v>312</v>
      </c>
      <c r="G134" s="108" t="s">
        <v>312</v>
      </c>
      <c r="H134" s="102">
        <f>H135</f>
        <v>19093415</v>
      </c>
      <c r="I134" s="102">
        <f t="shared" ref="I134:J134" si="22">I135</f>
        <v>22597507</v>
      </c>
      <c r="J134" s="102">
        <f t="shared" si="22"/>
        <v>15712477.42</v>
      </c>
      <c r="K134" s="102">
        <f t="shared" si="21"/>
        <v>69.531906417818561</v>
      </c>
    </row>
    <row r="135" spans="1:11" ht="37.5" x14ac:dyDescent="0.2">
      <c r="A135" s="109" t="s">
        <v>330</v>
      </c>
      <c r="B135" s="104" t="s">
        <v>409</v>
      </c>
      <c r="C135" s="104" t="s">
        <v>501</v>
      </c>
      <c r="D135" s="104" t="s">
        <v>409</v>
      </c>
      <c r="E135" s="104" t="s">
        <v>327</v>
      </c>
      <c r="F135" s="104" t="s">
        <v>503</v>
      </c>
      <c r="G135" s="110" t="s">
        <v>312</v>
      </c>
      <c r="H135" s="86">
        <v>19093415</v>
      </c>
      <c r="I135" s="86">
        <v>22597507</v>
      </c>
      <c r="J135" s="86">
        <v>15712477.42</v>
      </c>
      <c r="K135" s="86">
        <f t="shared" si="21"/>
        <v>69.531906417818561</v>
      </c>
    </row>
    <row r="136" spans="1:11" ht="75" x14ac:dyDescent="0.2">
      <c r="A136" s="109" t="s">
        <v>331</v>
      </c>
      <c r="B136" s="104" t="s">
        <v>409</v>
      </c>
      <c r="C136" s="104" t="s">
        <v>501</v>
      </c>
      <c r="D136" s="104" t="s">
        <v>409</v>
      </c>
      <c r="E136" s="104" t="s">
        <v>327</v>
      </c>
      <c r="F136" s="104" t="s">
        <v>503</v>
      </c>
      <c r="G136" s="104" t="s">
        <v>332</v>
      </c>
      <c r="H136" s="86">
        <v>18317055</v>
      </c>
      <c r="I136" s="86">
        <v>21821147</v>
      </c>
      <c r="J136" s="86">
        <v>15552288.619999999</v>
      </c>
      <c r="K136" s="86">
        <f t="shared" si="21"/>
        <v>71.27163672927</v>
      </c>
    </row>
    <row r="137" spans="1:11" ht="37.5" x14ac:dyDescent="0.2">
      <c r="A137" s="109" t="s">
        <v>333</v>
      </c>
      <c r="B137" s="104" t="s">
        <v>409</v>
      </c>
      <c r="C137" s="104" t="s">
        <v>501</v>
      </c>
      <c r="D137" s="104" t="s">
        <v>409</v>
      </c>
      <c r="E137" s="104" t="s">
        <v>327</v>
      </c>
      <c r="F137" s="104" t="s">
        <v>503</v>
      </c>
      <c r="G137" s="104" t="s">
        <v>334</v>
      </c>
      <c r="H137" s="86">
        <v>18317055</v>
      </c>
      <c r="I137" s="86">
        <v>21821147</v>
      </c>
      <c r="J137" s="86">
        <v>15552288.619999999</v>
      </c>
      <c r="K137" s="86">
        <f t="shared" si="21"/>
        <v>71.27163672927</v>
      </c>
    </row>
    <row r="138" spans="1:11" ht="37.5" x14ac:dyDescent="0.2">
      <c r="A138" s="109" t="s">
        <v>335</v>
      </c>
      <c r="B138" s="104" t="s">
        <v>409</v>
      </c>
      <c r="C138" s="104" t="s">
        <v>501</v>
      </c>
      <c r="D138" s="104" t="s">
        <v>409</v>
      </c>
      <c r="E138" s="104" t="s">
        <v>327</v>
      </c>
      <c r="F138" s="104" t="s">
        <v>503</v>
      </c>
      <c r="G138" s="104" t="s">
        <v>336</v>
      </c>
      <c r="H138" s="86">
        <v>745360</v>
      </c>
      <c r="I138" s="86">
        <v>745360</v>
      </c>
      <c r="J138" s="86">
        <v>130188.8</v>
      </c>
      <c r="K138" s="86">
        <f t="shared" si="21"/>
        <v>17.466566491359881</v>
      </c>
    </row>
    <row r="139" spans="1:11" ht="37.5" x14ac:dyDescent="0.2">
      <c r="A139" s="109" t="s">
        <v>337</v>
      </c>
      <c r="B139" s="104" t="s">
        <v>409</v>
      </c>
      <c r="C139" s="104" t="s">
        <v>501</v>
      </c>
      <c r="D139" s="104" t="s">
        <v>409</v>
      </c>
      <c r="E139" s="104" t="s">
        <v>327</v>
      </c>
      <c r="F139" s="104" t="s">
        <v>503</v>
      </c>
      <c r="G139" s="104" t="s">
        <v>338</v>
      </c>
      <c r="H139" s="86">
        <v>745360</v>
      </c>
      <c r="I139" s="86">
        <v>745360</v>
      </c>
      <c r="J139" s="86">
        <v>130188.8</v>
      </c>
      <c r="K139" s="86">
        <f t="shared" si="21"/>
        <v>17.466566491359881</v>
      </c>
    </row>
    <row r="140" spans="1:11" ht="18.75" x14ac:dyDescent="0.2">
      <c r="A140" s="109" t="s">
        <v>339</v>
      </c>
      <c r="B140" s="104" t="s">
        <v>409</v>
      </c>
      <c r="C140" s="104" t="s">
        <v>501</v>
      </c>
      <c r="D140" s="104" t="s">
        <v>409</v>
      </c>
      <c r="E140" s="104" t="s">
        <v>327</v>
      </c>
      <c r="F140" s="104" t="s">
        <v>503</v>
      </c>
      <c r="G140" s="104" t="s">
        <v>340</v>
      </c>
      <c r="H140" s="86">
        <v>31000</v>
      </c>
      <c r="I140" s="86">
        <v>31000</v>
      </c>
      <c r="J140" s="86">
        <v>30000</v>
      </c>
      <c r="K140" s="86">
        <f t="shared" si="21"/>
        <v>96.774193548387103</v>
      </c>
    </row>
    <row r="141" spans="1:11" ht="18.75" x14ac:dyDescent="0.2">
      <c r="A141" s="109" t="s">
        <v>341</v>
      </c>
      <c r="B141" s="104" t="s">
        <v>409</v>
      </c>
      <c r="C141" s="104" t="s">
        <v>501</v>
      </c>
      <c r="D141" s="104" t="s">
        <v>409</v>
      </c>
      <c r="E141" s="104" t="s">
        <v>327</v>
      </c>
      <c r="F141" s="104" t="s">
        <v>503</v>
      </c>
      <c r="G141" s="104" t="s">
        <v>342</v>
      </c>
      <c r="H141" s="86">
        <v>31000</v>
      </c>
      <c r="I141" s="86">
        <v>31000</v>
      </c>
      <c r="J141" s="86">
        <v>30000</v>
      </c>
      <c r="K141" s="86">
        <f t="shared" si="21"/>
        <v>96.774193548387103</v>
      </c>
    </row>
    <row r="142" spans="1:11" ht="56.25" x14ac:dyDescent="0.2">
      <c r="A142" s="105" t="s">
        <v>539</v>
      </c>
      <c r="B142" s="106" t="s">
        <v>409</v>
      </c>
      <c r="C142" s="106" t="s">
        <v>501</v>
      </c>
      <c r="D142" s="106" t="s">
        <v>358</v>
      </c>
      <c r="E142" s="107" t="s">
        <v>312</v>
      </c>
      <c r="F142" s="107" t="s">
        <v>312</v>
      </c>
      <c r="G142" s="107" t="s">
        <v>312</v>
      </c>
      <c r="H142" s="102">
        <f>H143+H147</f>
        <v>3359069</v>
      </c>
      <c r="I142" s="102">
        <f t="shared" ref="I142:J142" si="23">I143+I147</f>
        <v>6290576</v>
      </c>
      <c r="J142" s="102">
        <f t="shared" si="23"/>
        <v>1756978</v>
      </c>
      <c r="K142" s="102">
        <f t="shared" si="21"/>
        <v>27.930319894394408</v>
      </c>
    </row>
    <row r="143" spans="1:11" ht="18.75" x14ac:dyDescent="0.2">
      <c r="A143" s="105" t="s">
        <v>326</v>
      </c>
      <c r="B143" s="106" t="s">
        <v>409</v>
      </c>
      <c r="C143" s="106" t="s">
        <v>501</v>
      </c>
      <c r="D143" s="106" t="s">
        <v>358</v>
      </c>
      <c r="E143" s="106" t="s">
        <v>327</v>
      </c>
      <c r="F143" s="108" t="s">
        <v>312</v>
      </c>
      <c r="G143" s="108" t="s">
        <v>312</v>
      </c>
      <c r="H143" s="102">
        <f>H144</f>
        <v>914724</v>
      </c>
      <c r="I143" s="102">
        <f t="shared" ref="I143:J143" si="24">I144</f>
        <v>914724</v>
      </c>
      <c r="J143" s="102">
        <f t="shared" si="24"/>
        <v>574974</v>
      </c>
      <c r="K143" s="86">
        <f t="shared" si="21"/>
        <v>62.857648864575545</v>
      </c>
    </row>
    <row r="144" spans="1:11" ht="37.5" x14ac:dyDescent="0.2">
      <c r="A144" s="109" t="s">
        <v>343</v>
      </c>
      <c r="B144" s="104" t="s">
        <v>409</v>
      </c>
      <c r="C144" s="104" t="s">
        <v>501</v>
      </c>
      <c r="D144" s="104" t="s">
        <v>358</v>
      </c>
      <c r="E144" s="104" t="s">
        <v>327</v>
      </c>
      <c r="F144" s="104" t="s">
        <v>540</v>
      </c>
      <c r="G144" s="110" t="s">
        <v>312</v>
      </c>
      <c r="H144" s="86">
        <v>914724</v>
      </c>
      <c r="I144" s="86">
        <v>914724</v>
      </c>
      <c r="J144" s="86">
        <v>574974</v>
      </c>
      <c r="K144" s="86">
        <f t="shared" si="21"/>
        <v>62.857648864575545</v>
      </c>
    </row>
    <row r="145" spans="1:11" ht="37.5" x14ac:dyDescent="0.2">
      <c r="A145" s="109" t="s">
        <v>335</v>
      </c>
      <c r="B145" s="104" t="s">
        <v>409</v>
      </c>
      <c r="C145" s="104" t="s">
        <v>501</v>
      </c>
      <c r="D145" s="104" t="s">
        <v>358</v>
      </c>
      <c r="E145" s="104" t="s">
        <v>327</v>
      </c>
      <c r="F145" s="104" t="s">
        <v>540</v>
      </c>
      <c r="G145" s="104" t="s">
        <v>336</v>
      </c>
      <c r="H145" s="86">
        <v>914724</v>
      </c>
      <c r="I145" s="86">
        <v>914724</v>
      </c>
      <c r="J145" s="86">
        <v>574974</v>
      </c>
      <c r="K145" s="86">
        <f t="shared" si="21"/>
        <v>62.857648864575545</v>
      </c>
    </row>
    <row r="146" spans="1:11" ht="37.5" x14ac:dyDescent="0.2">
      <c r="A146" s="109" t="s">
        <v>337</v>
      </c>
      <c r="B146" s="104" t="s">
        <v>409</v>
      </c>
      <c r="C146" s="104" t="s">
        <v>501</v>
      </c>
      <c r="D146" s="104" t="s">
        <v>358</v>
      </c>
      <c r="E146" s="104" t="s">
        <v>327</v>
      </c>
      <c r="F146" s="104" t="s">
        <v>540</v>
      </c>
      <c r="G146" s="104" t="s">
        <v>338</v>
      </c>
      <c r="H146" s="86">
        <v>914724</v>
      </c>
      <c r="I146" s="86">
        <v>914724</v>
      </c>
      <c r="J146" s="86">
        <v>574974</v>
      </c>
      <c r="K146" s="86">
        <f t="shared" si="21"/>
        <v>62.857648864575545</v>
      </c>
    </row>
    <row r="147" spans="1:11" ht="18.75" x14ac:dyDescent="0.2">
      <c r="A147" s="105" t="s">
        <v>412</v>
      </c>
      <c r="B147" s="106" t="s">
        <v>409</v>
      </c>
      <c r="C147" s="106" t="s">
        <v>501</v>
      </c>
      <c r="D147" s="106" t="s">
        <v>358</v>
      </c>
      <c r="E147" s="106" t="s">
        <v>413</v>
      </c>
      <c r="F147" s="108" t="s">
        <v>312</v>
      </c>
      <c r="G147" s="108" t="s">
        <v>312</v>
      </c>
      <c r="H147" s="102">
        <f>H148</f>
        <v>2444345</v>
      </c>
      <c r="I147" s="102">
        <f t="shared" ref="I147:J147" si="25">I148</f>
        <v>5375852</v>
      </c>
      <c r="J147" s="102">
        <f t="shared" si="25"/>
        <v>1182004</v>
      </c>
      <c r="K147" s="86">
        <f t="shared" si="21"/>
        <v>21.987286852391026</v>
      </c>
    </row>
    <row r="148" spans="1:11" ht="37.5" x14ac:dyDescent="0.2">
      <c r="A148" s="109" t="s">
        <v>343</v>
      </c>
      <c r="B148" s="104" t="s">
        <v>409</v>
      </c>
      <c r="C148" s="104" t="s">
        <v>501</v>
      </c>
      <c r="D148" s="104" t="s">
        <v>358</v>
      </c>
      <c r="E148" s="104" t="s">
        <v>413</v>
      </c>
      <c r="F148" s="104" t="s">
        <v>540</v>
      </c>
      <c r="G148" s="110" t="s">
        <v>312</v>
      </c>
      <c r="H148" s="86">
        <v>2444345</v>
      </c>
      <c r="I148" s="86">
        <v>5375852</v>
      </c>
      <c r="J148" s="86">
        <v>1182004</v>
      </c>
      <c r="K148" s="86">
        <f t="shared" si="21"/>
        <v>21.987286852391026</v>
      </c>
    </row>
    <row r="149" spans="1:11" ht="37.5" x14ac:dyDescent="0.2">
      <c r="A149" s="109" t="s">
        <v>335</v>
      </c>
      <c r="B149" s="104" t="s">
        <v>409</v>
      </c>
      <c r="C149" s="104" t="s">
        <v>501</v>
      </c>
      <c r="D149" s="104" t="s">
        <v>358</v>
      </c>
      <c r="E149" s="104" t="s">
        <v>413</v>
      </c>
      <c r="F149" s="104" t="s">
        <v>540</v>
      </c>
      <c r="G149" s="104" t="s">
        <v>336</v>
      </c>
      <c r="H149" s="86">
        <v>2444345</v>
      </c>
      <c r="I149" s="86">
        <v>5375852</v>
      </c>
      <c r="J149" s="86">
        <v>1182004</v>
      </c>
      <c r="K149" s="86">
        <f t="shared" si="21"/>
        <v>21.987286852391026</v>
      </c>
    </row>
    <row r="150" spans="1:11" ht="37.5" x14ac:dyDescent="0.2">
      <c r="A150" s="109" t="s">
        <v>337</v>
      </c>
      <c r="B150" s="104" t="s">
        <v>409</v>
      </c>
      <c r="C150" s="104" t="s">
        <v>501</v>
      </c>
      <c r="D150" s="104" t="s">
        <v>358</v>
      </c>
      <c r="E150" s="104" t="s">
        <v>413</v>
      </c>
      <c r="F150" s="104" t="s">
        <v>540</v>
      </c>
      <c r="G150" s="104" t="s">
        <v>338</v>
      </c>
      <c r="H150" s="86">
        <v>2444345</v>
      </c>
      <c r="I150" s="86">
        <v>5375852</v>
      </c>
      <c r="J150" s="86">
        <v>1182004</v>
      </c>
      <c r="K150" s="86">
        <f t="shared" si="21"/>
        <v>21.987286852391026</v>
      </c>
    </row>
    <row r="151" spans="1:11" ht="37.5" x14ac:dyDescent="0.2">
      <c r="A151" s="105" t="s">
        <v>529</v>
      </c>
      <c r="B151" s="106" t="s">
        <v>409</v>
      </c>
      <c r="C151" s="106" t="s">
        <v>501</v>
      </c>
      <c r="D151" s="106" t="s">
        <v>363</v>
      </c>
      <c r="E151" s="107" t="s">
        <v>312</v>
      </c>
      <c r="F151" s="107" t="s">
        <v>312</v>
      </c>
      <c r="G151" s="107" t="s">
        <v>312</v>
      </c>
      <c r="H151" s="102">
        <f>H152</f>
        <v>12655000</v>
      </c>
      <c r="I151" s="102">
        <f t="shared" ref="I151:J151" si="26">I152</f>
        <v>17655000</v>
      </c>
      <c r="J151" s="102">
        <f t="shared" si="26"/>
        <v>12513802.300000001</v>
      </c>
      <c r="K151" s="102">
        <f t="shared" si="21"/>
        <v>70.879650523930906</v>
      </c>
    </row>
    <row r="152" spans="1:11" ht="18.75" x14ac:dyDescent="0.2">
      <c r="A152" s="105" t="s">
        <v>326</v>
      </c>
      <c r="B152" s="106" t="s">
        <v>409</v>
      </c>
      <c r="C152" s="106" t="s">
        <v>501</v>
      </c>
      <c r="D152" s="106" t="s">
        <v>363</v>
      </c>
      <c r="E152" s="106" t="s">
        <v>327</v>
      </c>
      <c r="F152" s="108" t="s">
        <v>312</v>
      </c>
      <c r="G152" s="108" t="s">
        <v>312</v>
      </c>
      <c r="H152" s="102">
        <f>H153+H156+H159</f>
        <v>12655000</v>
      </c>
      <c r="I152" s="102">
        <f t="shared" ref="I152:J152" si="27">I153+I156+I159</f>
        <v>17655000</v>
      </c>
      <c r="J152" s="102">
        <f t="shared" si="27"/>
        <v>12513802.300000001</v>
      </c>
      <c r="K152" s="102">
        <f t="shared" si="21"/>
        <v>70.879650523930906</v>
      </c>
    </row>
    <row r="153" spans="1:11" ht="56.25" x14ac:dyDescent="0.2">
      <c r="A153" s="109" t="s">
        <v>352</v>
      </c>
      <c r="B153" s="104" t="s">
        <v>409</v>
      </c>
      <c r="C153" s="104" t="s">
        <v>501</v>
      </c>
      <c r="D153" s="104" t="s">
        <v>363</v>
      </c>
      <c r="E153" s="104" t="s">
        <v>327</v>
      </c>
      <c r="F153" s="104" t="s">
        <v>541</v>
      </c>
      <c r="G153" s="110" t="s">
        <v>312</v>
      </c>
      <c r="H153" s="86">
        <v>3955000</v>
      </c>
      <c r="I153" s="86">
        <v>3955000</v>
      </c>
      <c r="J153" s="86">
        <v>2966247</v>
      </c>
      <c r="K153" s="86">
        <f t="shared" si="21"/>
        <v>74.999924146649803</v>
      </c>
    </row>
    <row r="154" spans="1:11" ht="18.75" x14ac:dyDescent="0.2">
      <c r="A154" s="109" t="s">
        <v>353</v>
      </c>
      <c r="B154" s="104" t="s">
        <v>409</v>
      </c>
      <c r="C154" s="104" t="s">
        <v>501</v>
      </c>
      <c r="D154" s="104" t="s">
        <v>363</v>
      </c>
      <c r="E154" s="104" t="s">
        <v>327</v>
      </c>
      <c r="F154" s="104" t="s">
        <v>541</v>
      </c>
      <c r="G154" s="104" t="s">
        <v>354</v>
      </c>
      <c r="H154" s="86">
        <v>3955000</v>
      </c>
      <c r="I154" s="86">
        <v>3955000</v>
      </c>
      <c r="J154" s="86">
        <v>2966247</v>
      </c>
      <c r="K154" s="86">
        <f t="shared" si="21"/>
        <v>74.999924146649803</v>
      </c>
    </row>
    <row r="155" spans="1:11" ht="18.75" x14ac:dyDescent="0.2">
      <c r="A155" s="109" t="s">
        <v>355</v>
      </c>
      <c r="B155" s="104" t="s">
        <v>409</v>
      </c>
      <c r="C155" s="104" t="s">
        <v>501</v>
      </c>
      <c r="D155" s="104" t="s">
        <v>363</v>
      </c>
      <c r="E155" s="104" t="s">
        <v>327</v>
      </c>
      <c r="F155" s="104" t="s">
        <v>541</v>
      </c>
      <c r="G155" s="104" t="s">
        <v>356</v>
      </c>
      <c r="H155" s="86">
        <v>3955000</v>
      </c>
      <c r="I155" s="86">
        <v>3955000</v>
      </c>
      <c r="J155" s="86">
        <v>2966247</v>
      </c>
      <c r="K155" s="86">
        <f t="shared" si="21"/>
        <v>74.999924146649803</v>
      </c>
    </row>
    <row r="156" spans="1:11" ht="18.75" x14ac:dyDescent="0.2">
      <c r="A156" s="109" t="s">
        <v>357</v>
      </c>
      <c r="B156" s="104" t="s">
        <v>409</v>
      </c>
      <c r="C156" s="104" t="s">
        <v>501</v>
      </c>
      <c r="D156" s="104" t="s">
        <v>363</v>
      </c>
      <c r="E156" s="104" t="s">
        <v>327</v>
      </c>
      <c r="F156" s="104" t="s">
        <v>542</v>
      </c>
      <c r="G156" s="110" t="s">
        <v>312</v>
      </c>
      <c r="H156" s="86">
        <v>3700000</v>
      </c>
      <c r="I156" s="86">
        <v>3700000</v>
      </c>
      <c r="J156" s="86">
        <v>2952007</v>
      </c>
      <c r="K156" s="86">
        <f t="shared" si="21"/>
        <v>79.783972972972975</v>
      </c>
    </row>
    <row r="157" spans="1:11" ht="18.75" x14ac:dyDescent="0.2">
      <c r="A157" s="109" t="s">
        <v>353</v>
      </c>
      <c r="B157" s="104" t="s">
        <v>409</v>
      </c>
      <c r="C157" s="104" t="s">
        <v>501</v>
      </c>
      <c r="D157" s="104" t="s">
        <v>363</v>
      </c>
      <c r="E157" s="104" t="s">
        <v>327</v>
      </c>
      <c r="F157" s="104" t="s">
        <v>542</v>
      </c>
      <c r="G157" s="104" t="s">
        <v>354</v>
      </c>
      <c r="H157" s="86">
        <v>3700000</v>
      </c>
      <c r="I157" s="86">
        <v>3700000</v>
      </c>
      <c r="J157" s="86">
        <v>2952007</v>
      </c>
      <c r="K157" s="86">
        <f t="shared" si="21"/>
        <v>79.783972972972975</v>
      </c>
    </row>
    <row r="158" spans="1:11" ht="18.75" x14ac:dyDescent="0.2">
      <c r="A158" s="109" t="s">
        <v>355</v>
      </c>
      <c r="B158" s="104" t="s">
        <v>409</v>
      </c>
      <c r="C158" s="104" t="s">
        <v>501</v>
      </c>
      <c r="D158" s="104" t="s">
        <v>363</v>
      </c>
      <c r="E158" s="104" t="s">
        <v>327</v>
      </c>
      <c r="F158" s="104" t="s">
        <v>542</v>
      </c>
      <c r="G158" s="104" t="s">
        <v>356</v>
      </c>
      <c r="H158" s="86">
        <v>3700000</v>
      </c>
      <c r="I158" s="86">
        <v>3700000</v>
      </c>
      <c r="J158" s="86">
        <v>2952007</v>
      </c>
      <c r="K158" s="86">
        <f t="shared" si="21"/>
        <v>79.783972972972975</v>
      </c>
    </row>
    <row r="159" spans="1:11" ht="18.75" x14ac:dyDescent="0.2">
      <c r="A159" s="109" t="s">
        <v>359</v>
      </c>
      <c r="B159" s="104" t="s">
        <v>409</v>
      </c>
      <c r="C159" s="104" t="s">
        <v>501</v>
      </c>
      <c r="D159" s="104" t="s">
        <v>363</v>
      </c>
      <c r="E159" s="104" t="s">
        <v>327</v>
      </c>
      <c r="F159" s="104" t="s">
        <v>543</v>
      </c>
      <c r="G159" s="110" t="s">
        <v>312</v>
      </c>
      <c r="H159" s="86">
        <v>5000000</v>
      </c>
      <c r="I159" s="86">
        <v>10000000</v>
      </c>
      <c r="J159" s="86">
        <v>6595548.2999999998</v>
      </c>
      <c r="K159" s="86">
        <f t="shared" si="21"/>
        <v>65.955483000000001</v>
      </c>
    </row>
    <row r="160" spans="1:11" ht="18.75" x14ac:dyDescent="0.2">
      <c r="A160" s="109" t="s">
        <v>353</v>
      </c>
      <c r="B160" s="104" t="s">
        <v>409</v>
      </c>
      <c r="C160" s="104" t="s">
        <v>501</v>
      </c>
      <c r="D160" s="104" t="s">
        <v>363</v>
      </c>
      <c r="E160" s="104" t="s">
        <v>327</v>
      </c>
      <c r="F160" s="104" t="s">
        <v>543</v>
      </c>
      <c r="G160" s="104" t="s">
        <v>354</v>
      </c>
      <c r="H160" s="86">
        <v>5000000</v>
      </c>
      <c r="I160" s="86">
        <v>10000000</v>
      </c>
      <c r="J160" s="86">
        <v>6595548.2999999998</v>
      </c>
      <c r="K160" s="86">
        <f t="shared" si="21"/>
        <v>65.955483000000001</v>
      </c>
    </row>
    <row r="161" spans="1:15" ht="18.75" x14ac:dyDescent="0.2">
      <c r="A161" s="109" t="s">
        <v>291</v>
      </c>
      <c r="B161" s="104" t="s">
        <v>409</v>
      </c>
      <c r="C161" s="104" t="s">
        <v>501</v>
      </c>
      <c r="D161" s="104" t="s">
        <v>363</v>
      </c>
      <c r="E161" s="104" t="s">
        <v>327</v>
      </c>
      <c r="F161" s="104" t="s">
        <v>543</v>
      </c>
      <c r="G161" s="104" t="s">
        <v>360</v>
      </c>
      <c r="H161" s="86">
        <v>5000000</v>
      </c>
      <c r="I161" s="86">
        <v>10000000</v>
      </c>
      <c r="J161" s="86">
        <v>6595548.2999999998</v>
      </c>
      <c r="K161" s="86">
        <f t="shared" si="21"/>
        <v>65.955483000000001</v>
      </c>
    </row>
    <row r="162" spans="1:15" ht="37.5" x14ac:dyDescent="0.2">
      <c r="A162" s="105" t="s">
        <v>544</v>
      </c>
      <c r="B162" s="106" t="s">
        <v>358</v>
      </c>
      <c r="C162" s="107" t="s">
        <v>312</v>
      </c>
      <c r="D162" s="107" t="s">
        <v>312</v>
      </c>
      <c r="E162" s="107" t="s">
        <v>312</v>
      </c>
      <c r="F162" s="107" t="s">
        <v>312</v>
      </c>
      <c r="G162" s="107" t="s">
        <v>312</v>
      </c>
      <c r="H162" s="102">
        <f>H163+H168+H174+H184+H189+H198+H203+H219+H228+H233+H238+H243+H248+H253+H258+H267+H272+H277+H282+H286+H291</f>
        <v>1380789858.6900003</v>
      </c>
      <c r="I162" s="102">
        <f t="shared" ref="I162:J162" si="28">I163+I168+I174+I184+I189+I198+I203+I219+I228+I233+I238+I243+I248+I253+I258+I267+I272+I277+I282+I286+I291</f>
        <v>1485995023.3399999</v>
      </c>
      <c r="J162" s="102">
        <f t="shared" si="28"/>
        <v>862543631.23000014</v>
      </c>
      <c r="K162" s="102">
        <f t="shared" si="21"/>
        <v>58.044853292395423</v>
      </c>
      <c r="L162" s="67"/>
      <c r="M162" s="67"/>
      <c r="N162" s="67"/>
      <c r="O162" s="170"/>
    </row>
    <row r="163" spans="1:15" ht="75" x14ac:dyDescent="0.2">
      <c r="A163" s="105" t="s">
        <v>545</v>
      </c>
      <c r="B163" s="106" t="s">
        <v>358</v>
      </c>
      <c r="C163" s="106" t="s">
        <v>501</v>
      </c>
      <c r="D163" s="106" t="s">
        <v>328</v>
      </c>
      <c r="E163" s="107" t="s">
        <v>312</v>
      </c>
      <c r="F163" s="107" t="s">
        <v>312</v>
      </c>
      <c r="G163" s="107" t="s">
        <v>312</v>
      </c>
      <c r="H163" s="102">
        <f>H164</f>
        <v>661591744</v>
      </c>
      <c r="I163" s="102">
        <f t="shared" ref="I163:J163" si="29">I164</f>
        <v>661591744</v>
      </c>
      <c r="J163" s="102">
        <f t="shared" si="29"/>
        <v>467730496</v>
      </c>
      <c r="K163" s="102">
        <f t="shared" si="21"/>
        <v>70.697752842574772</v>
      </c>
    </row>
    <row r="164" spans="1:15" ht="37.5" x14ac:dyDescent="0.2">
      <c r="A164" s="105" t="s">
        <v>471</v>
      </c>
      <c r="B164" s="106" t="s">
        <v>358</v>
      </c>
      <c r="C164" s="106" t="s">
        <v>501</v>
      </c>
      <c r="D164" s="106" t="s">
        <v>328</v>
      </c>
      <c r="E164" s="106" t="s">
        <v>472</v>
      </c>
      <c r="F164" s="108" t="s">
        <v>312</v>
      </c>
      <c r="G164" s="108" t="s">
        <v>312</v>
      </c>
      <c r="H164" s="102">
        <f>H165</f>
        <v>661591744</v>
      </c>
      <c r="I164" s="102">
        <f>I165</f>
        <v>661591744</v>
      </c>
      <c r="J164" s="102">
        <f>J165</f>
        <v>467730496</v>
      </c>
      <c r="K164" s="102">
        <f t="shared" si="21"/>
        <v>70.697752842574772</v>
      </c>
    </row>
    <row r="165" spans="1:15" ht="93.75" x14ac:dyDescent="0.2">
      <c r="A165" s="109" t="s">
        <v>481</v>
      </c>
      <c r="B165" s="104" t="s">
        <v>358</v>
      </c>
      <c r="C165" s="104" t="s">
        <v>501</v>
      </c>
      <c r="D165" s="104" t="s">
        <v>328</v>
      </c>
      <c r="E165" s="104" t="s">
        <v>472</v>
      </c>
      <c r="F165" s="104" t="s">
        <v>546</v>
      </c>
      <c r="G165" s="110" t="s">
        <v>312</v>
      </c>
      <c r="H165" s="86">
        <v>661591744</v>
      </c>
      <c r="I165" s="86">
        <v>661591744</v>
      </c>
      <c r="J165" s="86">
        <v>467730496</v>
      </c>
      <c r="K165" s="86">
        <f t="shared" si="21"/>
        <v>70.697752842574772</v>
      </c>
    </row>
    <row r="166" spans="1:15" ht="37.5" x14ac:dyDescent="0.2">
      <c r="A166" s="109" t="s">
        <v>368</v>
      </c>
      <c r="B166" s="104" t="s">
        <v>358</v>
      </c>
      <c r="C166" s="104" t="s">
        <v>501</v>
      </c>
      <c r="D166" s="104" t="s">
        <v>328</v>
      </c>
      <c r="E166" s="104" t="s">
        <v>472</v>
      </c>
      <c r="F166" s="104" t="s">
        <v>546</v>
      </c>
      <c r="G166" s="104" t="s">
        <v>369</v>
      </c>
      <c r="H166" s="86">
        <v>661591744</v>
      </c>
      <c r="I166" s="86">
        <v>661591744</v>
      </c>
      <c r="J166" s="86">
        <v>467730496</v>
      </c>
      <c r="K166" s="86">
        <f t="shared" si="21"/>
        <v>70.697752842574772</v>
      </c>
    </row>
    <row r="167" spans="1:15" ht="23.25" customHeight="1" x14ac:dyDescent="0.2">
      <c r="A167" s="109" t="s">
        <v>370</v>
      </c>
      <c r="B167" s="104" t="s">
        <v>358</v>
      </c>
      <c r="C167" s="104" t="s">
        <v>501</v>
      </c>
      <c r="D167" s="104" t="s">
        <v>328</v>
      </c>
      <c r="E167" s="104" t="s">
        <v>472</v>
      </c>
      <c r="F167" s="104" t="s">
        <v>546</v>
      </c>
      <c r="G167" s="104" t="s">
        <v>371</v>
      </c>
      <c r="H167" s="86">
        <v>661591744</v>
      </c>
      <c r="I167" s="86">
        <v>661591744</v>
      </c>
      <c r="J167" s="86">
        <v>467730496</v>
      </c>
      <c r="K167" s="86">
        <f t="shared" si="21"/>
        <v>70.697752842574772</v>
      </c>
    </row>
    <row r="168" spans="1:15" ht="37.5" x14ac:dyDescent="0.2">
      <c r="A168" s="105" t="s">
        <v>547</v>
      </c>
      <c r="B168" s="106" t="s">
        <v>358</v>
      </c>
      <c r="C168" s="106" t="s">
        <v>501</v>
      </c>
      <c r="D168" s="106" t="s">
        <v>409</v>
      </c>
      <c r="E168" s="107" t="s">
        <v>312</v>
      </c>
      <c r="F168" s="107" t="s">
        <v>312</v>
      </c>
      <c r="G168" s="107" t="s">
        <v>312</v>
      </c>
      <c r="H168" s="102">
        <f>H169</f>
        <v>267557886</v>
      </c>
      <c r="I168" s="102">
        <f t="shared" ref="I168:J168" si="30">I169</f>
        <v>267557886</v>
      </c>
      <c r="J168" s="102">
        <f t="shared" si="30"/>
        <v>185952301</v>
      </c>
      <c r="K168" s="102">
        <f t="shared" si="21"/>
        <v>69.499839373076824</v>
      </c>
    </row>
    <row r="169" spans="1:15" ht="37.5" x14ac:dyDescent="0.2">
      <c r="A169" s="105" t="s">
        <v>471</v>
      </c>
      <c r="B169" s="106" t="s">
        <v>358</v>
      </c>
      <c r="C169" s="106" t="s">
        <v>501</v>
      </c>
      <c r="D169" s="106" t="s">
        <v>409</v>
      </c>
      <c r="E169" s="106" t="s">
        <v>472</v>
      </c>
      <c r="F169" s="108" t="s">
        <v>312</v>
      </c>
      <c r="G169" s="108" t="s">
        <v>312</v>
      </c>
      <c r="H169" s="102">
        <f>H170</f>
        <v>267557886</v>
      </c>
      <c r="I169" s="102">
        <f t="shared" ref="I169:J169" si="31">I170</f>
        <v>267557886</v>
      </c>
      <c r="J169" s="102">
        <f t="shared" si="31"/>
        <v>185952301</v>
      </c>
      <c r="K169" s="102">
        <f t="shared" si="21"/>
        <v>69.499839373076824</v>
      </c>
    </row>
    <row r="170" spans="1:15" ht="108" customHeight="1" x14ac:dyDescent="0.2">
      <c r="A170" s="109" t="s">
        <v>474</v>
      </c>
      <c r="B170" s="104" t="s">
        <v>358</v>
      </c>
      <c r="C170" s="104" t="s">
        <v>501</v>
      </c>
      <c r="D170" s="104" t="s">
        <v>409</v>
      </c>
      <c r="E170" s="104" t="s">
        <v>472</v>
      </c>
      <c r="F170" s="104" t="s">
        <v>548</v>
      </c>
      <c r="G170" s="110" t="s">
        <v>312</v>
      </c>
      <c r="H170" s="86">
        <v>267557886</v>
      </c>
      <c r="I170" s="86">
        <v>267557886</v>
      </c>
      <c r="J170" s="86">
        <v>185952301</v>
      </c>
      <c r="K170" s="86">
        <f t="shared" si="21"/>
        <v>69.499839373076824</v>
      </c>
    </row>
    <row r="171" spans="1:15" ht="53.25" customHeight="1" x14ac:dyDescent="0.2">
      <c r="A171" s="109" t="s">
        <v>368</v>
      </c>
      <c r="B171" s="104" t="s">
        <v>358</v>
      </c>
      <c r="C171" s="104" t="s">
        <v>501</v>
      </c>
      <c r="D171" s="104" t="s">
        <v>409</v>
      </c>
      <c r="E171" s="104" t="s">
        <v>472</v>
      </c>
      <c r="F171" s="104" t="s">
        <v>548</v>
      </c>
      <c r="G171" s="104" t="s">
        <v>369</v>
      </c>
      <c r="H171" s="86">
        <v>267557886</v>
      </c>
      <c r="I171" s="86">
        <v>267557886</v>
      </c>
      <c r="J171" s="86">
        <v>185952301</v>
      </c>
      <c r="K171" s="86">
        <f t="shared" si="21"/>
        <v>69.499839373076824</v>
      </c>
    </row>
    <row r="172" spans="1:15" ht="31.5" customHeight="1" x14ac:dyDescent="0.2">
      <c r="A172" s="109" t="s">
        <v>370</v>
      </c>
      <c r="B172" s="104" t="s">
        <v>358</v>
      </c>
      <c r="C172" s="104" t="s">
        <v>501</v>
      </c>
      <c r="D172" s="104" t="s">
        <v>409</v>
      </c>
      <c r="E172" s="104" t="s">
        <v>472</v>
      </c>
      <c r="F172" s="104" t="s">
        <v>548</v>
      </c>
      <c r="G172" s="104" t="s">
        <v>371</v>
      </c>
      <c r="H172" s="86">
        <v>217835689.80000001</v>
      </c>
      <c r="I172" s="86">
        <v>217835689.80000001</v>
      </c>
      <c r="J172" s="86">
        <v>158791367</v>
      </c>
      <c r="K172" s="86">
        <f t="shared" si="21"/>
        <v>72.89501878493374</v>
      </c>
    </row>
    <row r="173" spans="1:15" ht="23.25" customHeight="1" x14ac:dyDescent="0.2">
      <c r="A173" s="109" t="s">
        <v>393</v>
      </c>
      <c r="B173" s="104" t="s">
        <v>358</v>
      </c>
      <c r="C173" s="104" t="s">
        <v>501</v>
      </c>
      <c r="D173" s="104" t="s">
        <v>409</v>
      </c>
      <c r="E173" s="104" t="s">
        <v>472</v>
      </c>
      <c r="F173" s="104" t="s">
        <v>548</v>
      </c>
      <c r="G173" s="104" t="s">
        <v>394</v>
      </c>
      <c r="H173" s="86">
        <v>49722196.200000003</v>
      </c>
      <c r="I173" s="86">
        <v>49722196.200000003</v>
      </c>
      <c r="J173" s="86">
        <v>27160934</v>
      </c>
      <c r="K173" s="86">
        <f t="shared" si="21"/>
        <v>54.625370711199594</v>
      </c>
    </row>
    <row r="174" spans="1:15" ht="37.5" x14ac:dyDescent="0.2">
      <c r="A174" s="105" t="s">
        <v>330</v>
      </c>
      <c r="B174" s="106" t="s">
        <v>358</v>
      </c>
      <c r="C174" s="106" t="s">
        <v>501</v>
      </c>
      <c r="D174" s="106" t="s">
        <v>358</v>
      </c>
      <c r="E174" s="107" t="s">
        <v>312</v>
      </c>
      <c r="F174" s="107" t="s">
        <v>312</v>
      </c>
      <c r="G174" s="107" t="s">
        <v>312</v>
      </c>
      <c r="H174" s="102">
        <f>H175</f>
        <v>9187053</v>
      </c>
      <c r="I174" s="102">
        <f t="shared" ref="I174:J174" si="32">I175</f>
        <v>11317014</v>
      </c>
      <c r="J174" s="102">
        <f t="shared" si="32"/>
        <v>7141879.6100000003</v>
      </c>
      <c r="K174" s="102">
        <f t="shared" si="21"/>
        <v>63.107455818292713</v>
      </c>
    </row>
    <row r="175" spans="1:15" ht="37.5" x14ac:dyDescent="0.2">
      <c r="A175" s="105" t="s">
        <v>471</v>
      </c>
      <c r="B175" s="106" t="s">
        <v>358</v>
      </c>
      <c r="C175" s="106" t="s">
        <v>501</v>
      </c>
      <c r="D175" s="106" t="s">
        <v>358</v>
      </c>
      <c r="E175" s="106" t="s">
        <v>472</v>
      </c>
      <c r="F175" s="108" t="s">
        <v>312</v>
      </c>
      <c r="G175" s="108" t="s">
        <v>312</v>
      </c>
      <c r="H175" s="102">
        <f>H176+H179</f>
        <v>9187053</v>
      </c>
      <c r="I175" s="102">
        <f t="shared" ref="I175:J175" si="33">I176+I179</f>
        <v>11317014</v>
      </c>
      <c r="J175" s="102">
        <f t="shared" si="33"/>
        <v>7141879.6100000003</v>
      </c>
      <c r="K175" s="102">
        <f t="shared" si="21"/>
        <v>63.107455818292713</v>
      </c>
    </row>
    <row r="176" spans="1:15" ht="37.5" x14ac:dyDescent="0.2">
      <c r="A176" s="109" t="s">
        <v>330</v>
      </c>
      <c r="B176" s="104" t="s">
        <v>358</v>
      </c>
      <c r="C176" s="104" t="s">
        <v>501</v>
      </c>
      <c r="D176" s="104" t="s">
        <v>358</v>
      </c>
      <c r="E176" s="104" t="s">
        <v>472</v>
      </c>
      <c r="F176" s="104" t="s">
        <v>503</v>
      </c>
      <c r="G176" s="110" t="s">
        <v>312</v>
      </c>
      <c r="H176" s="86">
        <v>3036516</v>
      </c>
      <c r="I176" s="86">
        <v>3847571</v>
      </c>
      <c r="J176" s="86">
        <v>2994552.47</v>
      </c>
      <c r="K176" s="86">
        <f t="shared" si="21"/>
        <v>77.829687093493533</v>
      </c>
    </row>
    <row r="177" spans="1:11" ht="75" x14ac:dyDescent="0.2">
      <c r="A177" s="109" t="s">
        <v>331</v>
      </c>
      <c r="B177" s="104" t="s">
        <v>358</v>
      </c>
      <c r="C177" s="104" t="s">
        <v>501</v>
      </c>
      <c r="D177" s="104" t="s">
        <v>358</v>
      </c>
      <c r="E177" s="104" t="s">
        <v>472</v>
      </c>
      <c r="F177" s="104" t="s">
        <v>503</v>
      </c>
      <c r="G177" s="104" t="s">
        <v>332</v>
      </c>
      <c r="H177" s="86">
        <v>3036516</v>
      </c>
      <c r="I177" s="86">
        <v>3847571</v>
      </c>
      <c r="J177" s="86">
        <v>2994552.47</v>
      </c>
      <c r="K177" s="86">
        <f t="shared" si="21"/>
        <v>77.829687093493533</v>
      </c>
    </row>
    <row r="178" spans="1:11" ht="37.5" x14ac:dyDescent="0.2">
      <c r="A178" s="109" t="s">
        <v>333</v>
      </c>
      <c r="B178" s="104" t="s">
        <v>358</v>
      </c>
      <c r="C178" s="104" t="s">
        <v>501</v>
      </c>
      <c r="D178" s="104" t="s">
        <v>358</v>
      </c>
      <c r="E178" s="104" t="s">
        <v>472</v>
      </c>
      <c r="F178" s="104" t="s">
        <v>503</v>
      </c>
      <c r="G178" s="104" t="s">
        <v>334</v>
      </c>
      <c r="H178" s="86">
        <v>3036516</v>
      </c>
      <c r="I178" s="86">
        <v>3847571</v>
      </c>
      <c r="J178" s="86">
        <v>2994552.47</v>
      </c>
      <c r="K178" s="86">
        <f t="shared" si="21"/>
        <v>77.829687093493533</v>
      </c>
    </row>
    <row r="179" spans="1:11" ht="37.5" x14ac:dyDescent="0.2">
      <c r="A179" s="109" t="s">
        <v>386</v>
      </c>
      <c r="B179" s="104" t="s">
        <v>358</v>
      </c>
      <c r="C179" s="104" t="s">
        <v>501</v>
      </c>
      <c r="D179" s="104" t="s">
        <v>358</v>
      </c>
      <c r="E179" s="104" t="s">
        <v>472</v>
      </c>
      <c r="F179" s="104" t="s">
        <v>533</v>
      </c>
      <c r="G179" s="110" t="s">
        <v>312</v>
      </c>
      <c r="H179" s="86">
        <v>6150537</v>
      </c>
      <c r="I179" s="86">
        <v>7469443</v>
      </c>
      <c r="J179" s="86">
        <v>4147327.14</v>
      </c>
      <c r="K179" s="86">
        <f t="shared" si="21"/>
        <v>55.523914433780405</v>
      </c>
    </row>
    <row r="180" spans="1:11" ht="75" x14ac:dyDescent="0.2">
      <c r="A180" s="109" t="s">
        <v>331</v>
      </c>
      <c r="B180" s="104" t="s">
        <v>358</v>
      </c>
      <c r="C180" s="104" t="s">
        <v>501</v>
      </c>
      <c r="D180" s="104" t="s">
        <v>358</v>
      </c>
      <c r="E180" s="104" t="s">
        <v>472</v>
      </c>
      <c r="F180" s="104" t="s">
        <v>533</v>
      </c>
      <c r="G180" s="104" t="s">
        <v>332</v>
      </c>
      <c r="H180" s="86">
        <v>5985955</v>
      </c>
      <c r="I180" s="86">
        <v>7304861</v>
      </c>
      <c r="J180" s="86">
        <v>4055584.43</v>
      </c>
      <c r="K180" s="86">
        <f t="shared" si="21"/>
        <v>55.518981538457744</v>
      </c>
    </row>
    <row r="181" spans="1:11" ht="18.75" x14ac:dyDescent="0.2">
      <c r="A181" s="109" t="s">
        <v>387</v>
      </c>
      <c r="B181" s="104" t="s">
        <v>358</v>
      </c>
      <c r="C181" s="104" t="s">
        <v>501</v>
      </c>
      <c r="D181" s="104" t="s">
        <v>358</v>
      </c>
      <c r="E181" s="104" t="s">
        <v>472</v>
      </c>
      <c r="F181" s="104" t="s">
        <v>533</v>
      </c>
      <c r="G181" s="104" t="s">
        <v>388</v>
      </c>
      <c r="H181" s="86">
        <v>5985955</v>
      </c>
      <c r="I181" s="86">
        <v>7304861</v>
      </c>
      <c r="J181" s="86">
        <v>4055584.43</v>
      </c>
      <c r="K181" s="86">
        <f t="shared" si="21"/>
        <v>55.518981538457744</v>
      </c>
    </row>
    <row r="182" spans="1:11" ht="37.5" x14ac:dyDescent="0.2">
      <c r="A182" s="109" t="s">
        <v>335</v>
      </c>
      <c r="B182" s="104" t="s">
        <v>358</v>
      </c>
      <c r="C182" s="104" t="s">
        <v>501</v>
      </c>
      <c r="D182" s="104" t="s">
        <v>358</v>
      </c>
      <c r="E182" s="104" t="s">
        <v>472</v>
      </c>
      <c r="F182" s="104" t="s">
        <v>533</v>
      </c>
      <c r="G182" s="104" t="s">
        <v>336</v>
      </c>
      <c r="H182" s="86">
        <v>164582</v>
      </c>
      <c r="I182" s="86">
        <v>164582</v>
      </c>
      <c r="J182" s="86">
        <v>91742.71</v>
      </c>
      <c r="K182" s="86">
        <f t="shared" si="21"/>
        <v>55.742857663657034</v>
      </c>
    </row>
    <row r="183" spans="1:11" ht="37.5" x14ac:dyDescent="0.2">
      <c r="A183" s="109" t="s">
        <v>337</v>
      </c>
      <c r="B183" s="104" t="s">
        <v>358</v>
      </c>
      <c r="C183" s="104" t="s">
        <v>501</v>
      </c>
      <c r="D183" s="104" t="s">
        <v>358</v>
      </c>
      <c r="E183" s="104" t="s">
        <v>472</v>
      </c>
      <c r="F183" s="104" t="s">
        <v>533</v>
      </c>
      <c r="G183" s="104" t="s">
        <v>338</v>
      </c>
      <c r="H183" s="86">
        <v>164582</v>
      </c>
      <c r="I183" s="86">
        <v>164582</v>
      </c>
      <c r="J183" s="86">
        <v>91742.71</v>
      </c>
      <c r="K183" s="86">
        <f t="shared" si="21"/>
        <v>55.742857663657034</v>
      </c>
    </row>
    <row r="184" spans="1:11" ht="37.5" x14ac:dyDescent="0.2">
      <c r="A184" s="105" t="s">
        <v>549</v>
      </c>
      <c r="B184" s="106" t="s">
        <v>358</v>
      </c>
      <c r="C184" s="106" t="s">
        <v>501</v>
      </c>
      <c r="D184" s="106" t="s">
        <v>363</v>
      </c>
      <c r="E184" s="107" t="s">
        <v>312</v>
      </c>
      <c r="F184" s="107" t="s">
        <v>312</v>
      </c>
      <c r="G184" s="107" t="s">
        <v>312</v>
      </c>
      <c r="H184" s="102">
        <f>H185</f>
        <v>808080</v>
      </c>
      <c r="I184" s="102">
        <f t="shared" ref="I184:J184" si="34">I185</f>
        <v>808080</v>
      </c>
      <c r="J184" s="102">
        <f t="shared" si="34"/>
        <v>268741.01</v>
      </c>
      <c r="K184" s="102">
        <f t="shared" si="21"/>
        <v>33.256733244233246</v>
      </c>
    </row>
    <row r="185" spans="1:11" ht="37.5" x14ac:dyDescent="0.2">
      <c r="A185" s="105" t="s">
        <v>471</v>
      </c>
      <c r="B185" s="106" t="s">
        <v>358</v>
      </c>
      <c r="C185" s="106" t="s">
        <v>501</v>
      </c>
      <c r="D185" s="106" t="s">
        <v>363</v>
      </c>
      <c r="E185" s="106" t="s">
        <v>472</v>
      </c>
      <c r="F185" s="108" t="s">
        <v>312</v>
      </c>
      <c r="G185" s="108" t="s">
        <v>312</v>
      </c>
      <c r="H185" s="102">
        <f>H186</f>
        <v>808080</v>
      </c>
      <c r="I185" s="102">
        <f t="shared" ref="I185:J185" si="35">I186</f>
        <v>808080</v>
      </c>
      <c r="J185" s="102">
        <f t="shared" si="35"/>
        <v>268741.01</v>
      </c>
      <c r="K185" s="102">
        <f t="shared" si="21"/>
        <v>33.256733244233246</v>
      </c>
    </row>
    <row r="186" spans="1:11" ht="56.25" x14ac:dyDescent="0.2">
      <c r="A186" s="109" t="s">
        <v>485</v>
      </c>
      <c r="B186" s="104" t="s">
        <v>358</v>
      </c>
      <c r="C186" s="104" t="s">
        <v>501</v>
      </c>
      <c r="D186" s="104" t="s">
        <v>363</v>
      </c>
      <c r="E186" s="104" t="s">
        <v>472</v>
      </c>
      <c r="F186" s="104" t="s">
        <v>550</v>
      </c>
      <c r="G186" s="110" t="s">
        <v>312</v>
      </c>
      <c r="H186" s="86">
        <v>808080</v>
      </c>
      <c r="I186" s="86">
        <v>808080</v>
      </c>
      <c r="J186" s="86">
        <v>268741.01</v>
      </c>
      <c r="K186" s="86">
        <f t="shared" si="21"/>
        <v>33.256733244233246</v>
      </c>
    </row>
    <row r="187" spans="1:11" ht="37.5" x14ac:dyDescent="0.2">
      <c r="A187" s="109" t="s">
        <v>368</v>
      </c>
      <c r="B187" s="104" t="s">
        <v>358</v>
      </c>
      <c r="C187" s="104" t="s">
        <v>501</v>
      </c>
      <c r="D187" s="104" t="s">
        <v>363</v>
      </c>
      <c r="E187" s="104" t="s">
        <v>472</v>
      </c>
      <c r="F187" s="104" t="s">
        <v>550</v>
      </c>
      <c r="G187" s="104" t="s">
        <v>369</v>
      </c>
      <c r="H187" s="86">
        <v>808080</v>
      </c>
      <c r="I187" s="86">
        <v>808080</v>
      </c>
      <c r="J187" s="86">
        <v>268741.01</v>
      </c>
      <c r="K187" s="86">
        <f t="shared" si="21"/>
        <v>33.256733244233246</v>
      </c>
    </row>
    <row r="188" spans="1:11" ht="18.75" x14ac:dyDescent="0.2">
      <c r="A188" s="109" t="s">
        <v>370</v>
      </c>
      <c r="B188" s="104" t="s">
        <v>358</v>
      </c>
      <c r="C188" s="104" t="s">
        <v>501</v>
      </c>
      <c r="D188" s="104" t="s">
        <v>363</v>
      </c>
      <c r="E188" s="104" t="s">
        <v>472</v>
      </c>
      <c r="F188" s="104" t="s">
        <v>550</v>
      </c>
      <c r="G188" s="104" t="s">
        <v>371</v>
      </c>
      <c r="H188" s="86">
        <v>808080</v>
      </c>
      <c r="I188" s="86">
        <v>808080</v>
      </c>
      <c r="J188" s="86">
        <v>268741.01</v>
      </c>
      <c r="K188" s="86">
        <f t="shared" si="21"/>
        <v>33.256733244233246</v>
      </c>
    </row>
    <row r="189" spans="1:11" ht="56.25" x14ac:dyDescent="0.2">
      <c r="A189" s="105" t="s">
        <v>551</v>
      </c>
      <c r="B189" s="106" t="s">
        <v>358</v>
      </c>
      <c r="C189" s="106" t="s">
        <v>501</v>
      </c>
      <c r="D189" s="106" t="s">
        <v>402</v>
      </c>
      <c r="E189" s="107" t="s">
        <v>312</v>
      </c>
      <c r="F189" s="107" t="s">
        <v>312</v>
      </c>
      <c r="G189" s="107" t="s">
        <v>312</v>
      </c>
      <c r="H189" s="102">
        <f>H190</f>
        <v>112351626</v>
      </c>
      <c r="I189" s="102">
        <f t="shared" ref="I189:J189" si="36">I190</f>
        <v>148127397.62</v>
      </c>
      <c r="J189" s="102">
        <f t="shared" si="36"/>
        <v>79443871.980000004</v>
      </c>
      <c r="K189" s="102">
        <f t="shared" si="21"/>
        <v>53.632125627294201</v>
      </c>
    </row>
    <row r="190" spans="1:11" ht="37.5" x14ac:dyDescent="0.2">
      <c r="A190" s="105" t="s">
        <v>471</v>
      </c>
      <c r="B190" s="106" t="s">
        <v>358</v>
      </c>
      <c r="C190" s="106" t="s">
        <v>501</v>
      </c>
      <c r="D190" s="106" t="s">
        <v>402</v>
      </c>
      <c r="E190" s="106" t="s">
        <v>472</v>
      </c>
      <c r="F190" s="108" t="s">
        <v>312</v>
      </c>
      <c r="G190" s="108" t="s">
        <v>312</v>
      </c>
      <c r="H190" s="102">
        <f>H191+H195</f>
        <v>112351626</v>
      </c>
      <c r="I190" s="102">
        <f t="shared" ref="I190:J190" si="37">I191+I195</f>
        <v>148127397.62</v>
      </c>
      <c r="J190" s="102">
        <f t="shared" si="37"/>
        <v>79443871.980000004</v>
      </c>
      <c r="K190" s="102">
        <f t="shared" si="21"/>
        <v>53.632125627294201</v>
      </c>
    </row>
    <row r="191" spans="1:11" ht="18.75" x14ac:dyDescent="0.2">
      <c r="A191" s="109" t="s">
        <v>475</v>
      </c>
      <c r="B191" s="104" t="s">
        <v>358</v>
      </c>
      <c r="C191" s="104" t="s">
        <v>501</v>
      </c>
      <c r="D191" s="104" t="s">
        <v>402</v>
      </c>
      <c r="E191" s="104" t="s">
        <v>472</v>
      </c>
      <c r="F191" s="104" t="s">
        <v>552</v>
      </c>
      <c r="G191" s="110" t="s">
        <v>312</v>
      </c>
      <c r="H191" s="86">
        <v>11189803</v>
      </c>
      <c r="I191" s="86">
        <v>12744608.560000001</v>
      </c>
      <c r="J191" s="86">
        <v>7426955.4000000004</v>
      </c>
      <c r="K191" s="86">
        <f t="shared" si="21"/>
        <v>58.27527275580757</v>
      </c>
    </row>
    <row r="192" spans="1:11" ht="37.5" x14ac:dyDescent="0.2">
      <c r="A192" s="109" t="s">
        <v>368</v>
      </c>
      <c r="B192" s="104" t="s">
        <v>358</v>
      </c>
      <c r="C192" s="104" t="s">
        <v>501</v>
      </c>
      <c r="D192" s="104" t="s">
        <v>402</v>
      </c>
      <c r="E192" s="104" t="s">
        <v>472</v>
      </c>
      <c r="F192" s="104" t="s">
        <v>552</v>
      </c>
      <c r="G192" s="104" t="s">
        <v>369</v>
      </c>
      <c r="H192" s="86">
        <v>11189803</v>
      </c>
      <c r="I192" s="86">
        <v>12744608.560000001</v>
      </c>
      <c r="J192" s="86">
        <v>7426955.4000000004</v>
      </c>
      <c r="K192" s="86">
        <f t="shared" si="21"/>
        <v>58.27527275580757</v>
      </c>
    </row>
    <row r="193" spans="1:11" ht="18.75" x14ac:dyDescent="0.2">
      <c r="A193" s="109" t="s">
        <v>370</v>
      </c>
      <c r="B193" s="104" t="s">
        <v>358</v>
      </c>
      <c r="C193" s="104" t="s">
        <v>501</v>
      </c>
      <c r="D193" s="104" t="s">
        <v>402</v>
      </c>
      <c r="E193" s="104" t="s">
        <v>472</v>
      </c>
      <c r="F193" s="104" t="s">
        <v>552</v>
      </c>
      <c r="G193" s="104" t="s">
        <v>371</v>
      </c>
      <c r="H193" s="86">
        <v>7157704</v>
      </c>
      <c r="I193" s="86">
        <v>7826407.5599999996</v>
      </c>
      <c r="J193" s="86">
        <v>4324113.4400000004</v>
      </c>
      <c r="K193" s="86">
        <f t="shared" si="21"/>
        <v>55.250297238545556</v>
      </c>
    </row>
    <row r="194" spans="1:11" ht="18.75" x14ac:dyDescent="0.2">
      <c r="A194" s="109" t="s">
        <v>393</v>
      </c>
      <c r="B194" s="104" t="s">
        <v>358</v>
      </c>
      <c r="C194" s="104" t="s">
        <v>501</v>
      </c>
      <c r="D194" s="104" t="s">
        <v>402</v>
      </c>
      <c r="E194" s="104" t="s">
        <v>472</v>
      </c>
      <c r="F194" s="104" t="s">
        <v>552</v>
      </c>
      <c r="G194" s="104" t="s">
        <v>394</v>
      </c>
      <c r="H194" s="86">
        <v>4032099</v>
      </c>
      <c r="I194" s="86">
        <v>4918201</v>
      </c>
      <c r="J194" s="86">
        <v>3102841.96</v>
      </c>
      <c r="K194" s="86">
        <f t="shared" si="21"/>
        <v>63.088962000536377</v>
      </c>
    </row>
    <row r="195" spans="1:11" ht="18.75" x14ac:dyDescent="0.2">
      <c r="A195" s="109" t="s">
        <v>482</v>
      </c>
      <c r="B195" s="104" t="s">
        <v>358</v>
      </c>
      <c r="C195" s="104" t="s">
        <v>501</v>
      </c>
      <c r="D195" s="104" t="s">
        <v>402</v>
      </c>
      <c r="E195" s="104" t="s">
        <v>472</v>
      </c>
      <c r="F195" s="104" t="s">
        <v>553</v>
      </c>
      <c r="G195" s="110" t="s">
        <v>312</v>
      </c>
      <c r="H195" s="86">
        <v>101161823</v>
      </c>
      <c r="I195" s="86">
        <v>135382789.06</v>
      </c>
      <c r="J195" s="86">
        <v>72016916.579999998</v>
      </c>
      <c r="K195" s="86">
        <f t="shared" si="21"/>
        <v>53.195030978482038</v>
      </c>
    </row>
    <row r="196" spans="1:11" ht="37.5" x14ac:dyDescent="0.2">
      <c r="A196" s="109" t="s">
        <v>368</v>
      </c>
      <c r="B196" s="104" t="s">
        <v>358</v>
      </c>
      <c r="C196" s="104" t="s">
        <v>501</v>
      </c>
      <c r="D196" s="104" t="s">
        <v>402</v>
      </c>
      <c r="E196" s="104" t="s">
        <v>472</v>
      </c>
      <c r="F196" s="104" t="s">
        <v>553</v>
      </c>
      <c r="G196" s="104" t="s">
        <v>369</v>
      </c>
      <c r="H196" s="86">
        <v>101161823</v>
      </c>
      <c r="I196" s="86">
        <v>135382789.06</v>
      </c>
      <c r="J196" s="86">
        <v>72016916.579999998</v>
      </c>
      <c r="K196" s="86">
        <f t="shared" si="21"/>
        <v>53.195030978482038</v>
      </c>
    </row>
    <row r="197" spans="1:11" ht="18.75" x14ac:dyDescent="0.2">
      <c r="A197" s="109" t="s">
        <v>370</v>
      </c>
      <c r="B197" s="104" t="s">
        <v>358</v>
      </c>
      <c r="C197" s="104" t="s">
        <v>501</v>
      </c>
      <c r="D197" s="104" t="s">
        <v>402</v>
      </c>
      <c r="E197" s="104" t="s">
        <v>472</v>
      </c>
      <c r="F197" s="104" t="s">
        <v>553</v>
      </c>
      <c r="G197" s="104" t="s">
        <v>371</v>
      </c>
      <c r="H197" s="86">
        <v>101161823</v>
      </c>
      <c r="I197" s="86">
        <v>135382789.06</v>
      </c>
      <c r="J197" s="86">
        <v>72016916.579999998</v>
      </c>
      <c r="K197" s="86">
        <f t="shared" ref="K197:K260" si="38">J197/I197*100</f>
        <v>53.195030978482038</v>
      </c>
    </row>
    <row r="198" spans="1:11" ht="75" x14ac:dyDescent="0.2">
      <c r="A198" s="105" t="s">
        <v>554</v>
      </c>
      <c r="B198" s="106" t="s">
        <v>358</v>
      </c>
      <c r="C198" s="106" t="s">
        <v>501</v>
      </c>
      <c r="D198" s="106" t="s">
        <v>329</v>
      </c>
      <c r="E198" s="107" t="s">
        <v>312</v>
      </c>
      <c r="F198" s="107" t="s">
        <v>312</v>
      </c>
      <c r="G198" s="107" t="s">
        <v>312</v>
      </c>
      <c r="H198" s="102">
        <f>H199</f>
        <v>0</v>
      </c>
      <c r="I198" s="102">
        <f t="shared" ref="I198:J198" si="39">I199</f>
        <v>7861296.0099999998</v>
      </c>
      <c r="J198" s="102">
        <f t="shared" si="39"/>
        <v>1356646.5</v>
      </c>
      <c r="K198" s="102">
        <f t="shared" si="38"/>
        <v>17.257288089321037</v>
      </c>
    </row>
    <row r="199" spans="1:11" ht="37.5" x14ac:dyDescent="0.2">
      <c r="A199" s="105" t="s">
        <v>471</v>
      </c>
      <c r="B199" s="106" t="s">
        <v>358</v>
      </c>
      <c r="C199" s="106" t="s">
        <v>501</v>
      </c>
      <c r="D199" s="106" t="s">
        <v>329</v>
      </c>
      <c r="E199" s="106" t="s">
        <v>472</v>
      </c>
      <c r="F199" s="108" t="s">
        <v>312</v>
      </c>
      <c r="G199" s="108" t="s">
        <v>312</v>
      </c>
      <c r="H199" s="102">
        <f>H200</f>
        <v>0</v>
      </c>
      <c r="I199" s="102">
        <f t="shared" ref="I199:J199" si="40">I200</f>
        <v>7861296.0099999998</v>
      </c>
      <c r="J199" s="102">
        <f t="shared" si="40"/>
        <v>1356646.5</v>
      </c>
      <c r="K199" s="102">
        <f t="shared" si="38"/>
        <v>17.257288089321037</v>
      </c>
    </row>
    <row r="200" spans="1:11" ht="18.75" x14ac:dyDescent="0.2">
      <c r="A200" s="109" t="s">
        <v>486</v>
      </c>
      <c r="B200" s="104" t="s">
        <v>358</v>
      </c>
      <c r="C200" s="104" t="s">
        <v>501</v>
      </c>
      <c r="D200" s="104" t="s">
        <v>329</v>
      </c>
      <c r="E200" s="104" t="s">
        <v>472</v>
      </c>
      <c r="F200" s="104" t="s">
        <v>555</v>
      </c>
      <c r="G200" s="110" t="s">
        <v>312</v>
      </c>
      <c r="H200" s="86">
        <v>0</v>
      </c>
      <c r="I200" s="86">
        <v>7861296.0099999998</v>
      </c>
      <c r="J200" s="86">
        <v>1356646.5</v>
      </c>
      <c r="K200" s="86">
        <f t="shared" si="38"/>
        <v>17.257288089321037</v>
      </c>
    </row>
    <row r="201" spans="1:11" ht="37.5" x14ac:dyDescent="0.2">
      <c r="A201" s="109" t="s">
        <v>368</v>
      </c>
      <c r="B201" s="104" t="s">
        <v>358</v>
      </c>
      <c r="C201" s="104" t="s">
        <v>501</v>
      </c>
      <c r="D201" s="104" t="s">
        <v>329</v>
      </c>
      <c r="E201" s="104" t="s">
        <v>472</v>
      </c>
      <c r="F201" s="104" t="s">
        <v>555</v>
      </c>
      <c r="G201" s="104" t="s">
        <v>369</v>
      </c>
      <c r="H201" s="86">
        <v>0</v>
      </c>
      <c r="I201" s="86">
        <v>7861296.0099999998</v>
      </c>
      <c r="J201" s="86">
        <v>1356646.5</v>
      </c>
      <c r="K201" s="86">
        <f t="shared" si="38"/>
        <v>17.257288089321037</v>
      </c>
    </row>
    <row r="202" spans="1:11" ht="18.75" x14ac:dyDescent="0.2">
      <c r="A202" s="109" t="s">
        <v>370</v>
      </c>
      <c r="B202" s="104" t="s">
        <v>358</v>
      </c>
      <c r="C202" s="104" t="s">
        <v>501</v>
      </c>
      <c r="D202" s="104" t="s">
        <v>329</v>
      </c>
      <c r="E202" s="104" t="s">
        <v>472</v>
      </c>
      <c r="F202" s="104" t="s">
        <v>555</v>
      </c>
      <c r="G202" s="104" t="s">
        <v>371</v>
      </c>
      <c r="H202" s="86">
        <v>0</v>
      </c>
      <c r="I202" s="86">
        <v>7861296.0099999998</v>
      </c>
      <c r="J202" s="86">
        <v>1356646.5</v>
      </c>
      <c r="K202" s="86">
        <f t="shared" si="38"/>
        <v>17.257288089321037</v>
      </c>
    </row>
    <row r="203" spans="1:11" ht="75" x14ac:dyDescent="0.2">
      <c r="A203" s="171" t="s">
        <v>556</v>
      </c>
      <c r="B203" s="106" t="s">
        <v>358</v>
      </c>
      <c r="C203" s="106" t="s">
        <v>501</v>
      </c>
      <c r="D203" s="106" t="s">
        <v>379</v>
      </c>
      <c r="E203" s="107" t="s">
        <v>312</v>
      </c>
      <c r="F203" s="107" t="s">
        <v>312</v>
      </c>
      <c r="G203" s="107" t="s">
        <v>312</v>
      </c>
      <c r="H203" s="102">
        <f>H204</f>
        <v>4060679</v>
      </c>
      <c r="I203" s="102">
        <f t="shared" ref="I203:J203" si="41">I204</f>
        <v>4060679</v>
      </c>
      <c r="J203" s="102">
        <f t="shared" si="41"/>
        <v>2147492.46</v>
      </c>
      <c r="K203" s="86">
        <f t="shared" si="38"/>
        <v>52.885058385555716</v>
      </c>
    </row>
    <row r="204" spans="1:11" ht="37.5" x14ac:dyDescent="0.2">
      <c r="A204" s="105" t="s">
        <v>471</v>
      </c>
      <c r="B204" s="106" t="s">
        <v>358</v>
      </c>
      <c r="C204" s="106" t="s">
        <v>501</v>
      </c>
      <c r="D204" s="106" t="s">
        <v>379</v>
      </c>
      <c r="E204" s="106" t="s">
        <v>472</v>
      </c>
      <c r="F204" s="108" t="s">
        <v>312</v>
      </c>
      <c r="G204" s="108" t="s">
        <v>312</v>
      </c>
      <c r="H204" s="102">
        <f>H205+H208+H213+H216</f>
        <v>4060679</v>
      </c>
      <c r="I204" s="102">
        <f>I205+I208+I213+I216</f>
        <v>4060679</v>
      </c>
      <c r="J204" s="102">
        <f t="shared" ref="J204" si="42">J205+J208+J213+J216</f>
        <v>2147492.46</v>
      </c>
      <c r="K204" s="86">
        <f t="shared" si="38"/>
        <v>52.885058385555716</v>
      </c>
    </row>
    <row r="205" spans="1:11" ht="37.5" x14ac:dyDescent="0.2">
      <c r="A205" s="109" t="s">
        <v>487</v>
      </c>
      <c r="B205" s="104" t="s">
        <v>358</v>
      </c>
      <c r="C205" s="104" t="s">
        <v>501</v>
      </c>
      <c r="D205" s="104" t="s">
        <v>379</v>
      </c>
      <c r="E205" s="104" t="s">
        <v>472</v>
      </c>
      <c r="F205" s="104" t="s">
        <v>557</v>
      </c>
      <c r="G205" s="110" t="s">
        <v>312</v>
      </c>
      <c r="H205" s="86">
        <v>1100000</v>
      </c>
      <c r="I205" s="86">
        <v>1100000</v>
      </c>
      <c r="J205" s="86">
        <v>343442.16</v>
      </c>
      <c r="K205" s="86">
        <f t="shared" si="38"/>
        <v>31.222014545454542</v>
      </c>
    </row>
    <row r="206" spans="1:11" ht="37.5" x14ac:dyDescent="0.2">
      <c r="A206" s="109" t="s">
        <v>335</v>
      </c>
      <c r="B206" s="104" t="s">
        <v>358</v>
      </c>
      <c r="C206" s="104" t="s">
        <v>501</v>
      </c>
      <c r="D206" s="104" t="s">
        <v>379</v>
      </c>
      <c r="E206" s="104" t="s">
        <v>472</v>
      </c>
      <c r="F206" s="104" t="s">
        <v>557</v>
      </c>
      <c r="G206" s="104" t="s">
        <v>336</v>
      </c>
      <c r="H206" s="86">
        <v>1100000</v>
      </c>
      <c r="I206" s="86">
        <v>1100000</v>
      </c>
      <c r="J206" s="86">
        <v>343442.16</v>
      </c>
      <c r="K206" s="86">
        <f t="shared" si="38"/>
        <v>31.222014545454542</v>
      </c>
    </row>
    <row r="207" spans="1:11" ht="37.5" x14ac:dyDescent="0.2">
      <c r="A207" s="109" t="s">
        <v>337</v>
      </c>
      <c r="B207" s="104" t="s">
        <v>358</v>
      </c>
      <c r="C207" s="104" t="s">
        <v>501</v>
      </c>
      <c r="D207" s="104" t="s">
        <v>379</v>
      </c>
      <c r="E207" s="104" t="s">
        <v>472</v>
      </c>
      <c r="F207" s="104" t="s">
        <v>557</v>
      </c>
      <c r="G207" s="104" t="s">
        <v>338</v>
      </c>
      <c r="H207" s="86">
        <v>1100000</v>
      </c>
      <c r="I207" s="86">
        <v>1100000</v>
      </c>
      <c r="J207" s="86">
        <v>343442.16</v>
      </c>
      <c r="K207" s="86">
        <f t="shared" si="38"/>
        <v>31.222014545454542</v>
      </c>
    </row>
    <row r="208" spans="1:11" ht="18.75" x14ac:dyDescent="0.2">
      <c r="A208" s="109" t="s">
        <v>372</v>
      </c>
      <c r="B208" s="104" t="s">
        <v>358</v>
      </c>
      <c r="C208" s="104" t="s">
        <v>501</v>
      </c>
      <c r="D208" s="104" t="s">
        <v>379</v>
      </c>
      <c r="E208" s="104" t="s">
        <v>472</v>
      </c>
      <c r="F208" s="104" t="s">
        <v>558</v>
      </c>
      <c r="G208" s="110" t="s">
        <v>312</v>
      </c>
      <c r="H208" s="86">
        <v>700000</v>
      </c>
      <c r="I208" s="86">
        <v>700000</v>
      </c>
      <c r="J208" s="86">
        <v>550871.30000000005</v>
      </c>
      <c r="K208" s="86">
        <f t="shared" si="38"/>
        <v>78.695900000000009</v>
      </c>
    </row>
    <row r="209" spans="1:11" ht="75" x14ac:dyDescent="0.2">
      <c r="A209" s="109" t="s">
        <v>331</v>
      </c>
      <c r="B209" s="104" t="s">
        <v>358</v>
      </c>
      <c r="C209" s="104" t="s">
        <v>501</v>
      </c>
      <c r="D209" s="104" t="s">
        <v>379</v>
      </c>
      <c r="E209" s="104" t="s">
        <v>472</v>
      </c>
      <c r="F209" s="104" t="s">
        <v>558</v>
      </c>
      <c r="G209" s="104" t="s">
        <v>332</v>
      </c>
      <c r="H209" s="86">
        <v>4000</v>
      </c>
      <c r="I209" s="86">
        <v>4000</v>
      </c>
      <c r="J209" s="86">
        <v>4000</v>
      </c>
      <c r="K209" s="86">
        <f t="shared" si="38"/>
        <v>100</v>
      </c>
    </row>
    <row r="210" spans="1:11" ht="18.75" x14ac:dyDescent="0.2">
      <c r="A210" s="109" t="s">
        <v>387</v>
      </c>
      <c r="B210" s="104" t="s">
        <v>358</v>
      </c>
      <c r="C210" s="104" t="s">
        <v>501</v>
      </c>
      <c r="D210" s="104" t="s">
        <v>379</v>
      </c>
      <c r="E210" s="104" t="s">
        <v>472</v>
      </c>
      <c r="F210" s="104" t="s">
        <v>558</v>
      </c>
      <c r="G210" s="104" t="s">
        <v>388</v>
      </c>
      <c r="H210" s="86">
        <v>4000</v>
      </c>
      <c r="I210" s="86">
        <v>4000</v>
      </c>
      <c r="J210" s="86">
        <v>4000</v>
      </c>
      <c r="K210" s="86">
        <f t="shared" si="38"/>
        <v>100</v>
      </c>
    </row>
    <row r="211" spans="1:11" ht="37.5" x14ac:dyDescent="0.2">
      <c r="A211" s="109" t="s">
        <v>335</v>
      </c>
      <c r="B211" s="104" t="s">
        <v>358</v>
      </c>
      <c r="C211" s="104" t="s">
        <v>501</v>
      </c>
      <c r="D211" s="104" t="s">
        <v>379</v>
      </c>
      <c r="E211" s="104" t="s">
        <v>472</v>
      </c>
      <c r="F211" s="104" t="s">
        <v>558</v>
      </c>
      <c r="G211" s="104" t="s">
        <v>336</v>
      </c>
      <c r="H211" s="86">
        <v>696000</v>
      </c>
      <c r="I211" s="86">
        <v>696000</v>
      </c>
      <c r="J211" s="86">
        <v>546871.30000000005</v>
      </c>
      <c r="K211" s="86">
        <f t="shared" si="38"/>
        <v>78.57346264367817</v>
      </c>
    </row>
    <row r="212" spans="1:11" ht="37.5" x14ac:dyDescent="0.2">
      <c r="A212" s="109" t="s">
        <v>337</v>
      </c>
      <c r="B212" s="104" t="s">
        <v>358</v>
      </c>
      <c r="C212" s="104" t="s">
        <v>501</v>
      </c>
      <c r="D212" s="104" t="s">
        <v>379</v>
      </c>
      <c r="E212" s="104" t="s">
        <v>472</v>
      </c>
      <c r="F212" s="104" t="s">
        <v>558</v>
      </c>
      <c r="G212" s="104" t="s">
        <v>338</v>
      </c>
      <c r="H212" s="86">
        <v>696000</v>
      </c>
      <c r="I212" s="86">
        <v>696000</v>
      </c>
      <c r="J212" s="86">
        <v>546871.30000000005</v>
      </c>
      <c r="K212" s="86">
        <f t="shared" si="38"/>
        <v>78.57346264367817</v>
      </c>
    </row>
    <row r="213" spans="1:11" ht="37.5" x14ac:dyDescent="0.2">
      <c r="A213" s="109" t="s">
        <v>473</v>
      </c>
      <c r="B213" s="104" t="s">
        <v>358</v>
      </c>
      <c r="C213" s="104" t="s">
        <v>501</v>
      </c>
      <c r="D213" s="104" t="s">
        <v>379</v>
      </c>
      <c r="E213" s="104" t="s">
        <v>472</v>
      </c>
      <c r="F213" s="104" t="s">
        <v>559</v>
      </c>
      <c r="G213" s="110" t="s">
        <v>312</v>
      </c>
      <c r="H213" s="86">
        <v>438179</v>
      </c>
      <c r="I213" s="86">
        <v>438179</v>
      </c>
      <c r="J213" s="86">
        <v>438179</v>
      </c>
      <c r="K213" s="86">
        <f t="shared" si="38"/>
        <v>100</v>
      </c>
    </row>
    <row r="214" spans="1:11" ht="37.5" x14ac:dyDescent="0.2">
      <c r="A214" s="109" t="s">
        <v>368</v>
      </c>
      <c r="B214" s="104" t="s">
        <v>358</v>
      </c>
      <c r="C214" s="104" t="s">
        <v>501</v>
      </c>
      <c r="D214" s="104" t="s">
        <v>379</v>
      </c>
      <c r="E214" s="104" t="s">
        <v>472</v>
      </c>
      <c r="F214" s="104" t="s">
        <v>559</v>
      </c>
      <c r="G214" s="104" t="s">
        <v>369</v>
      </c>
      <c r="H214" s="86">
        <v>438179</v>
      </c>
      <c r="I214" s="86">
        <v>438179</v>
      </c>
      <c r="J214" s="86">
        <v>438179</v>
      </c>
      <c r="K214" s="86">
        <f t="shared" si="38"/>
        <v>100</v>
      </c>
    </row>
    <row r="215" spans="1:11" ht="18.75" x14ac:dyDescent="0.2">
      <c r="A215" s="109" t="s">
        <v>370</v>
      </c>
      <c r="B215" s="104" t="s">
        <v>358</v>
      </c>
      <c r="C215" s="104" t="s">
        <v>501</v>
      </c>
      <c r="D215" s="104" t="s">
        <v>379</v>
      </c>
      <c r="E215" s="104" t="s">
        <v>472</v>
      </c>
      <c r="F215" s="104" t="s">
        <v>559</v>
      </c>
      <c r="G215" s="104" t="s">
        <v>371</v>
      </c>
      <c r="H215" s="86">
        <v>438179</v>
      </c>
      <c r="I215" s="86">
        <v>438179</v>
      </c>
      <c r="J215" s="86">
        <v>438179</v>
      </c>
      <c r="K215" s="86">
        <f t="shared" si="38"/>
        <v>100</v>
      </c>
    </row>
    <row r="216" spans="1:11" ht="18.75" x14ac:dyDescent="0.2">
      <c r="A216" s="109" t="s">
        <v>488</v>
      </c>
      <c r="B216" s="104" t="s">
        <v>358</v>
      </c>
      <c r="C216" s="104" t="s">
        <v>501</v>
      </c>
      <c r="D216" s="104" t="s">
        <v>379</v>
      </c>
      <c r="E216" s="104" t="s">
        <v>472</v>
      </c>
      <c r="F216" s="104" t="s">
        <v>560</v>
      </c>
      <c r="G216" s="110" t="s">
        <v>312</v>
      </c>
      <c r="H216" s="86">
        <v>1822500</v>
      </c>
      <c r="I216" s="86">
        <v>1822500</v>
      </c>
      <c r="J216" s="86">
        <v>815000</v>
      </c>
      <c r="K216" s="86">
        <f t="shared" si="38"/>
        <v>44.718792866941016</v>
      </c>
    </row>
    <row r="217" spans="1:11" ht="18.75" x14ac:dyDescent="0.2">
      <c r="A217" s="109" t="s">
        <v>375</v>
      </c>
      <c r="B217" s="104" t="s">
        <v>358</v>
      </c>
      <c r="C217" s="104" t="s">
        <v>501</v>
      </c>
      <c r="D217" s="104" t="s">
        <v>379</v>
      </c>
      <c r="E217" s="104" t="s">
        <v>472</v>
      </c>
      <c r="F217" s="104" t="s">
        <v>560</v>
      </c>
      <c r="G217" s="104" t="s">
        <v>376</v>
      </c>
      <c r="H217" s="86">
        <v>1822500</v>
      </c>
      <c r="I217" s="86">
        <v>1822500</v>
      </c>
      <c r="J217" s="86">
        <v>815000</v>
      </c>
      <c r="K217" s="86">
        <f t="shared" si="38"/>
        <v>44.718792866941016</v>
      </c>
    </row>
    <row r="218" spans="1:11" ht="18.75" x14ac:dyDescent="0.2">
      <c r="A218" s="109" t="s">
        <v>488</v>
      </c>
      <c r="B218" s="104" t="s">
        <v>358</v>
      </c>
      <c r="C218" s="104" t="s">
        <v>501</v>
      </c>
      <c r="D218" s="104" t="s">
        <v>379</v>
      </c>
      <c r="E218" s="104" t="s">
        <v>472</v>
      </c>
      <c r="F218" s="104" t="s">
        <v>560</v>
      </c>
      <c r="G218" s="104" t="s">
        <v>489</v>
      </c>
      <c r="H218" s="86">
        <v>1822500</v>
      </c>
      <c r="I218" s="86">
        <v>1822500</v>
      </c>
      <c r="J218" s="86">
        <v>815000</v>
      </c>
      <c r="K218" s="86">
        <f t="shared" si="38"/>
        <v>44.718792866941016</v>
      </c>
    </row>
    <row r="219" spans="1:11" ht="25.5" customHeight="1" x14ac:dyDescent="0.2">
      <c r="A219" s="105" t="s">
        <v>561</v>
      </c>
      <c r="B219" s="106" t="s">
        <v>358</v>
      </c>
      <c r="C219" s="106" t="s">
        <v>501</v>
      </c>
      <c r="D219" s="106" t="s">
        <v>427</v>
      </c>
      <c r="E219" s="107" t="s">
        <v>312</v>
      </c>
      <c r="F219" s="107" t="s">
        <v>312</v>
      </c>
      <c r="G219" s="107" t="s">
        <v>312</v>
      </c>
      <c r="H219" s="102">
        <f>H220</f>
        <v>74448926.879999995</v>
      </c>
      <c r="I219" s="102">
        <f t="shared" ref="I219:J219" si="43">I220</f>
        <v>74448926.879999995</v>
      </c>
      <c r="J219" s="102">
        <f t="shared" si="43"/>
        <v>29198313.030000001</v>
      </c>
      <c r="K219" s="102">
        <f t="shared" si="38"/>
        <v>39.219253055269832</v>
      </c>
    </row>
    <row r="220" spans="1:11" ht="37.5" x14ac:dyDescent="0.2">
      <c r="A220" s="105" t="s">
        <v>471</v>
      </c>
      <c r="B220" s="106" t="s">
        <v>358</v>
      </c>
      <c r="C220" s="106" t="s">
        <v>501</v>
      </c>
      <c r="D220" s="106" t="s">
        <v>427</v>
      </c>
      <c r="E220" s="106" t="s">
        <v>472</v>
      </c>
      <c r="F220" s="108" t="s">
        <v>312</v>
      </c>
      <c r="G220" s="108" t="s">
        <v>312</v>
      </c>
      <c r="H220" s="102">
        <f>H221+H225</f>
        <v>74448926.879999995</v>
      </c>
      <c r="I220" s="102">
        <f t="shared" ref="I220:J220" si="44">I221+I225</f>
        <v>74448926.879999995</v>
      </c>
      <c r="J220" s="102">
        <f t="shared" si="44"/>
        <v>29198313.030000001</v>
      </c>
      <c r="K220" s="102">
        <f t="shared" si="38"/>
        <v>39.219253055269832</v>
      </c>
    </row>
    <row r="221" spans="1:11" ht="18.75" x14ac:dyDescent="0.2">
      <c r="A221" s="109" t="s">
        <v>476</v>
      </c>
      <c r="B221" s="104" t="s">
        <v>358</v>
      </c>
      <c r="C221" s="104" t="s">
        <v>501</v>
      </c>
      <c r="D221" s="104" t="s">
        <v>427</v>
      </c>
      <c r="E221" s="104" t="s">
        <v>472</v>
      </c>
      <c r="F221" s="104" t="s">
        <v>562</v>
      </c>
      <c r="G221" s="110" t="s">
        <v>312</v>
      </c>
      <c r="H221" s="86">
        <v>30291211</v>
      </c>
      <c r="I221" s="86">
        <v>30291211</v>
      </c>
      <c r="J221" s="86">
        <v>10969271.390000001</v>
      </c>
      <c r="K221" s="86">
        <f t="shared" si="38"/>
        <v>36.212719887626811</v>
      </c>
    </row>
    <row r="222" spans="1:11" ht="37.5" x14ac:dyDescent="0.2">
      <c r="A222" s="109" t="s">
        <v>368</v>
      </c>
      <c r="B222" s="104" t="s">
        <v>358</v>
      </c>
      <c r="C222" s="104" t="s">
        <v>501</v>
      </c>
      <c r="D222" s="104" t="s">
        <v>427</v>
      </c>
      <c r="E222" s="104" t="s">
        <v>472</v>
      </c>
      <c r="F222" s="104" t="s">
        <v>562</v>
      </c>
      <c r="G222" s="104" t="s">
        <v>369</v>
      </c>
      <c r="H222" s="86">
        <v>30291211</v>
      </c>
      <c r="I222" s="86">
        <v>30291211</v>
      </c>
      <c r="J222" s="86">
        <v>10969271.390000001</v>
      </c>
      <c r="K222" s="86">
        <f t="shared" si="38"/>
        <v>36.212719887626811</v>
      </c>
    </row>
    <row r="223" spans="1:11" ht="18.75" x14ac:dyDescent="0.2">
      <c r="A223" s="109" t="s">
        <v>370</v>
      </c>
      <c r="B223" s="104" t="s">
        <v>358</v>
      </c>
      <c r="C223" s="104" t="s">
        <v>501</v>
      </c>
      <c r="D223" s="104" t="s">
        <v>427</v>
      </c>
      <c r="E223" s="104" t="s">
        <v>472</v>
      </c>
      <c r="F223" s="104" t="s">
        <v>562</v>
      </c>
      <c r="G223" s="104" t="s">
        <v>371</v>
      </c>
      <c r="H223" s="86">
        <v>28315406</v>
      </c>
      <c r="I223" s="86">
        <v>28315406</v>
      </c>
      <c r="J223" s="86">
        <v>10050515.17</v>
      </c>
      <c r="K223" s="86">
        <f t="shared" si="38"/>
        <v>35.494865127485724</v>
      </c>
    </row>
    <row r="224" spans="1:11" ht="18.75" x14ac:dyDescent="0.2">
      <c r="A224" s="109" t="s">
        <v>393</v>
      </c>
      <c r="B224" s="104" t="s">
        <v>358</v>
      </c>
      <c r="C224" s="104" t="s">
        <v>501</v>
      </c>
      <c r="D224" s="104" t="s">
        <v>427</v>
      </c>
      <c r="E224" s="104" t="s">
        <v>472</v>
      </c>
      <c r="F224" s="104" t="s">
        <v>562</v>
      </c>
      <c r="G224" s="104" t="s">
        <v>394</v>
      </c>
      <c r="H224" s="86">
        <v>1975805</v>
      </c>
      <c r="I224" s="86">
        <v>1975805</v>
      </c>
      <c r="J224" s="86">
        <v>918756.22</v>
      </c>
      <c r="K224" s="86">
        <f t="shared" si="38"/>
        <v>46.500348971684957</v>
      </c>
    </row>
    <row r="225" spans="1:11" ht="56.25" x14ac:dyDescent="0.2">
      <c r="A225" s="109" t="s">
        <v>483</v>
      </c>
      <c r="B225" s="104" t="s">
        <v>358</v>
      </c>
      <c r="C225" s="104" t="s">
        <v>501</v>
      </c>
      <c r="D225" s="104" t="s">
        <v>427</v>
      </c>
      <c r="E225" s="104" t="s">
        <v>472</v>
      </c>
      <c r="F225" s="104" t="s">
        <v>563</v>
      </c>
      <c r="G225" s="110" t="s">
        <v>312</v>
      </c>
      <c r="H225" s="86">
        <v>44157715.880000003</v>
      </c>
      <c r="I225" s="86">
        <v>44157715.880000003</v>
      </c>
      <c r="J225" s="86">
        <v>18229041.640000001</v>
      </c>
      <c r="K225" s="86">
        <f t="shared" si="38"/>
        <v>41.281667941199679</v>
      </c>
    </row>
    <row r="226" spans="1:11" ht="37.5" x14ac:dyDescent="0.2">
      <c r="A226" s="109" t="s">
        <v>368</v>
      </c>
      <c r="B226" s="104" t="s">
        <v>358</v>
      </c>
      <c r="C226" s="104" t="s">
        <v>501</v>
      </c>
      <c r="D226" s="104" t="s">
        <v>427</v>
      </c>
      <c r="E226" s="104" t="s">
        <v>472</v>
      </c>
      <c r="F226" s="104" t="s">
        <v>563</v>
      </c>
      <c r="G226" s="104" t="s">
        <v>369</v>
      </c>
      <c r="H226" s="86">
        <v>44157715.880000003</v>
      </c>
      <c r="I226" s="86">
        <v>44157715.880000003</v>
      </c>
      <c r="J226" s="86">
        <v>18229041.640000001</v>
      </c>
      <c r="K226" s="86">
        <f t="shared" si="38"/>
        <v>41.281667941199679</v>
      </c>
    </row>
    <row r="227" spans="1:11" ht="18.75" x14ac:dyDescent="0.2">
      <c r="A227" s="109" t="s">
        <v>370</v>
      </c>
      <c r="B227" s="104" t="s">
        <v>358</v>
      </c>
      <c r="C227" s="104" t="s">
        <v>501</v>
      </c>
      <c r="D227" s="104" t="s">
        <v>427</v>
      </c>
      <c r="E227" s="104" t="s">
        <v>472</v>
      </c>
      <c r="F227" s="104" t="s">
        <v>563</v>
      </c>
      <c r="G227" s="104" t="s">
        <v>371</v>
      </c>
      <c r="H227" s="86">
        <v>44157715.880000003</v>
      </c>
      <c r="I227" s="86">
        <v>44157715.880000003</v>
      </c>
      <c r="J227" s="86">
        <v>18229041.640000001</v>
      </c>
      <c r="K227" s="86">
        <f t="shared" si="38"/>
        <v>41.281667941199679</v>
      </c>
    </row>
    <row r="228" spans="1:11" ht="37.5" x14ac:dyDescent="0.2">
      <c r="A228" s="105" t="s">
        <v>564</v>
      </c>
      <c r="B228" s="106" t="s">
        <v>358</v>
      </c>
      <c r="C228" s="106" t="s">
        <v>501</v>
      </c>
      <c r="D228" s="106" t="s">
        <v>390</v>
      </c>
      <c r="E228" s="107" t="s">
        <v>312</v>
      </c>
      <c r="F228" s="107" t="s">
        <v>312</v>
      </c>
      <c r="G228" s="107" t="s">
        <v>312</v>
      </c>
      <c r="H228" s="102">
        <f>H229</f>
        <v>2411136</v>
      </c>
      <c r="I228" s="102">
        <f t="shared" ref="I228:J228" si="45">I229</f>
        <v>2411136</v>
      </c>
      <c r="J228" s="102">
        <f t="shared" si="45"/>
        <v>2411136</v>
      </c>
      <c r="K228" s="102">
        <f t="shared" si="38"/>
        <v>100</v>
      </c>
    </row>
    <row r="229" spans="1:11" ht="37.5" x14ac:dyDescent="0.2">
      <c r="A229" s="105" t="s">
        <v>471</v>
      </c>
      <c r="B229" s="106" t="s">
        <v>358</v>
      </c>
      <c r="C229" s="106" t="s">
        <v>501</v>
      </c>
      <c r="D229" s="106" t="s">
        <v>390</v>
      </c>
      <c r="E229" s="106" t="s">
        <v>472</v>
      </c>
      <c r="F229" s="108" t="s">
        <v>312</v>
      </c>
      <c r="G229" s="108" t="s">
        <v>312</v>
      </c>
      <c r="H229" s="102">
        <f>H230</f>
        <v>2411136</v>
      </c>
      <c r="I229" s="102">
        <f t="shared" ref="I229:J229" si="46">I230</f>
        <v>2411136</v>
      </c>
      <c r="J229" s="102">
        <f t="shared" si="46"/>
        <v>2411136</v>
      </c>
      <c r="K229" s="102">
        <f t="shared" si="38"/>
        <v>100</v>
      </c>
    </row>
    <row r="230" spans="1:11" ht="18.75" x14ac:dyDescent="0.2">
      <c r="A230" s="109" t="s">
        <v>490</v>
      </c>
      <c r="B230" s="104" t="s">
        <v>358</v>
      </c>
      <c r="C230" s="104" t="s">
        <v>501</v>
      </c>
      <c r="D230" s="104" t="s">
        <v>390</v>
      </c>
      <c r="E230" s="104" t="s">
        <v>472</v>
      </c>
      <c r="F230" s="104" t="s">
        <v>565</v>
      </c>
      <c r="G230" s="110" t="s">
        <v>312</v>
      </c>
      <c r="H230" s="86">
        <v>2411136</v>
      </c>
      <c r="I230" s="86">
        <v>2411136</v>
      </c>
      <c r="J230" s="86">
        <v>2411136</v>
      </c>
      <c r="K230" s="86">
        <f t="shared" si="38"/>
        <v>100</v>
      </c>
    </row>
    <row r="231" spans="1:11" ht="37.5" x14ac:dyDescent="0.2">
      <c r="A231" s="109" t="s">
        <v>368</v>
      </c>
      <c r="B231" s="104" t="s">
        <v>358</v>
      </c>
      <c r="C231" s="104" t="s">
        <v>501</v>
      </c>
      <c r="D231" s="104" t="s">
        <v>390</v>
      </c>
      <c r="E231" s="104" t="s">
        <v>472</v>
      </c>
      <c r="F231" s="104" t="s">
        <v>565</v>
      </c>
      <c r="G231" s="104" t="s">
        <v>369</v>
      </c>
      <c r="H231" s="86">
        <v>2411136</v>
      </c>
      <c r="I231" s="86">
        <v>2411136</v>
      </c>
      <c r="J231" s="86">
        <v>2411136</v>
      </c>
      <c r="K231" s="86">
        <f t="shared" si="38"/>
        <v>100</v>
      </c>
    </row>
    <row r="232" spans="1:11" ht="18.75" x14ac:dyDescent="0.2">
      <c r="A232" s="109" t="s">
        <v>370</v>
      </c>
      <c r="B232" s="104" t="s">
        <v>358</v>
      </c>
      <c r="C232" s="104" t="s">
        <v>501</v>
      </c>
      <c r="D232" s="104" t="s">
        <v>390</v>
      </c>
      <c r="E232" s="104" t="s">
        <v>472</v>
      </c>
      <c r="F232" s="104" t="s">
        <v>565</v>
      </c>
      <c r="G232" s="104" t="s">
        <v>371</v>
      </c>
      <c r="H232" s="86">
        <v>2411136</v>
      </c>
      <c r="I232" s="86">
        <v>2411136</v>
      </c>
      <c r="J232" s="86">
        <v>2411136</v>
      </c>
      <c r="K232" s="86">
        <f t="shared" si="38"/>
        <v>100</v>
      </c>
    </row>
    <row r="233" spans="1:11" ht="18.75" x14ac:dyDescent="0.2">
      <c r="A233" s="105" t="s">
        <v>566</v>
      </c>
      <c r="B233" s="106" t="s">
        <v>358</v>
      </c>
      <c r="C233" s="106" t="s">
        <v>501</v>
      </c>
      <c r="D233" s="106" t="s">
        <v>364</v>
      </c>
      <c r="E233" s="107" t="s">
        <v>312</v>
      </c>
      <c r="F233" s="107" t="s">
        <v>312</v>
      </c>
      <c r="G233" s="107" t="s">
        <v>312</v>
      </c>
      <c r="H233" s="102">
        <f>H234</f>
        <v>10226400</v>
      </c>
      <c r="I233" s="102">
        <f t="shared" ref="I233:J233" si="47">I234</f>
        <v>10156814</v>
      </c>
      <c r="J233" s="102">
        <f t="shared" si="47"/>
        <v>6989011</v>
      </c>
      <c r="K233" s="102">
        <f t="shared" si="38"/>
        <v>68.811056301710366</v>
      </c>
    </row>
    <row r="234" spans="1:11" ht="37.5" x14ac:dyDescent="0.2">
      <c r="A234" s="105" t="s">
        <v>471</v>
      </c>
      <c r="B234" s="106" t="s">
        <v>358</v>
      </c>
      <c r="C234" s="106" t="s">
        <v>501</v>
      </c>
      <c r="D234" s="106" t="s">
        <v>364</v>
      </c>
      <c r="E234" s="106" t="s">
        <v>472</v>
      </c>
      <c r="F234" s="108" t="s">
        <v>312</v>
      </c>
      <c r="G234" s="108" t="s">
        <v>312</v>
      </c>
      <c r="H234" s="102">
        <f>H235</f>
        <v>10226400</v>
      </c>
      <c r="I234" s="102">
        <f t="shared" ref="I234:J234" si="48">I235</f>
        <v>10156814</v>
      </c>
      <c r="J234" s="102">
        <f t="shared" si="48"/>
        <v>6989011</v>
      </c>
      <c r="K234" s="102">
        <f t="shared" si="38"/>
        <v>68.811056301710366</v>
      </c>
    </row>
    <row r="235" spans="1:11" ht="112.5" x14ac:dyDescent="0.2">
      <c r="A235" s="109" t="s">
        <v>374</v>
      </c>
      <c r="B235" s="104" t="s">
        <v>358</v>
      </c>
      <c r="C235" s="104" t="s">
        <v>501</v>
      </c>
      <c r="D235" s="104" t="s">
        <v>364</v>
      </c>
      <c r="E235" s="104" t="s">
        <v>472</v>
      </c>
      <c r="F235" s="104" t="s">
        <v>567</v>
      </c>
      <c r="G235" s="110" t="s">
        <v>312</v>
      </c>
      <c r="H235" s="86">
        <v>10226400</v>
      </c>
      <c r="I235" s="86">
        <v>10156814</v>
      </c>
      <c r="J235" s="86">
        <v>6989011</v>
      </c>
      <c r="K235" s="86">
        <f t="shared" si="38"/>
        <v>68.811056301710366</v>
      </c>
    </row>
    <row r="236" spans="1:11" ht="18.75" x14ac:dyDescent="0.2">
      <c r="A236" s="109" t="s">
        <v>375</v>
      </c>
      <c r="B236" s="104" t="s">
        <v>358</v>
      </c>
      <c r="C236" s="104" t="s">
        <v>501</v>
      </c>
      <c r="D236" s="104" t="s">
        <v>364</v>
      </c>
      <c r="E236" s="104" t="s">
        <v>472</v>
      </c>
      <c r="F236" s="104" t="s">
        <v>567</v>
      </c>
      <c r="G236" s="104" t="s">
        <v>376</v>
      </c>
      <c r="H236" s="86">
        <v>10226400</v>
      </c>
      <c r="I236" s="86">
        <v>10156814</v>
      </c>
      <c r="J236" s="86">
        <v>6989011</v>
      </c>
      <c r="K236" s="86">
        <f t="shared" si="38"/>
        <v>68.811056301710366</v>
      </c>
    </row>
    <row r="237" spans="1:11" ht="37.5" x14ac:dyDescent="0.2">
      <c r="A237" s="109" t="s">
        <v>377</v>
      </c>
      <c r="B237" s="104" t="s">
        <v>358</v>
      </c>
      <c r="C237" s="104" t="s">
        <v>501</v>
      </c>
      <c r="D237" s="104" t="s">
        <v>364</v>
      </c>
      <c r="E237" s="104" t="s">
        <v>472</v>
      </c>
      <c r="F237" s="104" t="s">
        <v>567</v>
      </c>
      <c r="G237" s="104" t="s">
        <v>378</v>
      </c>
      <c r="H237" s="86">
        <v>10226400</v>
      </c>
      <c r="I237" s="86">
        <v>10156814</v>
      </c>
      <c r="J237" s="86">
        <v>6989011</v>
      </c>
      <c r="K237" s="86">
        <f t="shared" si="38"/>
        <v>68.811056301710366</v>
      </c>
    </row>
    <row r="238" spans="1:11" ht="75" x14ac:dyDescent="0.2">
      <c r="A238" s="105" t="s">
        <v>491</v>
      </c>
      <c r="B238" s="106" t="s">
        <v>358</v>
      </c>
      <c r="C238" s="106" t="s">
        <v>501</v>
      </c>
      <c r="D238" s="106" t="s">
        <v>344</v>
      </c>
      <c r="E238" s="107" t="s">
        <v>312</v>
      </c>
      <c r="F238" s="107" t="s">
        <v>312</v>
      </c>
      <c r="G238" s="107" t="s">
        <v>312</v>
      </c>
      <c r="H238" s="111">
        <f>H239</f>
        <v>6120468</v>
      </c>
      <c r="I238" s="111">
        <f t="shared" ref="I238:J238" si="49">I239</f>
        <v>6120468</v>
      </c>
      <c r="J238" s="111">
        <f t="shared" si="49"/>
        <v>4175553.5</v>
      </c>
      <c r="K238" s="111">
        <f t="shared" si="38"/>
        <v>68.222781329793733</v>
      </c>
    </row>
    <row r="239" spans="1:11" ht="37.5" x14ac:dyDescent="0.2">
      <c r="A239" s="105" t="s">
        <v>471</v>
      </c>
      <c r="B239" s="106" t="s">
        <v>358</v>
      </c>
      <c r="C239" s="106" t="s">
        <v>501</v>
      </c>
      <c r="D239" s="106" t="s">
        <v>344</v>
      </c>
      <c r="E239" s="106" t="s">
        <v>472</v>
      </c>
      <c r="F239" s="108" t="s">
        <v>312</v>
      </c>
      <c r="G239" s="108" t="s">
        <v>312</v>
      </c>
      <c r="H239" s="102">
        <f>H240</f>
        <v>6120468</v>
      </c>
      <c r="I239" s="102">
        <f t="shared" ref="I239:J239" si="50">I240</f>
        <v>6120468</v>
      </c>
      <c r="J239" s="102">
        <f t="shared" si="50"/>
        <v>4175553.5</v>
      </c>
      <c r="K239" s="102">
        <f t="shared" si="38"/>
        <v>68.222781329793733</v>
      </c>
    </row>
    <row r="240" spans="1:11" ht="56.25" x14ac:dyDescent="0.2">
      <c r="A240" s="109" t="s">
        <v>491</v>
      </c>
      <c r="B240" s="104" t="s">
        <v>358</v>
      </c>
      <c r="C240" s="104" t="s">
        <v>501</v>
      </c>
      <c r="D240" s="104" t="s">
        <v>344</v>
      </c>
      <c r="E240" s="104" t="s">
        <v>472</v>
      </c>
      <c r="F240" s="104" t="s">
        <v>568</v>
      </c>
      <c r="G240" s="110" t="s">
        <v>312</v>
      </c>
      <c r="H240" s="86">
        <v>6120468</v>
      </c>
      <c r="I240" s="86">
        <v>6120468</v>
      </c>
      <c r="J240" s="86">
        <v>4175553.5</v>
      </c>
      <c r="K240" s="86">
        <f t="shared" si="38"/>
        <v>68.222781329793733</v>
      </c>
    </row>
    <row r="241" spans="1:11" ht="18.75" x14ac:dyDescent="0.2">
      <c r="A241" s="109" t="s">
        <v>375</v>
      </c>
      <c r="B241" s="104" t="s">
        <v>358</v>
      </c>
      <c r="C241" s="104" t="s">
        <v>501</v>
      </c>
      <c r="D241" s="104" t="s">
        <v>344</v>
      </c>
      <c r="E241" s="104" t="s">
        <v>472</v>
      </c>
      <c r="F241" s="104" t="s">
        <v>568</v>
      </c>
      <c r="G241" s="104" t="s">
        <v>376</v>
      </c>
      <c r="H241" s="86">
        <v>6120468</v>
      </c>
      <c r="I241" s="86">
        <v>6120468</v>
      </c>
      <c r="J241" s="86">
        <v>4175553.5</v>
      </c>
      <c r="K241" s="86">
        <f t="shared" si="38"/>
        <v>68.222781329793733</v>
      </c>
    </row>
    <row r="242" spans="1:11" ht="37.5" x14ac:dyDescent="0.2">
      <c r="A242" s="109" t="s">
        <v>377</v>
      </c>
      <c r="B242" s="104" t="s">
        <v>358</v>
      </c>
      <c r="C242" s="104" t="s">
        <v>501</v>
      </c>
      <c r="D242" s="104" t="s">
        <v>344</v>
      </c>
      <c r="E242" s="104" t="s">
        <v>472</v>
      </c>
      <c r="F242" s="104" t="s">
        <v>568</v>
      </c>
      <c r="G242" s="104" t="s">
        <v>378</v>
      </c>
      <c r="H242" s="86">
        <v>6120468</v>
      </c>
      <c r="I242" s="86">
        <v>6120468</v>
      </c>
      <c r="J242" s="86">
        <v>4175553.5</v>
      </c>
      <c r="K242" s="86">
        <f t="shared" si="38"/>
        <v>68.222781329793733</v>
      </c>
    </row>
    <row r="243" spans="1:11" ht="56.25" x14ac:dyDescent="0.2">
      <c r="A243" s="105" t="s">
        <v>569</v>
      </c>
      <c r="B243" s="106" t="s">
        <v>358</v>
      </c>
      <c r="C243" s="106" t="s">
        <v>501</v>
      </c>
      <c r="D243" s="106" t="s">
        <v>351</v>
      </c>
      <c r="E243" s="107" t="s">
        <v>312</v>
      </c>
      <c r="F243" s="107" t="s">
        <v>312</v>
      </c>
      <c r="G243" s="107" t="s">
        <v>312</v>
      </c>
      <c r="H243" s="111">
        <f>H244</f>
        <v>33201000</v>
      </c>
      <c r="I243" s="111">
        <f t="shared" ref="I243:J243" si="51">I244</f>
        <v>55400100</v>
      </c>
      <c r="J243" s="111">
        <f t="shared" si="51"/>
        <v>31784038.59</v>
      </c>
      <c r="K243" s="102">
        <f t="shared" si="38"/>
        <v>57.371807253055493</v>
      </c>
    </row>
    <row r="244" spans="1:11" ht="37.5" x14ac:dyDescent="0.2">
      <c r="A244" s="105" t="s">
        <v>471</v>
      </c>
      <c r="B244" s="106" t="s">
        <v>358</v>
      </c>
      <c r="C244" s="106" t="s">
        <v>501</v>
      </c>
      <c r="D244" s="106" t="s">
        <v>351</v>
      </c>
      <c r="E244" s="106" t="s">
        <v>472</v>
      </c>
      <c r="F244" s="108" t="s">
        <v>312</v>
      </c>
      <c r="G244" s="108" t="s">
        <v>312</v>
      </c>
      <c r="H244" s="102">
        <f>H245</f>
        <v>33201000</v>
      </c>
      <c r="I244" s="102">
        <f t="shared" ref="I244:J244" si="52">I245</f>
        <v>55400100</v>
      </c>
      <c r="J244" s="102">
        <f t="shared" si="52"/>
        <v>31784038.59</v>
      </c>
      <c r="K244" s="102">
        <f t="shared" si="38"/>
        <v>57.371807253055493</v>
      </c>
    </row>
    <row r="245" spans="1:11" ht="131.25" x14ac:dyDescent="0.2">
      <c r="A245" s="109" t="s">
        <v>484</v>
      </c>
      <c r="B245" s="104" t="s">
        <v>358</v>
      </c>
      <c r="C245" s="104" t="s">
        <v>501</v>
      </c>
      <c r="D245" s="104" t="s">
        <v>351</v>
      </c>
      <c r="E245" s="104" t="s">
        <v>472</v>
      </c>
      <c r="F245" s="104" t="s">
        <v>570</v>
      </c>
      <c r="G245" s="110" t="s">
        <v>312</v>
      </c>
      <c r="H245" s="86">
        <v>33201000</v>
      </c>
      <c r="I245" s="86">
        <v>55400100</v>
      </c>
      <c r="J245" s="86">
        <v>31784038.59</v>
      </c>
      <c r="K245" s="86">
        <f t="shared" si="38"/>
        <v>57.371807253055493</v>
      </c>
    </row>
    <row r="246" spans="1:11" ht="37.5" x14ac:dyDescent="0.2">
      <c r="A246" s="109" t="s">
        <v>368</v>
      </c>
      <c r="B246" s="104" t="s">
        <v>358</v>
      </c>
      <c r="C246" s="104" t="s">
        <v>501</v>
      </c>
      <c r="D246" s="104" t="s">
        <v>351</v>
      </c>
      <c r="E246" s="104" t="s">
        <v>472</v>
      </c>
      <c r="F246" s="104" t="s">
        <v>570</v>
      </c>
      <c r="G246" s="104" t="s">
        <v>369</v>
      </c>
      <c r="H246" s="86">
        <v>33201000</v>
      </c>
      <c r="I246" s="86">
        <v>55400100</v>
      </c>
      <c r="J246" s="86">
        <v>31784038.59</v>
      </c>
      <c r="K246" s="86">
        <f t="shared" si="38"/>
        <v>57.371807253055493</v>
      </c>
    </row>
    <row r="247" spans="1:11" ht="18.75" x14ac:dyDescent="0.2">
      <c r="A247" s="109" t="s">
        <v>370</v>
      </c>
      <c r="B247" s="104" t="s">
        <v>358</v>
      </c>
      <c r="C247" s="104" t="s">
        <v>501</v>
      </c>
      <c r="D247" s="104" t="s">
        <v>351</v>
      </c>
      <c r="E247" s="104" t="s">
        <v>472</v>
      </c>
      <c r="F247" s="104" t="s">
        <v>570</v>
      </c>
      <c r="G247" s="104" t="s">
        <v>371</v>
      </c>
      <c r="H247" s="86">
        <v>33201000</v>
      </c>
      <c r="I247" s="86">
        <v>55400100</v>
      </c>
      <c r="J247" s="86">
        <v>31784038.59</v>
      </c>
      <c r="K247" s="86">
        <f t="shared" si="38"/>
        <v>57.371807253055493</v>
      </c>
    </row>
    <row r="248" spans="1:11" ht="18.75" x14ac:dyDescent="0.2">
      <c r="A248" s="105" t="s">
        <v>571</v>
      </c>
      <c r="B248" s="106" t="s">
        <v>358</v>
      </c>
      <c r="C248" s="106" t="s">
        <v>501</v>
      </c>
      <c r="D248" s="106" t="s">
        <v>572</v>
      </c>
      <c r="E248" s="107" t="s">
        <v>312</v>
      </c>
      <c r="F248" s="107" t="s">
        <v>312</v>
      </c>
      <c r="G248" s="107" t="s">
        <v>312</v>
      </c>
      <c r="H248" s="102">
        <f>H249</f>
        <v>1793197.1</v>
      </c>
      <c r="I248" s="102">
        <f t="shared" ref="I248:J248" si="53">I249</f>
        <v>16808738.690000001</v>
      </c>
      <c r="J248" s="102">
        <f t="shared" si="53"/>
        <v>392480.4</v>
      </c>
      <c r="K248" s="102">
        <f t="shared" si="38"/>
        <v>2.3349782945551878</v>
      </c>
    </row>
    <row r="249" spans="1:11" ht="18.75" x14ac:dyDescent="0.2">
      <c r="A249" s="105" t="s">
        <v>412</v>
      </c>
      <c r="B249" s="106" t="s">
        <v>358</v>
      </c>
      <c r="C249" s="106" t="s">
        <v>501</v>
      </c>
      <c r="D249" s="106" t="s">
        <v>572</v>
      </c>
      <c r="E249" s="106" t="s">
        <v>413</v>
      </c>
      <c r="F249" s="108" t="s">
        <v>312</v>
      </c>
      <c r="G249" s="108" t="s">
        <v>312</v>
      </c>
      <c r="H249" s="102">
        <f>H250</f>
        <v>1793197.1</v>
      </c>
      <c r="I249" s="102">
        <f t="shared" ref="I249:J249" si="54">I250</f>
        <v>16808738.690000001</v>
      </c>
      <c r="J249" s="102">
        <f t="shared" si="54"/>
        <v>392480.4</v>
      </c>
      <c r="K249" s="102">
        <f t="shared" si="38"/>
        <v>2.3349782945551878</v>
      </c>
    </row>
    <row r="250" spans="1:11" ht="37.5" x14ac:dyDescent="0.2">
      <c r="A250" s="109" t="s">
        <v>439</v>
      </c>
      <c r="B250" s="104" t="s">
        <v>358</v>
      </c>
      <c r="C250" s="104" t="s">
        <v>501</v>
      </c>
      <c r="D250" s="104" t="s">
        <v>572</v>
      </c>
      <c r="E250" s="104" t="s">
        <v>413</v>
      </c>
      <c r="F250" s="104" t="s">
        <v>573</v>
      </c>
      <c r="G250" s="110" t="s">
        <v>312</v>
      </c>
      <c r="H250" s="86">
        <v>1793197.1</v>
      </c>
      <c r="I250" s="86">
        <v>16808738.690000001</v>
      </c>
      <c r="J250" s="86">
        <v>392480.4</v>
      </c>
      <c r="K250" s="86">
        <f t="shared" si="38"/>
        <v>2.3349782945551878</v>
      </c>
    </row>
    <row r="251" spans="1:11" ht="52.5" customHeight="1" x14ac:dyDescent="0.2">
      <c r="A251" s="109" t="s">
        <v>435</v>
      </c>
      <c r="B251" s="104" t="s">
        <v>358</v>
      </c>
      <c r="C251" s="104" t="s">
        <v>501</v>
      </c>
      <c r="D251" s="104" t="s">
        <v>572</v>
      </c>
      <c r="E251" s="104" t="s">
        <v>413</v>
      </c>
      <c r="F251" s="104" t="s">
        <v>573</v>
      </c>
      <c r="G251" s="104" t="s">
        <v>436</v>
      </c>
      <c r="H251" s="86">
        <v>1793197.1</v>
      </c>
      <c r="I251" s="86">
        <v>16808738.690000001</v>
      </c>
      <c r="J251" s="86">
        <v>392480.4</v>
      </c>
      <c r="K251" s="86">
        <f t="shared" si="38"/>
        <v>2.3349782945551878</v>
      </c>
    </row>
    <row r="252" spans="1:11" ht="18.75" x14ac:dyDescent="0.2">
      <c r="A252" s="109" t="s">
        <v>437</v>
      </c>
      <c r="B252" s="104" t="s">
        <v>358</v>
      </c>
      <c r="C252" s="104" t="s">
        <v>501</v>
      </c>
      <c r="D252" s="104" t="s">
        <v>572</v>
      </c>
      <c r="E252" s="104" t="s">
        <v>413</v>
      </c>
      <c r="F252" s="104" t="s">
        <v>573</v>
      </c>
      <c r="G252" s="104" t="s">
        <v>438</v>
      </c>
      <c r="H252" s="86">
        <v>1793197.1</v>
      </c>
      <c r="I252" s="86">
        <v>16808738.690000001</v>
      </c>
      <c r="J252" s="86">
        <v>392480.4</v>
      </c>
      <c r="K252" s="86">
        <f t="shared" si="38"/>
        <v>2.3349782945551878</v>
      </c>
    </row>
    <row r="253" spans="1:11" ht="37.5" x14ac:dyDescent="0.2">
      <c r="A253" s="105" t="s">
        <v>574</v>
      </c>
      <c r="B253" s="106" t="s">
        <v>358</v>
      </c>
      <c r="C253" s="106" t="s">
        <v>501</v>
      </c>
      <c r="D253" s="106" t="s">
        <v>575</v>
      </c>
      <c r="E253" s="107" t="s">
        <v>312</v>
      </c>
      <c r="F253" s="107" t="s">
        <v>312</v>
      </c>
      <c r="G253" s="107" t="s">
        <v>312</v>
      </c>
      <c r="H253" s="102">
        <f>H254</f>
        <v>33326716.379999999</v>
      </c>
      <c r="I253" s="102">
        <f t="shared" ref="I253:J253" si="55">I254</f>
        <v>33326716.379999999</v>
      </c>
      <c r="J253" s="102">
        <f t="shared" si="55"/>
        <v>31858572.370000001</v>
      </c>
      <c r="K253" s="102">
        <f t="shared" si="38"/>
        <v>95.594693478769912</v>
      </c>
    </row>
    <row r="254" spans="1:11" ht="37.5" x14ac:dyDescent="0.2">
      <c r="A254" s="105" t="s">
        <v>471</v>
      </c>
      <c r="B254" s="106" t="s">
        <v>358</v>
      </c>
      <c r="C254" s="106" t="s">
        <v>501</v>
      </c>
      <c r="D254" s="106" t="s">
        <v>575</v>
      </c>
      <c r="E254" s="106" t="s">
        <v>472</v>
      </c>
      <c r="F254" s="108" t="s">
        <v>312</v>
      </c>
      <c r="G254" s="108" t="s">
        <v>312</v>
      </c>
      <c r="H254" s="102">
        <f>H255</f>
        <v>33326716.379999999</v>
      </c>
      <c r="I254" s="102">
        <f t="shared" ref="I254:J254" si="56">I255</f>
        <v>33326716.379999999</v>
      </c>
      <c r="J254" s="102">
        <f t="shared" si="56"/>
        <v>31858572.370000001</v>
      </c>
      <c r="K254" s="102">
        <f t="shared" si="38"/>
        <v>95.594693478769912</v>
      </c>
    </row>
    <row r="255" spans="1:11" ht="37.5" x14ac:dyDescent="0.2">
      <c r="A255" s="109" t="s">
        <v>480</v>
      </c>
      <c r="B255" s="104" t="s">
        <v>358</v>
      </c>
      <c r="C255" s="104" t="s">
        <v>501</v>
      </c>
      <c r="D255" s="104" t="s">
        <v>575</v>
      </c>
      <c r="E255" s="104" t="s">
        <v>472</v>
      </c>
      <c r="F255" s="104" t="s">
        <v>576</v>
      </c>
      <c r="G255" s="110" t="s">
        <v>312</v>
      </c>
      <c r="H255" s="86">
        <v>33326716.379999999</v>
      </c>
      <c r="I255" s="86">
        <v>33326716.379999999</v>
      </c>
      <c r="J255" s="86">
        <v>31858572.370000001</v>
      </c>
      <c r="K255" s="86">
        <f t="shared" si="38"/>
        <v>95.594693478769912</v>
      </c>
    </row>
    <row r="256" spans="1:11" ht="37.5" x14ac:dyDescent="0.2">
      <c r="A256" s="109" t="s">
        <v>368</v>
      </c>
      <c r="B256" s="104" t="s">
        <v>358</v>
      </c>
      <c r="C256" s="104" t="s">
        <v>501</v>
      </c>
      <c r="D256" s="104" t="s">
        <v>575</v>
      </c>
      <c r="E256" s="104" t="s">
        <v>472</v>
      </c>
      <c r="F256" s="104" t="s">
        <v>576</v>
      </c>
      <c r="G256" s="104" t="s">
        <v>369</v>
      </c>
      <c r="H256" s="86">
        <v>33326716.379999999</v>
      </c>
      <c r="I256" s="86">
        <v>33326716.379999999</v>
      </c>
      <c r="J256" s="86">
        <v>31858572.370000001</v>
      </c>
      <c r="K256" s="86">
        <f t="shared" si="38"/>
        <v>95.594693478769912</v>
      </c>
    </row>
    <row r="257" spans="1:11" ht="18.75" x14ac:dyDescent="0.2">
      <c r="A257" s="109" t="s">
        <v>370</v>
      </c>
      <c r="B257" s="104" t="s">
        <v>358</v>
      </c>
      <c r="C257" s="104" t="s">
        <v>501</v>
      </c>
      <c r="D257" s="104" t="s">
        <v>575</v>
      </c>
      <c r="E257" s="104" t="s">
        <v>472</v>
      </c>
      <c r="F257" s="104" t="s">
        <v>576</v>
      </c>
      <c r="G257" s="104" t="s">
        <v>371</v>
      </c>
      <c r="H257" s="86">
        <v>33326716.379999999</v>
      </c>
      <c r="I257" s="86">
        <v>33326716.379999999</v>
      </c>
      <c r="J257" s="86">
        <v>31858572.370000001</v>
      </c>
      <c r="K257" s="86">
        <f t="shared" si="38"/>
        <v>95.594693478769912</v>
      </c>
    </row>
    <row r="258" spans="1:11" ht="37.5" x14ac:dyDescent="0.2">
      <c r="A258" s="105" t="s">
        <v>577</v>
      </c>
      <c r="B258" s="106" t="s">
        <v>358</v>
      </c>
      <c r="C258" s="106" t="s">
        <v>501</v>
      </c>
      <c r="D258" s="106" t="s">
        <v>578</v>
      </c>
      <c r="E258" s="107" t="s">
        <v>312</v>
      </c>
      <c r="F258" s="107" t="s">
        <v>312</v>
      </c>
      <c r="G258" s="107" t="s">
        <v>312</v>
      </c>
      <c r="H258" s="102">
        <f>H259</f>
        <v>7768711</v>
      </c>
      <c r="I258" s="102">
        <f t="shared" ref="I258:J258" si="57">I259</f>
        <v>9406104</v>
      </c>
      <c r="J258" s="102">
        <f t="shared" si="57"/>
        <v>6555285.4100000001</v>
      </c>
      <c r="K258" s="102">
        <f t="shared" si="38"/>
        <v>69.691823628571399</v>
      </c>
    </row>
    <row r="259" spans="1:11" ht="37.5" x14ac:dyDescent="0.2">
      <c r="A259" s="105" t="s">
        <v>471</v>
      </c>
      <c r="B259" s="106" t="s">
        <v>358</v>
      </c>
      <c r="C259" s="106" t="s">
        <v>501</v>
      </c>
      <c r="D259" s="106" t="s">
        <v>578</v>
      </c>
      <c r="E259" s="106" t="s">
        <v>472</v>
      </c>
      <c r="F259" s="108" t="s">
        <v>312</v>
      </c>
      <c r="G259" s="108" t="s">
        <v>312</v>
      </c>
      <c r="H259" s="102">
        <f>H260</f>
        <v>7768711</v>
      </c>
      <c r="I259" s="102">
        <f t="shared" ref="I259:J259" si="58">I260</f>
        <v>9406104</v>
      </c>
      <c r="J259" s="102">
        <f t="shared" si="58"/>
        <v>6555285.4100000001</v>
      </c>
      <c r="K259" s="102">
        <f t="shared" si="38"/>
        <v>69.691823628571399</v>
      </c>
    </row>
    <row r="260" spans="1:11" ht="37.5" x14ac:dyDescent="0.2">
      <c r="A260" s="109" t="s">
        <v>386</v>
      </c>
      <c r="B260" s="104" t="s">
        <v>358</v>
      </c>
      <c r="C260" s="104" t="s">
        <v>501</v>
      </c>
      <c r="D260" s="104" t="s">
        <v>578</v>
      </c>
      <c r="E260" s="104" t="s">
        <v>472</v>
      </c>
      <c r="F260" s="104" t="s">
        <v>533</v>
      </c>
      <c r="G260" s="110" t="s">
        <v>312</v>
      </c>
      <c r="H260" s="86">
        <v>7768711</v>
      </c>
      <c r="I260" s="86">
        <v>9406104</v>
      </c>
      <c r="J260" s="86">
        <v>6555285.4100000001</v>
      </c>
      <c r="K260" s="86">
        <f t="shared" si="38"/>
        <v>69.691823628571399</v>
      </c>
    </row>
    <row r="261" spans="1:11" ht="75" x14ac:dyDescent="0.2">
      <c r="A261" s="109" t="s">
        <v>331</v>
      </c>
      <c r="B261" s="104" t="s">
        <v>358</v>
      </c>
      <c r="C261" s="104" t="s">
        <v>501</v>
      </c>
      <c r="D261" s="104" t="s">
        <v>578</v>
      </c>
      <c r="E261" s="104" t="s">
        <v>472</v>
      </c>
      <c r="F261" s="104" t="s">
        <v>533</v>
      </c>
      <c r="G261" s="104" t="s">
        <v>332</v>
      </c>
      <c r="H261" s="86">
        <v>7431423</v>
      </c>
      <c r="I261" s="86">
        <v>9068816</v>
      </c>
      <c r="J261" s="86">
        <v>6293193.6799999997</v>
      </c>
      <c r="K261" s="86">
        <f t="shared" ref="K261:K326" si="59">J261/I261*100</f>
        <v>69.393774005338727</v>
      </c>
    </row>
    <row r="262" spans="1:11" ht="18.75" x14ac:dyDescent="0.2">
      <c r="A262" s="109" t="s">
        <v>387</v>
      </c>
      <c r="B262" s="104" t="s">
        <v>358</v>
      </c>
      <c r="C262" s="104" t="s">
        <v>501</v>
      </c>
      <c r="D262" s="104" t="s">
        <v>578</v>
      </c>
      <c r="E262" s="104" t="s">
        <v>472</v>
      </c>
      <c r="F262" s="104" t="s">
        <v>533</v>
      </c>
      <c r="G262" s="104" t="s">
        <v>388</v>
      </c>
      <c r="H262" s="86">
        <v>7431423</v>
      </c>
      <c r="I262" s="86">
        <v>9068816</v>
      </c>
      <c r="J262" s="86">
        <v>6293193.6799999997</v>
      </c>
      <c r="K262" s="86">
        <f t="shared" si="59"/>
        <v>69.393774005338727</v>
      </c>
    </row>
    <row r="263" spans="1:11" ht="37.5" x14ac:dyDescent="0.2">
      <c r="A263" s="109" t="s">
        <v>335</v>
      </c>
      <c r="B263" s="104" t="s">
        <v>358</v>
      </c>
      <c r="C263" s="104" t="s">
        <v>501</v>
      </c>
      <c r="D263" s="104" t="s">
        <v>578</v>
      </c>
      <c r="E263" s="104" t="s">
        <v>472</v>
      </c>
      <c r="F263" s="104" t="s">
        <v>533</v>
      </c>
      <c r="G263" s="104" t="s">
        <v>336</v>
      </c>
      <c r="H263" s="86">
        <v>336728</v>
      </c>
      <c r="I263" s="86">
        <v>329728</v>
      </c>
      <c r="J263" s="86">
        <v>254811.73</v>
      </c>
      <c r="K263" s="86">
        <f t="shared" si="59"/>
        <v>77.279372695069881</v>
      </c>
    </row>
    <row r="264" spans="1:11" ht="37.5" x14ac:dyDescent="0.2">
      <c r="A264" s="109" t="s">
        <v>337</v>
      </c>
      <c r="B264" s="104" t="s">
        <v>358</v>
      </c>
      <c r="C264" s="104" t="s">
        <v>501</v>
      </c>
      <c r="D264" s="104" t="s">
        <v>578</v>
      </c>
      <c r="E264" s="104" t="s">
        <v>472</v>
      </c>
      <c r="F264" s="104" t="s">
        <v>533</v>
      </c>
      <c r="G264" s="104" t="s">
        <v>338</v>
      </c>
      <c r="H264" s="86">
        <v>336728</v>
      </c>
      <c r="I264" s="86">
        <v>329728</v>
      </c>
      <c r="J264" s="86">
        <v>254811.73</v>
      </c>
      <c r="K264" s="86">
        <f t="shared" si="59"/>
        <v>77.279372695069881</v>
      </c>
    </row>
    <row r="265" spans="1:11" ht="18.75" x14ac:dyDescent="0.2">
      <c r="A265" s="109" t="s">
        <v>339</v>
      </c>
      <c r="B265" s="104" t="s">
        <v>358</v>
      </c>
      <c r="C265" s="104" t="s">
        <v>501</v>
      </c>
      <c r="D265" s="104" t="s">
        <v>578</v>
      </c>
      <c r="E265" s="104" t="s">
        <v>472</v>
      </c>
      <c r="F265" s="104" t="s">
        <v>533</v>
      </c>
      <c r="G265" s="104" t="s">
        <v>340</v>
      </c>
      <c r="H265" s="86">
        <v>560</v>
      </c>
      <c r="I265" s="86">
        <v>7560</v>
      </c>
      <c r="J265" s="86">
        <v>7280</v>
      </c>
      <c r="K265" s="86">
        <f t="shared" si="59"/>
        <v>96.296296296296291</v>
      </c>
    </row>
    <row r="266" spans="1:11" ht="18.75" x14ac:dyDescent="0.2">
      <c r="A266" s="109" t="s">
        <v>341</v>
      </c>
      <c r="B266" s="104" t="s">
        <v>358</v>
      </c>
      <c r="C266" s="104" t="s">
        <v>501</v>
      </c>
      <c r="D266" s="104" t="s">
        <v>578</v>
      </c>
      <c r="E266" s="104" t="s">
        <v>472</v>
      </c>
      <c r="F266" s="104" t="s">
        <v>533</v>
      </c>
      <c r="G266" s="104" t="s">
        <v>342</v>
      </c>
      <c r="H266" s="86">
        <v>560</v>
      </c>
      <c r="I266" s="86">
        <v>7560</v>
      </c>
      <c r="J266" s="86">
        <v>7280</v>
      </c>
      <c r="K266" s="86">
        <f t="shared" si="59"/>
        <v>96.296296296296291</v>
      </c>
    </row>
    <row r="267" spans="1:11" ht="75" x14ac:dyDescent="0.2">
      <c r="A267" s="105" t="s">
        <v>1278</v>
      </c>
      <c r="B267" s="106" t="s">
        <v>358</v>
      </c>
      <c r="C267" s="106" t="s">
        <v>501</v>
      </c>
      <c r="D267" s="106" t="s">
        <v>1279</v>
      </c>
      <c r="E267" s="104"/>
      <c r="F267" s="104"/>
      <c r="G267" s="104"/>
      <c r="H267" s="102">
        <f>H268</f>
        <v>0</v>
      </c>
      <c r="I267" s="102">
        <f t="shared" ref="I267:J268" si="60">I268</f>
        <v>598920</v>
      </c>
      <c r="J267" s="102">
        <f t="shared" si="60"/>
        <v>0</v>
      </c>
      <c r="K267" s="102">
        <f t="shared" si="59"/>
        <v>0</v>
      </c>
    </row>
    <row r="268" spans="1:11" ht="37.5" x14ac:dyDescent="0.2">
      <c r="A268" s="105" t="s">
        <v>471</v>
      </c>
      <c r="B268" s="106" t="s">
        <v>358</v>
      </c>
      <c r="C268" s="106" t="s">
        <v>501</v>
      </c>
      <c r="D268" s="106" t="s">
        <v>1279</v>
      </c>
      <c r="E268" s="106" t="s">
        <v>472</v>
      </c>
      <c r="F268" s="104"/>
      <c r="G268" s="104"/>
      <c r="H268" s="102">
        <f>H269</f>
        <v>0</v>
      </c>
      <c r="I268" s="102">
        <f t="shared" si="60"/>
        <v>598920</v>
      </c>
      <c r="J268" s="102">
        <f t="shared" si="60"/>
        <v>0</v>
      </c>
      <c r="K268" s="102">
        <f t="shared" si="59"/>
        <v>0</v>
      </c>
    </row>
    <row r="269" spans="1:11" ht="150" x14ac:dyDescent="0.2">
      <c r="A269" s="109" t="s">
        <v>1277</v>
      </c>
      <c r="B269" s="104" t="s">
        <v>358</v>
      </c>
      <c r="C269" s="104" t="s">
        <v>501</v>
      </c>
      <c r="D269" s="104">
        <v>19</v>
      </c>
      <c r="E269" s="104" t="s">
        <v>472</v>
      </c>
      <c r="F269" s="104" t="s">
        <v>1280</v>
      </c>
      <c r="G269" s="104"/>
      <c r="H269" s="86">
        <v>0</v>
      </c>
      <c r="I269" s="86">
        <v>598920</v>
      </c>
      <c r="J269" s="86">
        <v>0</v>
      </c>
      <c r="K269" s="86">
        <f t="shared" si="59"/>
        <v>0</v>
      </c>
    </row>
    <row r="270" spans="1:11" ht="37.5" x14ac:dyDescent="0.2">
      <c r="A270" s="109" t="s">
        <v>760</v>
      </c>
      <c r="B270" s="104" t="s">
        <v>358</v>
      </c>
      <c r="C270" s="104" t="s">
        <v>501</v>
      </c>
      <c r="D270" s="104">
        <v>19</v>
      </c>
      <c r="E270" s="104" t="s">
        <v>472</v>
      </c>
      <c r="F270" s="104" t="s">
        <v>1280</v>
      </c>
      <c r="G270" s="104" t="s">
        <v>369</v>
      </c>
      <c r="H270" s="86">
        <v>0</v>
      </c>
      <c r="I270" s="86">
        <v>598920</v>
      </c>
      <c r="J270" s="86">
        <v>0</v>
      </c>
      <c r="K270" s="86">
        <f t="shared" si="59"/>
        <v>0</v>
      </c>
    </row>
    <row r="271" spans="1:11" ht="18.75" x14ac:dyDescent="0.2">
      <c r="A271" s="109" t="s">
        <v>1077</v>
      </c>
      <c r="B271" s="104" t="s">
        <v>358</v>
      </c>
      <c r="C271" s="104" t="s">
        <v>501</v>
      </c>
      <c r="D271" s="104">
        <v>19</v>
      </c>
      <c r="E271" s="104" t="s">
        <v>472</v>
      </c>
      <c r="F271" s="104" t="s">
        <v>1280</v>
      </c>
      <c r="G271" s="104" t="s">
        <v>371</v>
      </c>
      <c r="H271" s="86">
        <v>0</v>
      </c>
      <c r="I271" s="86">
        <v>598920</v>
      </c>
      <c r="J271" s="86">
        <v>0</v>
      </c>
      <c r="K271" s="86">
        <f t="shared" si="59"/>
        <v>0</v>
      </c>
    </row>
    <row r="272" spans="1:11" ht="37.5" x14ac:dyDescent="0.2">
      <c r="A272" s="105" t="s">
        <v>579</v>
      </c>
      <c r="B272" s="106" t="s">
        <v>358</v>
      </c>
      <c r="C272" s="106" t="s">
        <v>501</v>
      </c>
      <c r="D272" s="106" t="s">
        <v>580</v>
      </c>
      <c r="E272" s="107" t="s">
        <v>312</v>
      </c>
      <c r="F272" s="107" t="s">
        <v>312</v>
      </c>
      <c r="G272" s="107" t="s">
        <v>312</v>
      </c>
      <c r="H272" s="102">
        <f>H273</f>
        <v>2433756</v>
      </c>
      <c r="I272" s="102">
        <f t="shared" ref="I272:J272" si="61">I273</f>
        <v>2969994</v>
      </c>
      <c r="J272" s="102">
        <f t="shared" si="61"/>
        <v>1998038.96</v>
      </c>
      <c r="K272" s="102">
        <f t="shared" si="59"/>
        <v>67.274174964663231</v>
      </c>
    </row>
    <row r="273" spans="1:11" ht="37.5" x14ac:dyDescent="0.2">
      <c r="A273" s="105" t="s">
        <v>471</v>
      </c>
      <c r="B273" s="106" t="s">
        <v>358</v>
      </c>
      <c r="C273" s="106" t="s">
        <v>501</v>
      </c>
      <c r="D273" s="106" t="s">
        <v>580</v>
      </c>
      <c r="E273" s="106" t="s">
        <v>472</v>
      </c>
      <c r="F273" s="108" t="s">
        <v>312</v>
      </c>
      <c r="G273" s="108" t="s">
        <v>312</v>
      </c>
      <c r="H273" s="102">
        <f>H274</f>
        <v>2433756</v>
      </c>
      <c r="I273" s="102">
        <f t="shared" ref="I273:J273" si="62">I274</f>
        <v>2969994</v>
      </c>
      <c r="J273" s="102">
        <f t="shared" si="62"/>
        <v>1998038.96</v>
      </c>
      <c r="K273" s="102">
        <f t="shared" si="59"/>
        <v>67.274174964663231</v>
      </c>
    </row>
    <row r="274" spans="1:11" ht="37.5" x14ac:dyDescent="0.2">
      <c r="A274" s="109" t="s">
        <v>386</v>
      </c>
      <c r="B274" s="104" t="s">
        <v>358</v>
      </c>
      <c r="C274" s="104" t="s">
        <v>501</v>
      </c>
      <c r="D274" s="104" t="s">
        <v>580</v>
      </c>
      <c r="E274" s="104" t="s">
        <v>472</v>
      </c>
      <c r="F274" s="104" t="s">
        <v>533</v>
      </c>
      <c r="G274" s="110" t="s">
        <v>312</v>
      </c>
      <c r="H274" s="86">
        <v>2433756</v>
      </c>
      <c r="I274" s="86">
        <v>2969994</v>
      </c>
      <c r="J274" s="86">
        <v>1998038.96</v>
      </c>
      <c r="K274" s="86">
        <f t="shared" si="59"/>
        <v>67.274174964663231</v>
      </c>
    </row>
    <row r="275" spans="1:11" ht="75" x14ac:dyDescent="0.2">
      <c r="A275" s="109" t="s">
        <v>331</v>
      </c>
      <c r="B275" s="104" t="s">
        <v>358</v>
      </c>
      <c r="C275" s="104" t="s">
        <v>501</v>
      </c>
      <c r="D275" s="104" t="s">
        <v>580</v>
      </c>
      <c r="E275" s="104" t="s">
        <v>472</v>
      </c>
      <c r="F275" s="104" t="s">
        <v>533</v>
      </c>
      <c r="G275" s="104" t="s">
        <v>332</v>
      </c>
      <c r="H275" s="86">
        <v>2433756</v>
      </c>
      <c r="I275" s="86">
        <v>2969994</v>
      </c>
      <c r="J275" s="86">
        <v>1998038.96</v>
      </c>
      <c r="K275" s="86">
        <f t="shared" si="59"/>
        <v>67.274174964663231</v>
      </c>
    </row>
    <row r="276" spans="1:11" ht="18.75" x14ac:dyDescent="0.2">
      <c r="A276" s="109" t="s">
        <v>387</v>
      </c>
      <c r="B276" s="104" t="s">
        <v>358</v>
      </c>
      <c r="C276" s="104" t="s">
        <v>501</v>
      </c>
      <c r="D276" s="104" t="s">
        <v>580</v>
      </c>
      <c r="E276" s="104" t="s">
        <v>472</v>
      </c>
      <c r="F276" s="104" t="s">
        <v>533</v>
      </c>
      <c r="G276" s="104" t="s">
        <v>388</v>
      </c>
      <c r="H276" s="86">
        <v>2433756</v>
      </c>
      <c r="I276" s="86">
        <v>2969994</v>
      </c>
      <c r="J276" s="86">
        <v>1998038.96</v>
      </c>
      <c r="K276" s="86">
        <f t="shared" si="59"/>
        <v>67.274174964663231</v>
      </c>
    </row>
    <row r="277" spans="1:11" ht="37.5" x14ac:dyDescent="0.2">
      <c r="A277" s="105" t="s">
        <v>581</v>
      </c>
      <c r="B277" s="106" t="s">
        <v>358</v>
      </c>
      <c r="C277" s="106" t="s">
        <v>501</v>
      </c>
      <c r="D277" s="106" t="s">
        <v>582</v>
      </c>
      <c r="E277" s="107" t="s">
        <v>312</v>
      </c>
      <c r="F277" s="107" t="s">
        <v>312</v>
      </c>
      <c r="G277" s="107" t="s">
        <v>312</v>
      </c>
      <c r="H277" s="102">
        <f>H278</f>
        <v>147581605.53</v>
      </c>
      <c r="I277" s="102">
        <f t="shared" ref="I277:J277" si="63">I278</f>
        <v>167132709.46000001</v>
      </c>
      <c r="J277" s="102">
        <f t="shared" si="63"/>
        <v>0</v>
      </c>
      <c r="K277" s="102">
        <f t="shared" si="59"/>
        <v>0</v>
      </c>
    </row>
    <row r="278" spans="1:11" ht="18.75" x14ac:dyDescent="0.2">
      <c r="A278" s="105" t="s">
        <v>412</v>
      </c>
      <c r="B278" s="106" t="s">
        <v>358</v>
      </c>
      <c r="C278" s="106" t="s">
        <v>501</v>
      </c>
      <c r="D278" s="106" t="s">
        <v>582</v>
      </c>
      <c r="E278" s="106" t="s">
        <v>413</v>
      </c>
      <c r="F278" s="108" t="s">
        <v>312</v>
      </c>
      <c r="G278" s="108" t="s">
        <v>312</v>
      </c>
      <c r="H278" s="102">
        <f>H279</f>
        <v>147581605.53</v>
      </c>
      <c r="I278" s="102">
        <f t="shared" ref="I278:J278" si="64">I279</f>
        <v>167132709.46000001</v>
      </c>
      <c r="J278" s="102">
        <f t="shared" si="64"/>
        <v>0</v>
      </c>
      <c r="K278" s="102">
        <f t="shared" si="59"/>
        <v>0</v>
      </c>
    </row>
    <row r="279" spans="1:11" ht="37.5" x14ac:dyDescent="0.2">
      <c r="A279" s="109" t="s">
        <v>459</v>
      </c>
      <c r="B279" s="104" t="s">
        <v>358</v>
      </c>
      <c r="C279" s="104" t="s">
        <v>501</v>
      </c>
      <c r="D279" s="104" t="s">
        <v>582</v>
      </c>
      <c r="E279" s="104" t="s">
        <v>413</v>
      </c>
      <c r="F279" s="104" t="s">
        <v>583</v>
      </c>
      <c r="G279" s="110" t="s">
        <v>312</v>
      </c>
      <c r="H279" s="86">
        <v>147581605.53</v>
      </c>
      <c r="I279" s="86">
        <v>167132709.46000001</v>
      </c>
      <c r="J279" s="86">
        <v>0</v>
      </c>
      <c r="K279" s="86">
        <f t="shared" si="59"/>
        <v>0</v>
      </c>
    </row>
    <row r="280" spans="1:11" ht="37.5" x14ac:dyDescent="0.2">
      <c r="A280" s="109" t="s">
        <v>435</v>
      </c>
      <c r="B280" s="104" t="s">
        <v>358</v>
      </c>
      <c r="C280" s="104" t="s">
        <v>501</v>
      </c>
      <c r="D280" s="104" t="s">
        <v>582</v>
      </c>
      <c r="E280" s="104" t="s">
        <v>413</v>
      </c>
      <c r="F280" s="104" t="s">
        <v>583</v>
      </c>
      <c r="G280" s="104" t="s">
        <v>436</v>
      </c>
      <c r="H280" s="86">
        <v>147581605.53</v>
      </c>
      <c r="I280" s="86">
        <v>167132709.46000001</v>
      </c>
      <c r="J280" s="86">
        <v>0</v>
      </c>
      <c r="K280" s="86">
        <f t="shared" si="59"/>
        <v>0</v>
      </c>
    </row>
    <row r="281" spans="1:11" ht="18.75" x14ac:dyDescent="0.2">
      <c r="A281" s="109" t="s">
        <v>437</v>
      </c>
      <c r="B281" s="104" t="s">
        <v>358</v>
      </c>
      <c r="C281" s="104" t="s">
        <v>501</v>
      </c>
      <c r="D281" s="104" t="s">
        <v>582</v>
      </c>
      <c r="E281" s="104" t="s">
        <v>413</v>
      </c>
      <c r="F281" s="104" t="s">
        <v>583</v>
      </c>
      <c r="G281" s="104" t="s">
        <v>438</v>
      </c>
      <c r="H281" s="86">
        <v>147581605.53</v>
      </c>
      <c r="I281" s="86">
        <v>167132709.46000001</v>
      </c>
      <c r="J281" s="86">
        <v>0</v>
      </c>
      <c r="K281" s="86">
        <f t="shared" si="59"/>
        <v>0</v>
      </c>
    </row>
    <row r="282" spans="1:11" ht="37.5" x14ac:dyDescent="0.2">
      <c r="A282" s="105" t="s">
        <v>471</v>
      </c>
      <c r="B282" s="106" t="s">
        <v>358</v>
      </c>
      <c r="C282" s="106" t="s">
        <v>501</v>
      </c>
      <c r="D282" s="106" t="s">
        <v>582</v>
      </c>
      <c r="E282" s="106" t="s">
        <v>472</v>
      </c>
      <c r="F282" s="108" t="s">
        <v>312</v>
      </c>
      <c r="G282" s="108" t="s">
        <v>312</v>
      </c>
      <c r="H282" s="102">
        <f>H283</f>
        <v>715921.65</v>
      </c>
      <c r="I282" s="102">
        <f>I283</f>
        <v>701458.59</v>
      </c>
      <c r="J282" s="102">
        <f>J283</f>
        <v>701458.59</v>
      </c>
      <c r="K282" s="102">
        <f t="shared" si="59"/>
        <v>100</v>
      </c>
    </row>
    <row r="283" spans="1:11" ht="37.5" x14ac:dyDescent="0.2">
      <c r="A283" s="109" t="s">
        <v>477</v>
      </c>
      <c r="B283" s="106" t="s">
        <v>358</v>
      </c>
      <c r="C283" s="106" t="s">
        <v>501</v>
      </c>
      <c r="D283" s="106" t="s">
        <v>582</v>
      </c>
      <c r="E283" s="106" t="s">
        <v>472</v>
      </c>
      <c r="F283" s="106" t="s">
        <v>584</v>
      </c>
      <c r="G283" s="108" t="s">
        <v>312</v>
      </c>
      <c r="H283" s="102">
        <v>715921.65</v>
      </c>
      <c r="I283" s="102">
        <v>701458.59</v>
      </c>
      <c r="J283" s="102">
        <v>701458.59</v>
      </c>
      <c r="K283" s="102">
        <f t="shared" si="59"/>
        <v>100</v>
      </c>
    </row>
    <row r="284" spans="1:11" ht="37.5" x14ac:dyDescent="0.2">
      <c r="A284" s="109" t="s">
        <v>368</v>
      </c>
      <c r="B284" s="104" t="s">
        <v>358</v>
      </c>
      <c r="C284" s="104" t="s">
        <v>501</v>
      </c>
      <c r="D284" s="104" t="s">
        <v>582</v>
      </c>
      <c r="E284" s="104" t="s">
        <v>472</v>
      </c>
      <c r="F284" s="104" t="s">
        <v>584</v>
      </c>
      <c r="G284" s="104" t="s">
        <v>369</v>
      </c>
      <c r="H284" s="86">
        <v>715921.65</v>
      </c>
      <c r="I284" s="86">
        <v>701458.59</v>
      </c>
      <c r="J284" s="86">
        <v>701458.59</v>
      </c>
      <c r="K284" s="86">
        <f t="shared" si="59"/>
        <v>100</v>
      </c>
    </row>
    <row r="285" spans="1:11" ht="18.75" x14ac:dyDescent="0.2">
      <c r="A285" s="109" t="s">
        <v>370</v>
      </c>
      <c r="B285" s="104" t="s">
        <v>358</v>
      </c>
      <c r="C285" s="104" t="s">
        <v>501</v>
      </c>
      <c r="D285" s="104" t="s">
        <v>582</v>
      </c>
      <c r="E285" s="104" t="s">
        <v>472</v>
      </c>
      <c r="F285" s="104" t="s">
        <v>584</v>
      </c>
      <c r="G285" s="104" t="s">
        <v>371</v>
      </c>
      <c r="H285" s="86">
        <v>715921.65</v>
      </c>
      <c r="I285" s="86">
        <v>701458.59</v>
      </c>
      <c r="J285" s="86">
        <v>701458.59</v>
      </c>
      <c r="K285" s="86">
        <f t="shared" si="59"/>
        <v>100</v>
      </c>
    </row>
    <row r="286" spans="1:11" ht="37.5" x14ac:dyDescent="0.2">
      <c r="A286" s="105" t="s">
        <v>585</v>
      </c>
      <c r="B286" s="106" t="s">
        <v>358</v>
      </c>
      <c r="C286" s="106" t="s">
        <v>501</v>
      </c>
      <c r="D286" s="106" t="s">
        <v>586</v>
      </c>
      <c r="E286" s="107" t="s">
        <v>312</v>
      </c>
      <c r="F286" s="107" t="s">
        <v>312</v>
      </c>
      <c r="G286" s="107" t="s">
        <v>312</v>
      </c>
      <c r="H286" s="102">
        <f>H287</f>
        <v>797516.49</v>
      </c>
      <c r="I286" s="102">
        <f t="shared" ref="I286:J286" si="65">I287</f>
        <v>781405.05</v>
      </c>
      <c r="J286" s="102">
        <f t="shared" si="65"/>
        <v>0</v>
      </c>
      <c r="K286" s="102">
        <f t="shared" si="59"/>
        <v>0</v>
      </c>
    </row>
    <row r="287" spans="1:11" ht="37.5" x14ac:dyDescent="0.2">
      <c r="A287" s="105" t="s">
        <v>471</v>
      </c>
      <c r="B287" s="106" t="s">
        <v>358</v>
      </c>
      <c r="C287" s="106" t="s">
        <v>501</v>
      </c>
      <c r="D287" s="106" t="s">
        <v>586</v>
      </c>
      <c r="E287" s="106" t="s">
        <v>472</v>
      </c>
      <c r="F287" s="108" t="s">
        <v>312</v>
      </c>
      <c r="G287" s="108" t="s">
        <v>312</v>
      </c>
      <c r="H287" s="102">
        <f>H288</f>
        <v>797516.49</v>
      </c>
      <c r="I287" s="102">
        <f t="shared" ref="I287:J287" si="66">I288</f>
        <v>781405.05</v>
      </c>
      <c r="J287" s="102">
        <f t="shared" si="66"/>
        <v>0</v>
      </c>
      <c r="K287" s="102">
        <f t="shared" si="59"/>
        <v>0</v>
      </c>
    </row>
    <row r="288" spans="1:11" ht="56.25" x14ac:dyDescent="0.2">
      <c r="A288" s="109" t="s">
        <v>478</v>
      </c>
      <c r="B288" s="104" t="s">
        <v>358</v>
      </c>
      <c r="C288" s="104" t="s">
        <v>501</v>
      </c>
      <c r="D288" s="104" t="s">
        <v>586</v>
      </c>
      <c r="E288" s="104" t="s">
        <v>472</v>
      </c>
      <c r="F288" s="104">
        <v>14900</v>
      </c>
      <c r="G288" s="110" t="s">
        <v>312</v>
      </c>
      <c r="H288" s="86">
        <v>797516.49</v>
      </c>
      <c r="I288" s="86">
        <v>781405.05</v>
      </c>
      <c r="J288" s="86">
        <v>0</v>
      </c>
      <c r="K288" s="86">
        <f t="shared" si="59"/>
        <v>0</v>
      </c>
    </row>
    <row r="289" spans="1:15" ht="37.5" x14ac:dyDescent="0.2">
      <c r="A289" s="109" t="s">
        <v>368</v>
      </c>
      <c r="B289" s="104" t="s">
        <v>358</v>
      </c>
      <c r="C289" s="104" t="s">
        <v>501</v>
      </c>
      <c r="D289" s="104" t="s">
        <v>586</v>
      </c>
      <c r="E289" s="104" t="s">
        <v>472</v>
      </c>
      <c r="F289" s="104">
        <v>14900</v>
      </c>
      <c r="G289" s="104" t="s">
        <v>369</v>
      </c>
      <c r="H289" s="86">
        <v>797516.49</v>
      </c>
      <c r="I289" s="86">
        <v>781405.05</v>
      </c>
      <c r="J289" s="86">
        <v>0</v>
      </c>
      <c r="K289" s="86">
        <f t="shared" si="59"/>
        <v>0</v>
      </c>
    </row>
    <row r="290" spans="1:15" ht="18.75" x14ac:dyDescent="0.2">
      <c r="A290" s="109" t="s">
        <v>370</v>
      </c>
      <c r="B290" s="104" t="s">
        <v>358</v>
      </c>
      <c r="C290" s="104" t="s">
        <v>501</v>
      </c>
      <c r="D290" s="104" t="s">
        <v>586</v>
      </c>
      <c r="E290" s="104" t="s">
        <v>472</v>
      </c>
      <c r="F290" s="104">
        <v>14900</v>
      </c>
      <c r="G290" s="104" t="s">
        <v>371</v>
      </c>
      <c r="H290" s="86">
        <v>797516.49</v>
      </c>
      <c r="I290" s="86">
        <v>781405.05</v>
      </c>
      <c r="J290" s="86">
        <v>0</v>
      </c>
      <c r="K290" s="86">
        <f t="shared" si="59"/>
        <v>0</v>
      </c>
    </row>
    <row r="291" spans="1:15" ht="37.5" x14ac:dyDescent="0.2">
      <c r="A291" s="105" t="s">
        <v>587</v>
      </c>
      <c r="B291" s="106" t="s">
        <v>358</v>
      </c>
      <c r="C291" s="106" t="s">
        <v>501</v>
      </c>
      <c r="D291" s="106" t="s">
        <v>588</v>
      </c>
      <c r="E291" s="107" t="s">
        <v>312</v>
      </c>
      <c r="F291" s="107" t="s">
        <v>312</v>
      </c>
      <c r="G291" s="107" t="s">
        <v>312</v>
      </c>
      <c r="H291" s="102">
        <f>H292</f>
        <v>4407435.66</v>
      </c>
      <c r="I291" s="102">
        <f t="shared" ref="I291:J291" si="67">I292</f>
        <v>4407435.66</v>
      </c>
      <c r="J291" s="102">
        <f t="shared" si="67"/>
        <v>2438314.8199999998</v>
      </c>
      <c r="K291" s="102">
        <f t="shared" si="59"/>
        <v>55.322754728539813</v>
      </c>
    </row>
    <row r="292" spans="1:15" ht="37.5" x14ac:dyDescent="0.2">
      <c r="A292" s="105" t="s">
        <v>471</v>
      </c>
      <c r="B292" s="106" t="s">
        <v>358</v>
      </c>
      <c r="C292" s="106" t="s">
        <v>501</v>
      </c>
      <c r="D292" s="106" t="s">
        <v>588</v>
      </c>
      <c r="E292" s="106" t="s">
        <v>472</v>
      </c>
      <c r="F292" s="108" t="s">
        <v>312</v>
      </c>
      <c r="G292" s="108" t="s">
        <v>312</v>
      </c>
      <c r="H292" s="102">
        <f>H293</f>
        <v>4407435.66</v>
      </c>
      <c r="I292" s="102">
        <f t="shared" ref="I292:J292" si="68">I293</f>
        <v>4407435.66</v>
      </c>
      <c r="J292" s="102">
        <f t="shared" si="68"/>
        <v>2438314.8199999998</v>
      </c>
      <c r="K292" s="102">
        <f t="shared" si="59"/>
        <v>55.322754728539813</v>
      </c>
    </row>
    <row r="293" spans="1:15" ht="75" x14ac:dyDescent="0.2">
      <c r="A293" s="109" t="s">
        <v>479</v>
      </c>
      <c r="B293" s="104" t="s">
        <v>358</v>
      </c>
      <c r="C293" s="104" t="s">
        <v>501</v>
      </c>
      <c r="D293" s="104" t="s">
        <v>588</v>
      </c>
      <c r="E293" s="104" t="s">
        <v>472</v>
      </c>
      <c r="F293" s="104" t="s">
        <v>589</v>
      </c>
      <c r="G293" s="110" t="s">
        <v>312</v>
      </c>
      <c r="H293" s="86">
        <v>4407435.66</v>
      </c>
      <c r="I293" s="86">
        <v>4407435.66</v>
      </c>
      <c r="J293" s="86">
        <v>2438314.8199999998</v>
      </c>
      <c r="K293" s="86">
        <f t="shared" si="59"/>
        <v>55.322754728539813</v>
      </c>
    </row>
    <row r="294" spans="1:15" ht="37.5" x14ac:dyDescent="0.2">
      <c r="A294" s="109" t="s">
        <v>368</v>
      </c>
      <c r="B294" s="104" t="s">
        <v>358</v>
      </c>
      <c r="C294" s="104" t="s">
        <v>501</v>
      </c>
      <c r="D294" s="104" t="s">
        <v>588</v>
      </c>
      <c r="E294" s="104" t="s">
        <v>472</v>
      </c>
      <c r="F294" s="104" t="s">
        <v>589</v>
      </c>
      <c r="G294" s="104" t="s">
        <v>369</v>
      </c>
      <c r="H294" s="86">
        <v>4407435.66</v>
      </c>
      <c r="I294" s="86">
        <v>4407435.66</v>
      </c>
      <c r="J294" s="86">
        <v>2438314.8199999998</v>
      </c>
      <c r="K294" s="86">
        <f t="shared" si="59"/>
        <v>55.322754728539813</v>
      </c>
    </row>
    <row r="295" spans="1:15" ht="18.75" x14ac:dyDescent="0.2">
      <c r="A295" s="109" t="s">
        <v>370</v>
      </c>
      <c r="B295" s="104" t="s">
        <v>358</v>
      </c>
      <c r="C295" s="104" t="s">
        <v>501</v>
      </c>
      <c r="D295" s="104" t="s">
        <v>588</v>
      </c>
      <c r="E295" s="104" t="s">
        <v>472</v>
      </c>
      <c r="F295" s="104" t="s">
        <v>589</v>
      </c>
      <c r="G295" s="104" t="s">
        <v>371</v>
      </c>
      <c r="H295" s="86">
        <v>4407435.66</v>
      </c>
      <c r="I295" s="86">
        <v>4407435.66</v>
      </c>
      <c r="J295" s="86">
        <v>2438314.8199999998</v>
      </c>
      <c r="K295" s="86">
        <f t="shared" si="59"/>
        <v>55.322754728539813</v>
      </c>
    </row>
    <row r="296" spans="1:15" ht="37.5" x14ac:dyDescent="0.2">
      <c r="A296" s="105" t="s">
        <v>590</v>
      </c>
      <c r="B296" s="106" t="s">
        <v>363</v>
      </c>
      <c r="C296" s="107" t="s">
        <v>312</v>
      </c>
      <c r="D296" s="107" t="s">
        <v>312</v>
      </c>
      <c r="E296" s="107" t="s">
        <v>312</v>
      </c>
      <c r="F296" s="107" t="s">
        <v>312</v>
      </c>
      <c r="G296" s="107" t="s">
        <v>312</v>
      </c>
      <c r="H296" s="102">
        <f>H297+H302+H307+H312+H317+H325+H330+H335+H340+H347+H352+H361+H368+H375+H382</f>
        <v>147233244.45999998</v>
      </c>
      <c r="I296" s="102">
        <f t="shared" ref="I296:J296" si="69">I297+I302+I307+I312+I317+I325+I330+I335+I340+I347+I352+I361+I368+I375+I382</f>
        <v>155608372.03999999</v>
      </c>
      <c r="J296" s="102">
        <f t="shared" si="69"/>
        <v>96908067.419999972</v>
      </c>
      <c r="K296" s="102">
        <f t="shared" si="59"/>
        <v>62.276898183273346</v>
      </c>
      <c r="L296" s="67"/>
      <c r="M296" s="67"/>
      <c r="N296" s="67"/>
      <c r="O296" s="170"/>
    </row>
    <row r="297" spans="1:15" ht="18.75" x14ac:dyDescent="0.2">
      <c r="A297" s="105" t="s">
        <v>365</v>
      </c>
      <c r="B297" s="106" t="s">
        <v>363</v>
      </c>
      <c r="C297" s="106" t="s">
        <v>501</v>
      </c>
      <c r="D297" s="106" t="s">
        <v>328</v>
      </c>
      <c r="E297" s="107" t="s">
        <v>312</v>
      </c>
      <c r="F297" s="107" t="s">
        <v>312</v>
      </c>
      <c r="G297" s="107" t="s">
        <v>312</v>
      </c>
      <c r="H297" s="102">
        <f>H298</f>
        <v>20000</v>
      </c>
      <c r="I297" s="102">
        <f t="shared" ref="I297:J297" si="70">I298</f>
        <v>20000</v>
      </c>
      <c r="J297" s="102">
        <f t="shared" si="70"/>
        <v>20000</v>
      </c>
      <c r="K297" s="102">
        <f t="shared" si="59"/>
        <v>100</v>
      </c>
    </row>
    <row r="298" spans="1:15" ht="37.5" x14ac:dyDescent="0.2">
      <c r="A298" s="105" t="s">
        <v>361</v>
      </c>
      <c r="B298" s="106" t="s">
        <v>363</v>
      </c>
      <c r="C298" s="106" t="s">
        <v>501</v>
      </c>
      <c r="D298" s="106" t="s">
        <v>328</v>
      </c>
      <c r="E298" s="106" t="s">
        <v>362</v>
      </c>
      <c r="F298" s="108" t="s">
        <v>312</v>
      </c>
      <c r="G298" s="108" t="s">
        <v>312</v>
      </c>
      <c r="H298" s="102">
        <f>H299</f>
        <v>20000</v>
      </c>
      <c r="I298" s="102">
        <f t="shared" ref="I298:J298" si="71">I299</f>
        <v>20000</v>
      </c>
      <c r="J298" s="102">
        <f t="shared" si="71"/>
        <v>20000</v>
      </c>
      <c r="K298" s="102">
        <f t="shared" si="59"/>
        <v>100</v>
      </c>
    </row>
    <row r="299" spans="1:15" ht="18.75" x14ac:dyDescent="0.2">
      <c r="A299" s="109" t="s">
        <v>365</v>
      </c>
      <c r="B299" s="104" t="s">
        <v>363</v>
      </c>
      <c r="C299" s="104" t="s">
        <v>501</v>
      </c>
      <c r="D299" s="104" t="s">
        <v>328</v>
      </c>
      <c r="E299" s="104" t="s">
        <v>362</v>
      </c>
      <c r="F299" s="104" t="s">
        <v>591</v>
      </c>
      <c r="G299" s="110" t="s">
        <v>312</v>
      </c>
      <c r="H299" s="86">
        <v>20000</v>
      </c>
      <c r="I299" s="86">
        <v>20000</v>
      </c>
      <c r="J299" s="86">
        <v>20000</v>
      </c>
      <c r="K299" s="86">
        <f t="shared" si="59"/>
        <v>100</v>
      </c>
    </row>
    <row r="300" spans="1:15" ht="37.5" x14ac:dyDescent="0.2">
      <c r="A300" s="109" t="s">
        <v>335</v>
      </c>
      <c r="B300" s="104" t="s">
        <v>363</v>
      </c>
      <c r="C300" s="104" t="s">
        <v>501</v>
      </c>
      <c r="D300" s="104" t="s">
        <v>328</v>
      </c>
      <c r="E300" s="104" t="s">
        <v>362</v>
      </c>
      <c r="F300" s="104" t="s">
        <v>591</v>
      </c>
      <c r="G300" s="104" t="s">
        <v>336</v>
      </c>
      <c r="H300" s="86">
        <v>20000</v>
      </c>
      <c r="I300" s="86">
        <v>20000</v>
      </c>
      <c r="J300" s="86">
        <v>20000</v>
      </c>
      <c r="K300" s="86">
        <f t="shared" si="59"/>
        <v>100</v>
      </c>
    </row>
    <row r="301" spans="1:15" ht="37.5" x14ac:dyDescent="0.2">
      <c r="A301" s="109" t="s">
        <v>337</v>
      </c>
      <c r="B301" s="104" t="s">
        <v>363</v>
      </c>
      <c r="C301" s="104" t="s">
        <v>501</v>
      </c>
      <c r="D301" s="104" t="s">
        <v>328</v>
      </c>
      <c r="E301" s="104" t="s">
        <v>362</v>
      </c>
      <c r="F301" s="104" t="s">
        <v>591</v>
      </c>
      <c r="G301" s="104" t="s">
        <v>338</v>
      </c>
      <c r="H301" s="86">
        <v>20000</v>
      </c>
      <c r="I301" s="86">
        <v>20000</v>
      </c>
      <c r="J301" s="86">
        <v>20000</v>
      </c>
      <c r="K301" s="86">
        <f t="shared" si="59"/>
        <v>100</v>
      </c>
    </row>
    <row r="302" spans="1:15" ht="37.5" x14ac:dyDescent="0.2">
      <c r="A302" s="105" t="s">
        <v>592</v>
      </c>
      <c r="B302" s="106" t="s">
        <v>363</v>
      </c>
      <c r="C302" s="106" t="s">
        <v>501</v>
      </c>
      <c r="D302" s="106" t="s">
        <v>409</v>
      </c>
      <c r="E302" s="107" t="s">
        <v>312</v>
      </c>
      <c r="F302" s="107" t="s">
        <v>312</v>
      </c>
      <c r="G302" s="107" t="s">
        <v>312</v>
      </c>
      <c r="H302" s="102">
        <f>H303</f>
        <v>46750353</v>
      </c>
      <c r="I302" s="102">
        <f t="shared" ref="I302:J302" si="72">I303</f>
        <v>48994472</v>
      </c>
      <c r="J302" s="102">
        <f t="shared" si="72"/>
        <v>30762428.41</v>
      </c>
      <c r="K302" s="102">
        <f t="shared" si="59"/>
        <v>62.78754960355527</v>
      </c>
    </row>
    <row r="303" spans="1:15" ht="37.5" x14ac:dyDescent="0.2">
      <c r="A303" s="105" t="s">
        <v>361</v>
      </c>
      <c r="B303" s="106" t="s">
        <v>363</v>
      </c>
      <c r="C303" s="106" t="s">
        <v>501</v>
      </c>
      <c r="D303" s="106" t="s">
        <v>409</v>
      </c>
      <c r="E303" s="106" t="s">
        <v>362</v>
      </c>
      <c r="F303" s="108" t="s">
        <v>312</v>
      </c>
      <c r="G303" s="108" t="s">
        <v>312</v>
      </c>
      <c r="H303" s="102">
        <f>H304</f>
        <v>46750353</v>
      </c>
      <c r="I303" s="102">
        <f t="shared" ref="I303:J303" si="73">I304</f>
        <v>48994472</v>
      </c>
      <c r="J303" s="102">
        <f t="shared" si="73"/>
        <v>30762428.41</v>
      </c>
      <c r="K303" s="102">
        <f t="shared" si="59"/>
        <v>62.78754960355527</v>
      </c>
    </row>
    <row r="304" spans="1:15" ht="18.75" x14ac:dyDescent="0.2">
      <c r="A304" s="109" t="s">
        <v>367</v>
      </c>
      <c r="B304" s="104" t="s">
        <v>363</v>
      </c>
      <c r="C304" s="104" t="s">
        <v>501</v>
      </c>
      <c r="D304" s="104" t="s">
        <v>409</v>
      </c>
      <c r="E304" s="104" t="s">
        <v>362</v>
      </c>
      <c r="F304" s="104" t="s">
        <v>593</v>
      </c>
      <c r="G304" s="110" t="s">
        <v>312</v>
      </c>
      <c r="H304" s="86">
        <v>46750353</v>
      </c>
      <c r="I304" s="86">
        <v>48994472</v>
      </c>
      <c r="J304" s="86">
        <v>30762428.41</v>
      </c>
      <c r="K304" s="86">
        <f t="shared" si="59"/>
        <v>62.78754960355527</v>
      </c>
    </row>
    <row r="305" spans="1:11" ht="37.5" x14ac:dyDescent="0.2">
      <c r="A305" s="109" t="s">
        <v>368</v>
      </c>
      <c r="B305" s="104" t="s">
        <v>363</v>
      </c>
      <c r="C305" s="104" t="s">
        <v>501</v>
      </c>
      <c r="D305" s="104" t="s">
        <v>409</v>
      </c>
      <c r="E305" s="104" t="s">
        <v>362</v>
      </c>
      <c r="F305" s="104" t="s">
        <v>593</v>
      </c>
      <c r="G305" s="104" t="s">
        <v>369</v>
      </c>
      <c r="H305" s="86">
        <v>46750353</v>
      </c>
      <c r="I305" s="86">
        <v>48994472</v>
      </c>
      <c r="J305" s="86">
        <v>30762428.41</v>
      </c>
      <c r="K305" s="86">
        <f t="shared" si="59"/>
        <v>62.78754960355527</v>
      </c>
    </row>
    <row r="306" spans="1:11" ht="18.75" x14ac:dyDescent="0.2">
      <c r="A306" s="109" t="s">
        <v>370</v>
      </c>
      <c r="B306" s="104" t="s">
        <v>363</v>
      </c>
      <c r="C306" s="104" t="s">
        <v>501</v>
      </c>
      <c r="D306" s="104" t="s">
        <v>409</v>
      </c>
      <c r="E306" s="104" t="s">
        <v>362</v>
      </c>
      <c r="F306" s="104" t="s">
        <v>593</v>
      </c>
      <c r="G306" s="104" t="s">
        <v>371</v>
      </c>
      <c r="H306" s="86">
        <v>46750353</v>
      </c>
      <c r="I306" s="86">
        <v>48994472</v>
      </c>
      <c r="J306" s="86">
        <v>30762428.41</v>
      </c>
      <c r="K306" s="86">
        <f t="shared" si="59"/>
        <v>62.78754960355527</v>
      </c>
    </row>
    <row r="307" spans="1:11" ht="18.75" x14ac:dyDescent="0.2">
      <c r="A307" s="105" t="s">
        <v>372</v>
      </c>
      <c r="B307" s="106" t="s">
        <v>363</v>
      </c>
      <c r="C307" s="106" t="s">
        <v>501</v>
      </c>
      <c r="D307" s="106" t="s">
        <v>358</v>
      </c>
      <c r="E307" s="107" t="s">
        <v>312</v>
      </c>
      <c r="F307" s="107" t="s">
        <v>312</v>
      </c>
      <c r="G307" s="107" t="s">
        <v>312</v>
      </c>
      <c r="H307" s="102">
        <f>H308</f>
        <v>119650</v>
      </c>
      <c r="I307" s="102">
        <f t="shared" ref="I307:J307" si="74">I308</f>
        <v>119650</v>
      </c>
      <c r="J307" s="102">
        <f t="shared" si="74"/>
        <v>109649</v>
      </c>
      <c r="K307" s="102">
        <f t="shared" si="59"/>
        <v>91.641454241537829</v>
      </c>
    </row>
    <row r="308" spans="1:11" ht="37.5" x14ac:dyDescent="0.2">
      <c r="A308" s="105" t="s">
        <v>361</v>
      </c>
      <c r="B308" s="106" t="s">
        <v>363</v>
      </c>
      <c r="C308" s="106" t="s">
        <v>501</v>
      </c>
      <c r="D308" s="106" t="s">
        <v>358</v>
      </c>
      <c r="E308" s="106" t="s">
        <v>362</v>
      </c>
      <c r="F308" s="108" t="s">
        <v>312</v>
      </c>
      <c r="G308" s="108" t="s">
        <v>312</v>
      </c>
      <c r="H308" s="102">
        <f>H309</f>
        <v>119650</v>
      </c>
      <c r="I308" s="102">
        <f t="shared" ref="I308:J308" si="75">I309</f>
        <v>119650</v>
      </c>
      <c r="J308" s="102">
        <f t="shared" si="75"/>
        <v>109649</v>
      </c>
      <c r="K308" s="102">
        <f t="shared" si="59"/>
        <v>91.641454241537829</v>
      </c>
    </row>
    <row r="309" spans="1:11" ht="18.75" x14ac:dyDescent="0.2">
      <c r="A309" s="109" t="s">
        <v>372</v>
      </c>
      <c r="B309" s="104" t="s">
        <v>363</v>
      </c>
      <c r="C309" s="104" t="s">
        <v>501</v>
      </c>
      <c r="D309" s="104" t="s">
        <v>358</v>
      </c>
      <c r="E309" s="104" t="s">
        <v>362</v>
      </c>
      <c r="F309" s="104" t="s">
        <v>558</v>
      </c>
      <c r="G309" s="110" t="s">
        <v>312</v>
      </c>
      <c r="H309" s="86">
        <v>119650</v>
      </c>
      <c r="I309" s="86">
        <v>119650</v>
      </c>
      <c r="J309" s="86">
        <v>109649</v>
      </c>
      <c r="K309" s="86">
        <f t="shared" si="59"/>
        <v>91.641454241537829</v>
      </c>
    </row>
    <row r="310" spans="1:11" ht="37.5" x14ac:dyDescent="0.2">
      <c r="A310" s="109" t="s">
        <v>335</v>
      </c>
      <c r="B310" s="104" t="s">
        <v>363</v>
      </c>
      <c r="C310" s="104" t="s">
        <v>501</v>
      </c>
      <c r="D310" s="104" t="s">
        <v>358</v>
      </c>
      <c r="E310" s="104" t="s">
        <v>362</v>
      </c>
      <c r="F310" s="104" t="s">
        <v>558</v>
      </c>
      <c r="G310" s="104" t="s">
        <v>336</v>
      </c>
      <c r="H310" s="86">
        <v>119650</v>
      </c>
      <c r="I310" s="86">
        <v>119650</v>
      </c>
      <c r="J310" s="86">
        <v>109649</v>
      </c>
      <c r="K310" s="86">
        <f t="shared" si="59"/>
        <v>91.641454241537829</v>
      </c>
    </row>
    <row r="311" spans="1:11" ht="37.5" x14ac:dyDescent="0.2">
      <c r="A311" s="109" t="s">
        <v>337</v>
      </c>
      <c r="B311" s="104" t="s">
        <v>363</v>
      </c>
      <c r="C311" s="104" t="s">
        <v>501</v>
      </c>
      <c r="D311" s="104" t="s">
        <v>358</v>
      </c>
      <c r="E311" s="104" t="s">
        <v>362</v>
      </c>
      <c r="F311" s="104" t="s">
        <v>558</v>
      </c>
      <c r="G311" s="104" t="s">
        <v>338</v>
      </c>
      <c r="H311" s="86">
        <v>119650</v>
      </c>
      <c r="I311" s="86">
        <v>119650</v>
      </c>
      <c r="J311" s="86">
        <v>109649</v>
      </c>
      <c r="K311" s="86">
        <f t="shared" si="59"/>
        <v>91.641454241537829</v>
      </c>
    </row>
    <row r="312" spans="1:11" ht="75" x14ac:dyDescent="0.2">
      <c r="A312" s="105" t="s">
        <v>594</v>
      </c>
      <c r="B312" s="106" t="s">
        <v>363</v>
      </c>
      <c r="C312" s="106" t="s">
        <v>501</v>
      </c>
      <c r="D312" s="106" t="s">
        <v>363</v>
      </c>
      <c r="E312" s="107" t="s">
        <v>312</v>
      </c>
      <c r="F312" s="107" t="s">
        <v>312</v>
      </c>
      <c r="G312" s="107" t="s">
        <v>312</v>
      </c>
      <c r="H312" s="102">
        <f>H313</f>
        <v>280800</v>
      </c>
      <c r="I312" s="102">
        <f t="shared" ref="I312:J312" si="76">I313</f>
        <v>350386</v>
      </c>
      <c r="J312" s="102">
        <f t="shared" si="76"/>
        <v>257745</v>
      </c>
      <c r="K312" s="102">
        <f t="shared" si="59"/>
        <v>73.5603020668634</v>
      </c>
    </row>
    <row r="313" spans="1:11" ht="37.5" x14ac:dyDescent="0.2">
      <c r="A313" s="105" t="s">
        <v>361</v>
      </c>
      <c r="B313" s="106" t="s">
        <v>363</v>
      </c>
      <c r="C313" s="106" t="s">
        <v>501</v>
      </c>
      <c r="D313" s="106" t="s">
        <v>363</v>
      </c>
      <c r="E313" s="106" t="s">
        <v>362</v>
      </c>
      <c r="F313" s="108" t="s">
        <v>312</v>
      </c>
      <c r="G313" s="108" t="s">
        <v>312</v>
      </c>
      <c r="H313" s="102">
        <f>H314</f>
        <v>280800</v>
      </c>
      <c r="I313" s="102">
        <f t="shared" ref="I313:J313" si="77">I314</f>
        <v>350386</v>
      </c>
      <c r="J313" s="102">
        <f t="shared" si="77"/>
        <v>257745</v>
      </c>
      <c r="K313" s="102">
        <f t="shared" si="59"/>
        <v>73.5603020668634</v>
      </c>
    </row>
    <row r="314" spans="1:11" ht="112.5" x14ac:dyDescent="0.2">
      <c r="A314" s="109" t="s">
        <v>374</v>
      </c>
      <c r="B314" s="104" t="s">
        <v>363</v>
      </c>
      <c r="C314" s="104" t="s">
        <v>501</v>
      </c>
      <c r="D314" s="104" t="s">
        <v>363</v>
      </c>
      <c r="E314" s="104" t="s">
        <v>362</v>
      </c>
      <c r="F314" s="104" t="s">
        <v>567</v>
      </c>
      <c r="G314" s="110" t="s">
        <v>312</v>
      </c>
      <c r="H314" s="86">
        <v>280800</v>
      </c>
      <c r="I314" s="86">
        <v>350386</v>
      </c>
      <c r="J314" s="86">
        <v>257745</v>
      </c>
      <c r="K314" s="86">
        <f t="shared" si="59"/>
        <v>73.5603020668634</v>
      </c>
    </row>
    <row r="315" spans="1:11" ht="18.75" x14ac:dyDescent="0.2">
      <c r="A315" s="109" t="s">
        <v>375</v>
      </c>
      <c r="B315" s="104" t="s">
        <v>363</v>
      </c>
      <c r="C315" s="104" t="s">
        <v>501</v>
      </c>
      <c r="D315" s="104" t="s">
        <v>363</v>
      </c>
      <c r="E315" s="104" t="s">
        <v>362</v>
      </c>
      <c r="F315" s="104" t="s">
        <v>567</v>
      </c>
      <c r="G315" s="104" t="s">
        <v>376</v>
      </c>
      <c r="H315" s="86">
        <v>280800</v>
      </c>
      <c r="I315" s="86">
        <v>350386</v>
      </c>
      <c r="J315" s="86">
        <v>257745</v>
      </c>
      <c r="K315" s="86">
        <f t="shared" si="59"/>
        <v>73.5603020668634</v>
      </c>
    </row>
    <row r="316" spans="1:11" ht="37.5" x14ac:dyDescent="0.2">
      <c r="A316" s="109" t="s">
        <v>377</v>
      </c>
      <c r="B316" s="104" t="s">
        <v>363</v>
      </c>
      <c r="C316" s="104" t="s">
        <v>501</v>
      </c>
      <c r="D316" s="104" t="s">
        <v>363</v>
      </c>
      <c r="E316" s="104" t="s">
        <v>362</v>
      </c>
      <c r="F316" s="104" t="s">
        <v>567</v>
      </c>
      <c r="G316" s="104" t="s">
        <v>378</v>
      </c>
      <c r="H316" s="86">
        <v>280800</v>
      </c>
      <c r="I316" s="86">
        <v>350386</v>
      </c>
      <c r="J316" s="86">
        <v>257745</v>
      </c>
      <c r="K316" s="86">
        <f t="shared" si="59"/>
        <v>73.5603020668634</v>
      </c>
    </row>
    <row r="317" spans="1:11" ht="18.75" x14ac:dyDescent="0.2">
      <c r="A317" s="105" t="s">
        <v>381</v>
      </c>
      <c r="B317" s="106" t="s">
        <v>363</v>
      </c>
      <c r="C317" s="106" t="s">
        <v>501</v>
      </c>
      <c r="D317" s="106" t="s">
        <v>402</v>
      </c>
      <c r="E317" s="107" t="s">
        <v>312</v>
      </c>
      <c r="F317" s="107" t="s">
        <v>312</v>
      </c>
      <c r="G317" s="107" t="s">
        <v>312</v>
      </c>
      <c r="H317" s="102">
        <f>H318</f>
        <v>17958235.379999999</v>
      </c>
      <c r="I317" s="102">
        <f t="shared" ref="I317:J317" si="78">I318</f>
        <v>18814256.379999999</v>
      </c>
      <c r="J317" s="102">
        <f t="shared" si="78"/>
        <v>11808213.050000001</v>
      </c>
      <c r="K317" s="102">
        <f t="shared" si="59"/>
        <v>62.762050285189119</v>
      </c>
    </row>
    <row r="318" spans="1:11" ht="37.5" x14ac:dyDescent="0.2">
      <c r="A318" s="105" t="s">
        <v>361</v>
      </c>
      <c r="B318" s="106" t="s">
        <v>363</v>
      </c>
      <c r="C318" s="106" t="s">
        <v>501</v>
      </c>
      <c r="D318" s="106" t="s">
        <v>402</v>
      </c>
      <c r="E318" s="106" t="s">
        <v>362</v>
      </c>
      <c r="F318" s="108" t="s">
        <v>312</v>
      </c>
      <c r="G318" s="108" t="s">
        <v>312</v>
      </c>
      <c r="H318" s="102">
        <f>H319+H322</f>
        <v>17958235.379999999</v>
      </c>
      <c r="I318" s="102">
        <f t="shared" ref="I318:J318" si="79">I319+I322</f>
        <v>18814256.379999999</v>
      </c>
      <c r="J318" s="102">
        <f t="shared" si="79"/>
        <v>11808213.050000001</v>
      </c>
      <c r="K318" s="102">
        <f t="shared" si="59"/>
        <v>62.762050285189119</v>
      </c>
    </row>
    <row r="319" spans="1:11" ht="18.75" x14ac:dyDescent="0.2">
      <c r="A319" s="109" t="s">
        <v>381</v>
      </c>
      <c r="B319" s="104" t="s">
        <v>363</v>
      </c>
      <c r="C319" s="104" t="s">
        <v>501</v>
      </c>
      <c r="D319" s="104" t="s">
        <v>402</v>
      </c>
      <c r="E319" s="104" t="s">
        <v>362</v>
      </c>
      <c r="F319" s="104" t="s">
        <v>595</v>
      </c>
      <c r="G319" s="110" t="s">
        <v>312</v>
      </c>
      <c r="H319" s="86">
        <v>17812356</v>
      </c>
      <c r="I319" s="86">
        <v>18668377</v>
      </c>
      <c r="J319" s="86">
        <v>11662333.67</v>
      </c>
      <c r="K319" s="86">
        <f t="shared" si="59"/>
        <v>62.471063606654184</v>
      </c>
    </row>
    <row r="320" spans="1:11" ht="37.5" x14ac:dyDescent="0.2">
      <c r="A320" s="109" t="s">
        <v>368</v>
      </c>
      <c r="B320" s="104" t="s">
        <v>363</v>
      </c>
      <c r="C320" s="104" t="s">
        <v>501</v>
      </c>
      <c r="D320" s="104" t="s">
        <v>402</v>
      </c>
      <c r="E320" s="104" t="s">
        <v>362</v>
      </c>
      <c r="F320" s="104" t="s">
        <v>595</v>
      </c>
      <c r="G320" s="104" t="s">
        <v>369</v>
      </c>
      <c r="H320" s="86">
        <v>17812356</v>
      </c>
      <c r="I320" s="86">
        <v>18668377</v>
      </c>
      <c r="J320" s="86">
        <v>11662333.67</v>
      </c>
      <c r="K320" s="86">
        <f t="shared" si="59"/>
        <v>62.471063606654184</v>
      </c>
    </row>
    <row r="321" spans="1:11" ht="18.75" x14ac:dyDescent="0.2">
      <c r="A321" s="109" t="s">
        <v>370</v>
      </c>
      <c r="B321" s="104" t="s">
        <v>363</v>
      </c>
      <c r="C321" s="104" t="s">
        <v>501</v>
      </c>
      <c r="D321" s="104" t="s">
        <v>402</v>
      </c>
      <c r="E321" s="104" t="s">
        <v>362</v>
      </c>
      <c r="F321" s="104" t="s">
        <v>595</v>
      </c>
      <c r="G321" s="104" t="s">
        <v>371</v>
      </c>
      <c r="H321" s="86">
        <v>17812356</v>
      </c>
      <c r="I321" s="86">
        <v>18668377</v>
      </c>
      <c r="J321" s="86">
        <v>11662333.67</v>
      </c>
      <c r="K321" s="86">
        <f t="shared" si="59"/>
        <v>62.471063606654184</v>
      </c>
    </row>
    <row r="322" spans="1:11" ht="18.75" x14ac:dyDescent="0.2">
      <c r="A322" s="109" t="s">
        <v>380</v>
      </c>
      <c r="B322" s="104" t="s">
        <v>363</v>
      </c>
      <c r="C322" s="104" t="s">
        <v>501</v>
      </c>
      <c r="D322" s="104" t="s">
        <v>402</v>
      </c>
      <c r="E322" s="104" t="s">
        <v>362</v>
      </c>
      <c r="F322" s="104" t="s">
        <v>596</v>
      </c>
      <c r="G322" s="110" t="s">
        <v>312</v>
      </c>
      <c r="H322" s="86">
        <v>145879.38</v>
      </c>
      <c r="I322" s="86">
        <v>145879.38</v>
      </c>
      <c r="J322" s="86">
        <v>145879.38</v>
      </c>
      <c r="K322" s="86">
        <f t="shared" si="59"/>
        <v>100</v>
      </c>
    </row>
    <row r="323" spans="1:11" ht="37.5" x14ac:dyDescent="0.2">
      <c r="A323" s="109" t="s">
        <v>368</v>
      </c>
      <c r="B323" s="104" t="s">
        <v>363</v>
      </c>
      <c r="C323" s="104" t="s">
        <v>501</v>
      </c>
      <c r="D323" s="104" t="s">
        <v>402</v>
      </c>
      <c r="E323" s="104" t="s">
        <v>362</v>
      </c>
      <c r="F323" s="104" t="s">
        <v>596</v>
      </c>
      <c r="G323" s="104" t="s">
        <v>369</v>
      </c>
      <c r="H323" s="86">
        <v>145879.38</v>
      </c>
      <c r="I323" s="86">
        <v>145879.38</v>
      </c>
      <c r="J323" s="86">
        <v>145879.38</v>
      </c>
      <c r="K323" s="86">
        <f t="shared" si="59"/>
        <v>100</v>
      </c>
    </row>
    <row r="324" spans="1:11" ht="18.75" x14ac:dyDescent="0.2">
      <c r="A324" s="109" t="s">
        <v>370</v>
      </c>
      <c r="B324" s="104" t="s">
        <v>363</v>
      </c>
      <c r="C324" s="104" t="s">
        <v>501</v>
      </c>
      <c r="D324" s="104" t="s">
        <v>402</v>
      </c>
      <c r="E324" s="104" t="s">
        <v>362</v>
      </c>
      <c r="F324" s="104" t="s">
        <v>596</v>
      </c>
      <c r="G324" s="104" t="s">
        <v>371</v>
      </c>
      <c r="H324" s="86">
        <v>145879.38</v>
      </c>
      <c r="I324" s="86">
        <v>145879.38</v>
      </c>
      <c r="J324" s="86">
        <v>145879.38</v>
      </c>
      <c r="K324" s="86">
        <f t="shared" si="59"/>
        <v>100</v>
      </c>
    </row>
    <row r="325" spans="1:11" ht="27.75" customHeight="1" x14ac:dyDescent="0.2">
      <c r="A325" s="105" t="s">
        <v>597</v>
      </c>
      <c r="B325" s="106" t="s">
        <v>363</v>
      </c>
      <c r="C325" s="106" t="s">
        <v>501</v>
      </c>
      <c r="D325" s="106" t="s">
        <v>329</v>
      </c>
      <c r="E325" s="107" t="s">
        <v>312</v>
      </c>
      <c r="F325" s="107" t="s">
        <v>312</v>
      </c>
      <c r="G325" s="107" t="s">
        <v>312</v>
      </c>
      <c r="H325" s="102">
        <f>H326</f>
        <v>4060467</v>
      </c>
      <c r="I325" s="102">
        <f t="shared" ref="I325:J325" si="80">I326</f>
        <v>5039476</v>
      </c>
      <c r="J325" s="102">
        <f t="shared" si="80"/>
        <v>2806485.5</v>
      </c>
      <c r="K325" s="102">
        <f t="shared" si="59"/>
        <v>55.690026105888791</v>
      </c>
    </row>
    <row r="326" spans="1:11" ht="37.5" x14ac:dyDescent="0.2">
      <c r="A326" s="105" t="s">
        <v>361</v>
      </c>
      <c r="B326" s="106" t="s">
        <v>363</v>
      </c>
      <c r="C326" s="106" t="s">
        <v>501</v>
      </c>
      <c r="D326" s="106" t="s">
        <v>329</v>
      </c>
      <c r="E326" s="106" t="s">
        <v>362</v>
      </c>
      <c r="F326" s="108" t="s">
        <v>312</v>
      </c>
      <c r="G326" s="108" t="s">
        <v>312</v>
      </c>
      <c r="H326" s="102">
        <f>H327</f>
        <v>4060467</v>
      </c>
      <c r="I326" s="102">
        <f t="shared" ref="I326:J326" si="81">I327</f>
        <v>5039476</v>
      </c>
      <c r="J326" s="102">
        <f t="shared" si="81"/>
        <v>2806485.5</v>
      </c>
      <c r="K326" s="102">
        <f t="shared" si="59"/>
        <v>55.690026105888791</v>
      </c>
    </row>
    <row r="327" spans="1:11" ht="18.75" x14ac:dyDescent="0.2">
      <c r="A327" s="109" t="s">
        <v>382</v>
      </c>
      <c r="B327" s="104" t="s">
        <v>363</v>
      </c>
      <c r="C327" s="104" t="s">
        <v>501</v>
      </c>
      <c r="D327" s="104" t="s">
        <v>329</v>
      </c>
      <c r="E327" s="104" t="s">
        <v>362</v>
      </c>
      <c r="F327" s="104" t="s">
        <v>598</v>
      </c>
      <c r="G327" s="110" t="s">
        <v>312</v>
      </c>
      <c r="H327" s="86">
        <v>4060467</v>
      </c>
      <c r="I327" s="86">
        <v>5039476</v>
      </c>
      <c r="J327" s="86">
        <v>2806485.5</v>
      </c>
      <c r="K327" s="86">
        <f t="shared" ref="K327:K385" si="82">J327/I327*100</f>
        <v>55.690026105888791</v>
      </c>
    </row>
    <row r="328" spans="1:11" ht="37.5" x14ac:dyDescent="0.2">
      <c r="A328" s="109" t="s">
        <v>368</v>
      </c>
      <c r="B328" s="104" t="s">
        <v>363</v>
      </c>
      <c r="C328" s="104" t="s">
        <v>501</v>
      </c>
      <c r="D328" s="104" t="s">
        <v>329</v>
      </c>
      <c r="E328" s="104" t="s">
        <v>362</v>
      </c>
      <c r="F328" s="104" t="s">
        <v>598</v>
      </c>
      <c r="G328" s="104" t="s">
        <v>369</v>
      </c>
      <c r="H328" s="86">
        <v>4060467</v>
      </c>
      <c r="I328" s="86">
        <v>5039476</v>
      </c>
      <c r="J328" s="86">
        <v>2806485.5</v>
      </c>
      <c r="K328" s="86">
        <f t="shared" si="82"/>
        <v>55.690026105888791</v>
      </c>
    </row>
    <row r="329" spans="1:11" ht="18.75" x14ac:dyDescent="0.2">
      <c r="A329" s="109" t="s">
        <v>370</v>
      </c>
      <c r="B329" s="104" t="s">
        <v>363</v>
      </c>
      <c r="C329" s="104" t="s">
        <v>501</v>
      </c>
      <c r="D329" s="104" t="s">
        <v>329</v>
      </c>
      <c r="E329" s="104" t="s">
        <v>362</v>
      </c>
      <c r="F329" s="104" t="s">
        <v>598</v>
      </c>
      <c r="G329" s="104" t="s">
        <v>371</v>
      </c>
      <c r="H329" s="86">
        <v>4060467</v>
      </c>
      <c r="I329" s="86">
        <v>5039476</v>
      </c>
      <c r="J329" s="86">
        <v>2806485.5</v>
      </c>
      <c r="K329" s="86">
        <f t="shared" si="82"/>
        <v>55.690026105888791</v>
      </c>
    </row>
    <row r="330" spans="1:11" ht="21.75" customHeight="1" x14ac:dyDescent="0.2">
      <c r="A330" s="105" t="s">
        <v>599</v>
      </c>
      <c r="B330" s="106" t="s">
        <v>363</v>
      </c>
      <c r="C330" s="106" t="s">
        <v>501</v>
      </c>
      <c r="D330" s="106" t="s">
        <v>366</v>
      </c>
      <c r="E330" s="107" t="s">
        <v>312</v>
      </c>
      <c r="F330" s="107" t="s">
        <v>312</v>
      </c>
      <c r="G330" s="107" t="s">
        <v>312</v>
      </c>
      <c r="H330" s="102">
        <f>H331</f>
        <v>21631778</v>
      </c>
      <c r="I330" s="102">
        <f t="shared" ref="I330:J330" si="83">I331</f>
        <v>22946139</v>
      </c>
      <c r="J330" s="102">
        <f t="shared" si="83"/>
        <v>15270015.109999999</v>
      </c>
      <c r="K330" s="102">
        <f t="shared" si="82"/>
        <v>66.547209140500712</v>
      </c>
    </row>
    <row r="331" spans="1:11" ht="37.5" x14ac:dyDescent="0.2">
      <c r="A331" s="105" t="s">
        <v>361</v>
      </c>
      <c r="B331" s="106" t="s">
        <v>363</v>
      </c>
      <c r="C331" s="106" t="s">
        <v>501</v>
      </c>
      <c r="D331" s="106" t="s">
        <v>366</v>
      </c>
      <c r="E331" s="106" t="s">
        <v>362</v>
      </c>
      <c r="F331" s="108" t="s">
        <v>312</v>
      </c>
      <c r="G331" s="108" t="s">
        <v>312</v>
      </c>
      <c r="H331" s="102">
        <f>H332</f>
        <v>21631778</v>
      </c>
      <c r="I331" s="102">
        <f t="shared" ref="I331:J331" si="84">I332</f>
        <v>22946139</v>
      </c>
      <c r="J331" s="102">
        <f t="shared" si="84"/>
        <v>15270015.109999999</v>
      </c>
      <c r="K331" s="102">
        <f t="shared" si="82"/>
        <v>66.547209140500712</v>
      </c>
    </row>
    <row r="332" spans="1:11" ht="18.75" x14ac:dyDescent="0.2">
      <c r="A332" s="109" t="s">
        <v>383</v>
      </c>
      <c r="B332" s="104" t="s">
        <v>363</v>
      </c>
      <c r="C332" s="104" t="s">
        <v>501</v>
      </c>
      <c r="D332" s="104" t="s">
        <v>366</v>
      </c>
      <c r="E332" s="104" t="s">
        <v>362</v>
      </c>
      <c r="F332" s="104" t="s">
        <v>600</v>
      </c>
      <c r="G332" s="110" t="s">
        <v>312</v>
      </c>
      <c r="H332" s="86">
        <v>21631778</v>
      </c>
      <c r="I332" s="86">
        <v>22946139</v>
      </c>
      <c r="J332" s="86">
        <v>15270015.109999999</v>
      </c>
      <c r="K332" s="86">
        <f t="shared" si="82"/>
        <v>66.547209140500712</v>
      </c>
    </row>
    <row r="333" spans="1:11" ht="37.5" x14ac:dyDescent="0.2">
      <c r="A333" s="109" t="s">
        <v>368</v>
      </c>
      <c r="B333" s="104" t="s">
        <v>363</v>
      </c>
      <c r="C333" s="104" t="s">
        <v>501</v>
      </c>
      <c r="D333" s="104" t="s">
        <v>366</v>
      </c>
      <c r="E333" s="104" t="s">
        <v>362</v>
      </c>
      <c r="F333" s="104" t="s">
        <v>600</v>
      </c>
      <c r="G333" s="104" t="s">
        <v>369</v>
      </c>
      <c r="H333" s="86">
        <v>21631778</v>
      </c>
      <c r="I333" s="86">
        <v>22946139</v>
      </c>
      <c r="J333" s="86">
        <v>15270015.109999999</v>
      </c>
      <c r="K333" s="86">
        <f t="shared" si="82"/>
        <v>66.547209140500712</v>
      </c>
    </row>
    <row r="334" spans="1:11" ht="18.75" x14ac:dyDescent="0.2">
      <c r="A334" s="109" t="s">
        <v>370</v>
      </c>
      <c r="B334" s="104" t="s">
        <v>363</v>
      </c>
      <c r="C334" s="104" t="s">
        <v>501</v>
      </c>
      <c r="D334" s="104" t="s">
        <v>366</v>
      </c>
      <c r="E334" s="104" t="s">
        <v>362</v>
      </c>
      <c r="F334" s="104" t="s">
        <v>600</v>
      </c>
      <c r="G334" s="104" t="s">
        <v>371</v>
      </c>
      <c r="H334" s="86">
        <v>21631778</v>
      </c>
      <c r="I334" s="86">
        <v>22946139</v>
      </c>
      <c r="J334" s="86">
        <v>15270015.109999999</v>
      </c>
      <c r="K334" s="86">
        <f t="shared" si="82"/>
        <v>66.547209140500712</v>
      </c>
    </row>
    <row r="335" spans="1:11" ht="93.75" x14ac:dyDescent="0.2">
      <c r="A335" s="105" t="s">
        <v>384</v>
      </c>
      <c r="B335" s="106" t="s">
        <v>363</v>
      </c>
      <c r="C335" s="106" t="s">
        <v>501</v>
      </c>
      <c r="D335" s="106" t="s">
        <v>379</v>
      </c>
      <c r="E335" s="107" t="s">
        <v>312</v>
      </c>
      <c r="F335" s="107" t="s">
        <v>312</v>
      </c>
      <c r="G335" s="107" t="s">
        <v>312</v>
      </c>
      <c r="H335" s="102">
        <f>H336</f>
        <v>39038352.079999998</v>
      </c>
      <c r="I335" s="102">
        <f t="shared" ref="I335:J335" si="85">I336</f>
        <v>39238091.079999998</v>
      </c>
      <c r="J335" s="102">
        <f t="shared" si="85"/>
        <v>24646668.699999999</v>
      </c>
      <c r="K335" s="102">
        <f t="shared" si="82"/>
        <v>62.813118634516407</v>
      </c>
    </row>
    <row r="336" spans="1:11" ht="37.5" x14ac:dyDescent="0.2">
      <c r="A336" s="105" t="s">
        <v>361</v>
      </c>
      <c r="B336" s="106" t="s">
        <v>363</v>
      </c>
      <c r="C336" s="106" t="s">
        <v>501</v>
      </c>
      <c r="D336" s="106" t="s">
        <v>379</v>
      </c>
      <c r="E336" s="106" t="s">
        <v>362</v>
      </c>
      <c r="F336" s="108" t="s">
        <v>312</v>
      </c>
      <c r="G336" s="108" t="s">
        <v>312</v>
      </c>
      <c r="H336" s="102">
        <f>H337</f>
        <v>39038352.079999998</v>
      </c>
      <c r="I336" s="102">
        <f t="shared" ref="I336:J336" si="86">I337</f>
        <v>39238091.079999998</v>
      </c>
      <c r="J336" s="102">
        <f t="shared" si="86"/>
        <v>24646668.699999999</v>
      </c>
      <c r="K336" s="102">
        <f t="shared" si="82"/>
        <v>62.813118634516407</v>
      </c>
    </row>
    <row r="337" spans="1:11" ht="93.75" x14ac:dyDescent="0.2">
      <c r="A337" s="109" t="s">
        <v>384</v>
      </c>
      <c r="B337" s="104" t="s">
        <v>363</v>
      </c>
      <c r="C337" s="104" t="s">
        <v>501</v>
      </c>
      <c r="D337" s="104" t="s">
        <v>379</v>
      </c>
      <c r="E337" s="104" t="s">
        <v>362</v>
      </c>
      <c r="F337" s="104" t="s">
        <v>601</v>
      </c>
      <c r="G337" s="110" t="s">
        <v>312</v>
      </c>
      <c r="H337" s="86">
        <v>39038352.079999998</v>
      </c>
      <c r="I337" s="86">
        <v>39238091.079999998</v>
      </c>
      <c r="J337" s="86">
        <v>24646668.699999999</v>
      </c>
      <c r="K337" s="86">
        <f t="shared" si="82"/>
        <v>62.813118634516407</v>
      </c>
    </row>
    <row r="338" spans="1:11" ht="37.5" x14ac:dyDescent="0.2">
      <c r="A338" s="109" t="s">
        <v>368</v>
      </c>
      <c r="B338" s="104" t="s">
        <v>363</v>
      </c>
      <c r="C338" s="104" t="s">
        <v>501</v>
      </c>
      <c r="D338" s="104" t="s">
        <v>379</v>
      </c>
      <c r="E338" s="104" t="s">
        <v>362</v>
      </c>
      <c r="F338" s="104" t="s">
        <v>601</v>
      </c>
      <c r="G338" s="104" t="s">
        <v>369</v>
      </c>
      <c r="H338" s="86">
        <v>39038352.079999998</v>
      </c>
      <c r="I338" s="86">
        <v>39238091.079999998</v>
      </c>
      <c r="J338" s="86">
        <v>24646668.699999999</v>
      </c>
      <c r="K338" s="86">
        <f t="shared" si="82"/>
        <v>62.813118634516407</v>
      </c>
    </row>
    <row r="339" spans="1:11" ht="18.75" x14ac:dyDescent="0.2">
      <c r="A339" s="109" t="s">
        <v>370</v>
      </c>
      <c r="B339" s="104" t="s">
        <v>363</v>
      </c>
      <c r="C339" s="104" t="s">
        <v>501</v>
      </c>
      <c r="D339" s="104" t="s">
        <v>379</v>
      </c>
      <c r="E339" s="104" t="s">
        <v>362</v>
      </c>
      <c r="F339" s="104" t="s">
        <v>601</v>
      </c>
      <c r="G339" s="104" t="s">
        <v>371</v>
      </c>
      <c r="H339" s="86">
        <v>39038352.079999998</v>
      </c>
      <c r="I339" s="86">
        <v>39238091.079999998</v>
      </c>
      <c r="J339" s="86">
        <v>24646668.699999999</v>
      </c>
      <c r="K339" s="86">
        <f t="shared" si="82"/>
        <v>62.813118634516407</v>
      </c>
    </row>
    <row r="340" spans="1:11" ht="75" x14ac:dyDescent="0.2">
      <c r="A340" s="105" t="s">
        <v>602</v>
      </c>
      <c r="B340" s="106" t="s">
        <v>363</v>
      </c>
      <c r="C340" s="106" t="s">
        <v>501</v>
      </c>
      <c r="D340" s="106" t="s">
        <v>373</v>
      </c>
      <c r="E340" s="107" t="s">
        <v>312</v>
      </c>
      <c r="F340" s="107" t="s">
        <v>312</v>
      </c>
      <c r="G340" s="107" t="s">
        <v>312</v>
      </c>
      <c r="H340" s="102">
        <f>H341</f>
        <v>4132180</v>
      </c>
      <c r="I340" s="102">
        <f t="shared" ref="I340:J340" si="87">I341</f>
        <v>4132180</v>
      </c>
      <c r="J340" s="102">
        <f t="shared" si="87"/>
        <v>1160483.4099999999</v>
      </c>
      <c r="K340" s="102">
        <f t="shared" si="82"/>
        <v>28.08404788755572</v>
      </c>
    </row>
    <row r="341" spans="1:11" ht="37.5" x14ac:dyDescent="0.2">
      <c r="A341" s="105" t="s">
        <v>361</v>
      </c>
      <c r="B341" s="106" t="s">
        <v>363</v>
      </c>
      <c r="C341" s="106" t="s">
        <v>501</v>
      </c>
      <c r="D341" s="106" t="s">
        <v>373</v>
      </c>
      <c r="E341" s="106" t="s">
        <v>362</v>
      </c>
      <c r="F341" s="108" t="s">
        <v>312</v>
      </c>
      <c r="G341" s="108" t="s">
        <v>312</v>
      </c>
      <c r="H341" s="102">
        <f>H342</f>
        <v>4132180</v>
      </c>
      <c r="I341" s="102">
        <f t="shared" ref="I341:J341" si="88">I342</f>
        <v>4132180</v>
      </c>
      <c r="J341" s="102">
        <f t="shared" si="88"/>
        <v>1160483.4099999999</v>
      </c>
      <c r="K341" s="102">
        <f t="shared" si="82"/>
        <v>28.08404788755572</v>
      </c>
    </row>
    <row r="342" spans="1:11" ht="18.75" x14ac:dyDescent="0.2">
      <c r="A342" s="109" t="s">
        <v>385</v>
      </c>
      <c r="B342" s="104" t="s">
        <v>363</v>
      </c>
      <c r="C342" s="104" t="s">
        <v>501</v>
      </c>
      <c r="D342" s="104" t="s">
        <v>373</v>
      </c>
      <c r="E342" s="104" t="s">
        <v>362</v>
      </c>
      <c r="F342" s="104" t="s">
        <v>603</v>
      </c>
      <c r="G342" s="110" t="s">
        <v>312</v>
      </c>
      <c r="H342" s="86">
        <v>4132180</v>
      </c>
      <c r="I342" s="86">
        <v>4132180</v>
      </c>
      <c r="J342" s="86">
        <v>1160483.4099999999</v>
      </c>
      <c r="K342" s="86">
        <f t="shared" si="82"/>
        <v>28.08404788755572</v>
      </c>
    </row>
    <row r="343" spans="1:11" ht="37.5" x14ac:dyDescent="0.2">
      <c r="A343" s="109" t="s">
        <v>335</v>
      </c>
      <c r="B343" s="104" t="s">
        <v>363</v>
      </c>
      <c r="C343" s="104" t="s">
        <v>501</v>
      </c>
      <c r="D343" s="104" t="s">
        <v>373</v>
      </c>
      <c r="E343" s="104" t="s">
        <v>362</v>
      </c>
      <c r="F343" s="104" t="s">
        <v>603</v>
      </c>
      <c r="G343" s="104" t="s">
        <v>336</v>
      </c>
      <c r="H343" s="86">
        <v>4079635</v>
      </c>
      <c r="I343" s="86">
        <v>4079635</v>
      </c>
      <c r="J343" s="86">
        <v>1113163.67</v>
      </c>
      <c r="K343" s="86">
        <f t="shared" si="82"/>
        <v>27.285864299134605</v>
      </c>
    </row>
    <row r="344" spans="1:11" ht="37.5" x14ac:dyDescent="0.2">
      <c r="A344" s="109" t="s">
        <v>337</v>
      </c>
      <c r="B344" s="104" t="s">
        <v>363</v>
      </c>
      <c r="C344" s="104" t="s">
        <v>501</v>
      </c>
      <c r="D344" s="104" t="s">
        <v>373</v>
      </c>
      <c r="E344" s="104" t="s">
        <v>362</v>
      </c>
      <c r="F344" s="104" t="s">
        <v>603</v>
      </c>
      <c r="G344" s="104" t="s">
        <v>338</v>
      </c>
      <c r="H344" s="86">
        <v>4079635</v>
      </c>
      <c r="I344" s="86">
        <v>4079635</v>
      </c>
      <c r="J344" s="86">
        <v>1113163.67</v>
      </c>
      <c r="K344" s="86">
        <f t="shared" si="82"/>
        <v>27.285864299134605</v>
      </c>
    </row>
    <row r="345" spans="1:11" ht="37.5" x14ac:dyDescent="0.2">
      <c r="A345" s="109" t="s">
        <v>368</v>
      </c>
      <c r="B345" s="104" t="s">
        <v>363</v>
      </c>
      <c r="C345" s="104" t="s">
        <v>501</v>
      </c>
      <c r="D345" s="104" t="s">
        <v>373</v>
      </c>
      <c r="E345" s="104" t="s">
        <v>362</v>
      </c>
      <c r="F345" s="104" t="s">
        <v>603</v>
      </c>
      <c r="G345" s="104" t="s">
        <v>369</v>
      </c>
      <c r="H345" s="86">
        <v>52545</v>
      </c>
      <c r="I345" s="86">
        <v>52545</v>
      </c>
      <c r="J345" s="86">
        <v>47319.74</v>
      </c>
      <c r="K345" s="86">
        <f t="shared" si="82"/>
        <v>90.055647540203637</v>
      </c>
    </row>
    <row r="346" spans="1:11" ht="18.75" x14ac:dyDescent="0.2">
      <c r="A346" s="109" t="s">
        <v>370</v>
      </c>
      <c r="B346" s="104" t="s">
        <v>363</v>
      </c>
      <c r="C346" s="104" t="s">
        <v>501</v>
      </c>
      <c r="D346" s="104" t="s">
        <v>373</v>
      </c>
      <c r="E346" s="104" t="s">
        <v>362</v>
      </c>
      <c r="F346" s="104" t="s">
        <v>603</v>
      </c>
      <c r="G346" s="104" t="s">
        <v>371</v>
      </c>
      <c r="H346" s="86">
        <v>52545</v>
      </c>
      <c r="I346" s="86">
        <v>52545</v>
      </c>
      <c r="J346" s="86">
        <v>47319.74</v>
      </c>
      <c r="K346" s="86">
        <f t="shared" si="82"/>
        <v>90.055647540203637</v>
      </c>
    </row>
    <row r="347" spans="1:11" ht="37.5" x14ac:dyDescent="0.2">
      <c r="A347" s="105" t="s">
        <v>330</v>
      </c>
      <c r="B347" s="106" t="s">
        <v>363</v>
      </c>
      <c r="C347" s="106" t="s">
        <v>501</v>
      </c>
      <c r="D347" s="106" t="s">
        <v>427</v>
      </c>
      <c r="E347" s="107" t="s">
        <v>312</v>
      </c>
      <c r="F347" s="107" t="s">
        <v>312</v>
      </c>
      <c r="G347" s="107" t="s">
        <v>312</v>
      </c>
      <c r="H347" s="102">
        <f>H348</f>
        <v>2658970</v>
      </c>
      <c r="I347" s="102">
        <f t="shared" ref="I347:J347" si="89">I348</f>
        <v>3130049</v>
      </c>
      <c r="J347" s="102">
        <f t="shared" si="89"/>
        <v>2213015.9900000002</v>
      </c>
      <c r="K347" s="102">
        <f t="shared" si="82"/>
        <v>70.702279421184784</v>
      </c>
    </row>
    <row r="348" spans="1:11" ht="37.5" x14ac:dyDescent="0.2">
      <c r="A348" s="105" t="s">
        <v>361</v>
      </c>
      <c r="B348" s="106" t="s">
        <v>363</v>
      </c>
      <c r="C348" s="106" t="s">
        <v>501</v>
      </c>
      <c r="D348" s="106" t="s">
        <v>427</v>
      </c>
      <c r="E348" s="106" t="s">
        <v>362</v>
      </c>
      <c r="F348" s="108" t="s">
        <v>312</v>
      </c>
      <c r="G348" s="108" t="s">
        <v>312</v>
      </c>
      <c r="H348" s="102">
        <f>H349</f>
        <v>2658970</v>
      </c>
      <c r="I348" s="102">
        <f t="shared" ref="I348:J348" si="90">I349</f>
        <v>3130049</v>
      </c>
      <c r="J348" s="102">
        <f t="shared" si="90"/>
        <v>2213015.9900000002</v>
      </c>
      <c r="K348" s="102">
        <f t="shared" si="82"/>
        <v>70.702279421184784</v>
      </c>
    </row>
    <row r="349" spans="1:11" ht="37.5" x14ac:dyDescent="0.2">
      <c r="A349" s="109" t="s">
        <v>330</v>
      </c>
      <c r="B349" s="104" t="s">
        <v>363</v>
      </c>
      <c r="C349" s="104" t="s">
        <v>501</v>
      </c>
      <c r="D349" s="104" t="s">
        <v>427</v>
      </c>
      <c r="E349" s="104" t="s">
        <v>362</v>
      </c>
      <c r="F349" s="104" t="s">
        <v>503</v>
      </c>
      <c r="G349" s="110" t="s">
        <v>312</v>
      </c>
      <c r="H349" s="86">
        <v>2658970</v>
      </c>
      <c r="I349" s="86">
        <v>3130049</v>
      </c>
      <c r="J349" s="86">
        <v>2213015.9900000002</v>
      </c>
      <c r="K349" s="86">
        <f t="shared" si="82"/>
        <v>70.702279421184784</v>
      </c>
    </row>
    <row r="350" spans="1:11" ht="75" x14ac:dyDescent="0.2">
      <c r="A350" s="109" t="s">
        <v>331</v>
      </c>
      <c r="B350" s="104" t="s">
        <v>363</v>
      </c>
      <c r="C350" s="104" t="s">
        <v>501</v>
      </c>
      <c r="D350" s="104" t="s">
        <v>427</v>
      </c>
      <c r="E350" s="104" t="s">
        <v>362</v>
      </c>
      <c r="F350" s="104" t="s">
        <v>503</v>
      </c>
      <c r="G350" s="104" t="s">
        <v>332</v>
      </c>
      <c r="H350" s="86">
        <v>2658970</v>
      </c>
      <c r="I350" s="86">
        <v>3130049</v>
      </c>
      <c r="J350" s="86">
        <v>2213015.9900000002</v>
      </c>
      <c r="K350" s="86">
        <f t="shared" si="82"/>
        <v>70.702279421184784</v>
      </c>
    </row>
    <row r="351" spans="1:11" ht="37.5" x14ac:dyDescent="0.2">
      <c r="A351" s="109" t="s">
        <v>333</v>
      </c>
      <c r="B351" s="104" t="s">
        <v>363</v>
      </c>
      <c r="C351" s="104" t="s">
        <v>501</v>
      </c>
      <c r="D351" s="104" t="s">
        <v>427</v>
      </c>
      <c r="E351" s="104" t="s">
        <v>362</v>
      </c>
      <c r="F351" s="104" t="s">
        <v>503</v>
      </c>
      <c r="G351" s="104" t="s">
        <v>334</v>
      </c>
      <c r="H351" s="86">
        <v>2658970</v>
      </c>
      <c r="I351" s="86">
        <v>3130049</v>
      </c>
      <c r="J351" s="86">
        <v>2213015.9900000002</v>
      </c>
      <c r="K351" s="86">
        <f t="shared" si="82"/>
        <v>70.702279421184784</v>
      </c>
    </row>
    <row r="352" spans="1:11" ht="37.5" x14ac:dyDescent="0.2">
      <c r="A352" s="105" t="s">
        <v>604</v>
      </c>
      <c r="B352" s="106" t="s">
        <v>363</v>
      </c>
      <c r="C352" s="106" t="s">
        <v>501</v>
      </c>
      <c r="D352" s="106" t="s">
        <v>390</v>
      </c>
      <c r="E352" s="107" t="s">
        <v>312</v>
      </c>
      <c r="F352" s="107" t="s">
        <v>312</v>
      </c>
      <c r="G352" s="107" t="s">
        <v>312</v>
      </c>
      <c r="H352" s="102">
        <f>H353</f>
        <v>3745186</v>
      </c>
      <c r="I352" s="102">
        <f t="shared" ref="I352:J352" si="91">I353</f>
        <v>4472939</v>
      </c>
      <c r="J352" s="102">
        <f t="shared" si="91"/>
        <v>2628947.41</v>
      </c>
      <c r="K352" s="102">
        <f t="shared" si="82"/>
        <v>58.774497260078896</v>
      </c>
    </row>
    <row r="353" spans="1:11" ht="37.5" x14ac:dyDescent="0.2">
      <c r="A353" s="105" t="s">
        <v>361</v>
      </c>
      <c r="B353" s="106" t="s">
        <v>363</v>
      </c>
      <c r="C353" s="106" t="s">
        <v>501</v>
      </c>
      <c r="D353" s="106" t="s">
        <v>390</v>
      </c>
      <c r="E353" s="106" t="s">
        <v>362</v>
      </c>
      <c r="F353" s="108" t="s">
        <v>312</v>
      </c>
      <c r="G353" s="108" t="s">
        <v>312</v>
      </c>
      <c r="H353" s="102">
        <f>H354</f>
        <v>3745186</v>
      </c>
      <c r="I353" s="102">
        <f t="shared" ref="I353:J353" si="92">I354</f>
        <v>4472939</v>
      </c>
      <c r="J353" s="102">
        <f t="shared" si="92"/>
        <v>2628947.41</v>
      </c>
      <c r="K353" s="102">
        <f t="shared" si="82"/>
        <v>58.774497260078896</v>
      </c>
    </row>
    <row r="354" spans="1:11" ht="37.5" x14ac:dyDescent="0.2">
      <c r="A354" s="109" t="s">
        <v>386</v>
      </c>
      <c r="B354" s="104" t="s">
        <v>363</v>
      </c>
      <c r="C354" s="104" t="s">
        <v>501</v>
      </c>
      <c r="D354" s="104" t="s">
        <v>390</v>
      </c>
      <c r="E354" s="104" t="s">
        <v>362</v>
      </c>
      <c r="F354" s="104" t="s">
        <v>533</v>
      </c>
      <c r="G354" s="110" t="s">
        <v>312</v>
      </c>
      <c r="H354" s="86">
        <v>3745186</v>
      </c>
      <c r="I354" s="86">
        <v>4472939</v>
      </c>
      <c r="J354" s="86">
        <v>2628947.41</v>
      </c>
      <c r="K354" s="86">
        <f t="shared" si="82"/>
        <v>58.774497260078896</v>
      </c>
    </row>
    <row r="355" spans="1:11" ht="75" x14ac:dyDescent="0.2">
      <c r="A355" s="109" t="s">
        <v>331</v>
      </c>
      <c r="B355" s="104" t="s">
        <v>363</v>
      </c>
      <c r="C355" s="104" t="s">
        <v>501</v>
      </c>
      <c r="D355" s="104" t="s">
        <v>390</v>
      </c>
      <c r="E355" s="104" t="s">
        <v>362</v>
      </c>
      <c r="F355" s="104" t="s">
        <v>533</v>
      </c>
      <c r="G355" s="104" t="s">
        <v>332</v>
      </c>
      <c r="H355" s="86">
        <v>3302962</v>
      </c>
      <c r="I355" s="86">
        <v>4030715</v>
      </c>
      <c r="J355" s="86">
        <v>2587601.5</v>
      </c>
      <c r="K355" s="86">
        <f t="shared" si="82"/>
        <v>64.197084140158751</v>
      </c>
    </row>
    <row r="356" spans="1:11" ht="18.75" x14ac:dyDescent="0.2">
      <c r="A356" s="109" t="s">
        <v>387</v>
      </c>
      <c r="B356" s="104" t="s">
        <v>363</v>
      </c>
      <c r="C356" s="104" t="s">
        <v>501</v>
      </c>
      <c r="D356" s="104" t="s">
        <v>390</v>
      </c>
      <c r="E356" s="104" t="s">
        <v>362</v>
      </c>
      <c r="F356" s="104" t="s">
        <v>533</v>
      </c>
      <c r="G356" s="104" t="s">
        <v>388</v>
      </c>
      <c r="H356" s="86">
        <v>3302962</v>
      </c>
      <c r="I356" s="86">
        <v>4030715</v>
      </c>
      <c r="J356" s="86">
        <v>2587601.5</v>
      </c>
      <c r="K356" s="86">
        <f t="shared" si="82"/>
        <v>64.197084140158751</v>
      </c>
    </row>
    <row r="357" spans="1:11" ht="37.5" x14ac:dyDescent="0.2">
      <c r="A357" s="109" t="s">
        <v>335</v>
      </c>
      <c r="B357" s="104" t="s">
        <v>363</v>
      </c>
      <c r="C357" s="104" t="s">
        <v>501</v>
      </c>
      <c r="D357" s="104" t="s">
        <v>390</v>
      </c>
      <c r="E357" s="104" t="s">
        <v>362</v>
      </c>
      <c r="F357" s="104" t="s">
        <v>533</v>
      </c>
      <c r="G357" s="104" t="s">
        <v>336</v>
      </c>
      <c r="H357" s="86">
        <v>436284</v>
      </c>
      <c r="I357" s="86">
        <v>436284</v>
      </c>
      <c r="J357" s="86">
        <v>38625.910000000003</v>
      </c>
      <c r="K357" s="86">
        <f t="shared" si="82"/>
        <v>8.8533867847548855</v>
      </c>
    </row>
    <row r="358" spans="1:11" ht="37.5" x14ac:dyDescent="0.2">
      <c r="A358" s="109" t="s">
        <v>337</v>
      </c>
      <c r="B358" s="104" t="s">
        <v>363</v>
      </c>
      <c r="C358" s="104" t="s">
        <v>501</v>
      </c>
      <c r="D358" s="104" t="s">
        <v>390</v>
      </c>
      <c r="E358" s="104" t="s">
        <v>362</v>
      </c>
      <c r="F358" s="104" t="s">
        <v>533</v>
      </c>
      <c r="G358" s="104" t="s">
        <v>338</v>
      </c>
      <c r="H358" s="86">
        <v>436284</v>
      </c>
      <c r="I358" s="86">
        <v>436284</v>
      </c>
      <c r="J358" s="86">
        <v>38625.910000000003</v>
      </c>
      <c r="K358" s="86">
        <f t="shared" si="82"/>
        <v>8.8533867847548855</v>
      </c>
    </row>
    <row r="359" spans="1:11" ht="18.75" x14ac:dyDescent="0.2">
      <c r="A359" s="109" t="s">
        <v>339</v>
      </c>
      <c r="B359" s="104" t="s">
        <v>363</v>
      </c>
      <c r="C359" s="104" t="s">
        <v>501</v>
      </c>
      <c r="D359" s="104" t="s">
        <v>390</v>
      </c>
      <c r="E359" s="104" t="s">
        <v>362</v>
      </c>
      <c r="F359" s="104" t="s">
        <v>533</v>
      </c>
      <c r="G359" s="104" t="s">
        <v>340</v>
      </c>
      <c r="H359" s="86">
        <v>5940</v>
      </c>
      <c r="I359" s="86">
        <v>5940</v>
      </c>
      <c r="J359" s="86">
        <v>2720</v>
      </c>
      <c r="K359" s="86">
        <f t="shared" si="82"/>
        <v>45.791245791245792</v>
      </c>
    </row>
    <row r="360" spans="1:11" ht="18.75" x14ac:dyDescent="0.2">
      <c r="A360" s="109" t="s">
        <v>341</v>
      </c>
      <c r="B360" s="104" t="s">
        <v>363</v>
      </c>
      <c r="C360" s="104" t="s">
        <v>501</v>
      </c>
      <c r="D360" s="104" t="s">
        <v>390</v>
      </c>
      <c r="E360" s="104" t="s">
        <v>362</v>
      </c>
      <c r="F360" s="104" t="s">
        <v>533</v>
      </c>
      <c r="G360" s="104" t="s">
        <v>342</v>
      </c>
      <c r="H360" s="86">
        <v>5940</v>
      </c>
      <c r="I360" s="86">
        <v>5940</v>
      </c>
      <c r="J360" s="86">
        <v>2720</v>
      </c>
      <c r="K360" s="86">
        <f t="shared" si="82"/>
        <v>45.791245791245792</v>
      </c>
    </row>
    <row r="361" spans="1:11" ht="37.5" x14ac:dyDescent="0.2">
      <c r="A361" s="105" t="s">
        <v>605</v>
      </c>
      <c r="B361" s="106" t="s">
        <v>363</v>
      </c>
      <c r="C361" s="106" t="s">
        <v>501</v>
      </c>
      <c r="D361" s="106" t="s">
        <v>364</v>
      </c>
      <c r="E361" s="107" t="s">
        <v>312</v>
      </c>
      <c r="F361" s="107" t="s">
        <v>312</v>
      </c>
      <c r="G361" s="107" t="s">
        <v>312</v>
      </c>
      <c r="H361" s="102">
        <f>H362</f>
        <v>4176157</v>
      </c>
      <c r="I361" s="102">
        <f t="shared" ref="I361:J361" si="93">I362</f>
        <v>5077885</v>
      </c>
      <c r="J361" s="102">
        <f t="shared" si="93"/>
        <v>3317656.19</v>
      </c>
      <c r="K361" s="102">
        <f t="shared" si="82"/>
        <v>65.335394362022768</v>
      </c>
    </row>
    <row r="362" spans="1:11" ht="37.5" x14ac:dyDescent="0.2">
      <c r="A362" s="105" t="s">
        <v>361</v>
      </c>
      <c r="B362" s="106" t="s">
        <v>363</v>
      </c>
      <c r="C362" s="106" t="s">
        <v>501</v>
      </c>
      <c r="D362" s="106" t="s">
        <v>364</v>
      </c>
      <c r="E362" s="106" t="s">
        <v>362</v>
      </c>
      <c r="F362" s="108" t="s">
        <v>312</v>
      </c>
      <c r="G362" s="108" t="s">
        <v>312</v>
      </c>
      <c r="H362" s="102">
        <f>H363</f>
        <v>4176157</v>
      </c>
      <c r="I362" s="102">
        <f t="shared" ref="I362:J362" si="94">I363</f>
        <v>5077885</v>
      </c>
      <c r="J362" s="102">
        <f t="shared" si="94"/>
        <v>3317656.19</v>
      </c>
      <c r="K362" s="102">
        <f t="shared" si="82"/>
        <v>65.335394362022768</v>
      </c>
    </row>
    <row r="363" spans="1:11" ht="37.5" x14ac:dyDescent="0.2">
      <c r="A363" s="109" t="s">
        <v>386</v>
      </c>
      <c r="B363" s="104" t="s">
        <v>363</v>
      </c>
      <c r="C363" s="104" t="s">
        <v>501</v>
      </c>
      <c r="D363" s="104" t="s">
        <v>364</v>
      </c>
      <c r="E363" s="104" t="s">
        <v>362</v>
      </c>
      <c r="F363" s="104" t="s">
        <v>533</v>
      </c>
      <c r="G363" s="110" t="s">
        <v>312</v>
      </c>
      <c r="H363" s="86">
        <v>4176157</v>
      </c>
      <c r="I363" s="86">
        <v>5077885</v>
      </c>
      <c r="J363" s="86">
        <v>3317656.19</v>
      </c>
      <c r="K363" s="86">
        <f t="shared" si="82"/>
        <v>65.335394362022768</v>
      </c>
    </row>
    <row r="364" spans="1:11" ht="75" x14ac:dyDescent="0.2">
      <c r="A364" s="109" t="s">
        <v>331</v>
      </c>
      <c r="B364" s="104" t="s">
        <v>363</v>
      </c>
      <c r="C364" s="104" t="s">
        <v>501</v>
      </c>
      <c r="D364" s="104" t="s">
        <v>364</v>
      </c>
      <c r="E364" s="104" t="s">
        <v>362</v>
      </c>
      <c r="F364" s="104" t="s">
        <v>533</v>
      </c>
      <c r="G364" s="104" t="s">
        <v>332</v>
      </c>
      <c r="H364" s="86">
        <v>4055557</v>
      </c>
      <c r="I364" s="86">
        <v>4922287</v>
      </c>
      <c r="J364" s="86">
        <v>3274806.19</v>
      </c>
      <c r="K364" s="86">
        <f t="shared" si="82"/>
        <v>66.530175708974298</v>
      </c>
    </row>
    <row r="365" spans="1:11" ht="18.75" x14ac:dyDescent="0.2">
      <c r="A365" s="109" t="s">
        <v>387</v>
      </c>
      <c r="B365" s="104" t="s">
        <v>363</v>
      </c>
      <c r="C365" s="104" t="s">
        <v>501</v>
      </c>
      <c r="D365" s="104" t="s">
        <v>364</v>
      </c>
      <c r="E365" s="104" t="s">
        <v>362</v>
      </c>
      <c r="F365" s="104" t="s">
        <v>533</v>
      </c>
      <c r="G365" s="104" t="s">
        <v>388</v>
      </c>
      <c r="H365" s="86">
        <v>4055557</v>
      </c>
      <c r="I365" s="86">
        <v>4922287</v>
      </c>
      <c r="J365" s="86">
        <v>3274806.19</v>
      </c>
      <c r="K365" s="86">
        <f t="shared" si="82"/>
        <v>66.530175708974298</v>
      </c>
    </row>
    <row r="366" spans="1:11" ht="37.5" x14ac:dyDescent="0.2">
      <c r="A366" s="109" t="s">
        <v>335</v>
      </c>
      <c r="B366" s="104" t="s">
        <v>363</v>
      </c>
      <c r="C366" s="104" t="s">
        <v>501</v>
      </c>
      <c r="D366" s="104" t="s">
        <v>364</v>
      </c>
      <c r="E366" s="104" t="s">
        <v>362</v>
      </c>
      <c r="F366" s="104" t="s">
        <v>533</v>
      </c>
      <c r="G366" s="104" t="s">
        <v>336</v>
      </c>
      <c r="H366" s="86">
        <v>120600</v>
      </c>
      <c r="I366" s="86">
        <v>155598</v>
      </c>
      <c r="J366" s="86">
        <v>42850</v>
      </c>
      <c r="K366" s="86">
        <f t="shared" si="82"/>
        <v>27.538914381932926</v>
      </c>
    </row>
    <row r="367" spans="1:11" ht="37.5" x14ac:dyDescent="0.2">
      <c r="A367" s="109" t="s">
        <v>337</v>
      </c>
      <c r="B367" s="104" t="s">
        <v>363</v>
      </c>
      <c r="C367" s="104" t="s">
        <v>501</v>
      </c>
      <c r="D367" s="104" t="s">
        <v>364</v>
      </c>
      <c r="E367" s="104" t="s">
        <v>362</v>
      </c>
      <c r="F367" s="104" t="s">
        <v>533</v>
      </c>
      <c r="G367" s="104" t="s">
        <v>338</v>
      </c>
      <c r="H367" s="86">
        <v>120600</v>
      </c>
      <c r="I367" s="86">
        <v>155598</v>
      </c>
      <c r="J367" s="86">
        <v>42850</v>
      </c>
      <c r="K367" s="86">
        <f t="shared" si="82"/>
        <v>27.538914381932926</v>
      </c>
    </row>
    <row r="368" spans="1:11" ht="93.75" x14ac:dyDescent="0.2">
      <c r="A368" s="105" t="s">
        <v>606</v>
      </c>
      <c r="B368" s="106" t="s">
        <v>363</v>
      </c>
      <c r="C368" s="106" t="s">
        <v>501</v>
      </c>
      <c r="D368" s="106" t="s">
        <v>344</v>
      </c>
      <c r="E368" s="107" t="s">
        <v>312</v>
      </c>
      <c r="F368" s="107" t="s">
        <v>312</v>
      </c>
      <c r="G368" s="107" t="s">
        <v>312</v>
      </c>
      <c r="H368" s="102">
        <f>H369</f>
        <v>273600</v>
      </c>
      <c r="I368" s="102">
        <f t="shared" ref="I368:J368" si="95">I369</f>
        <v>273600</v>
      </c>
      <c r="J368" s="102">
        <f t="shared" si="95"/>
        <v>182881</v>
      </c>
      <c r="K368" s="102">
        <f t="shared" si="82"/>
        <v>66.842470760233923</v>
      </c>
    </row>
    <row r="369" spans="1:11" ht="37.5" x14ac:dyDescent="0.2">
      <c r="A369" s="105" t="s">
        <v>361</v>
      </c>
      <c r="B369" s="106" t="s">
        <v>363</v>
      </c>
      <c r="C369" s="106" t="s">
        <v>501</v>
      </c>
      <c r="D369" s="106" t="s">
        <v>344</v>
      </c>
      <c r="E369" s="106" t="s">
        <v>362</v>
      </c>
      <c r="F369" s="108" t="s">
        <v>312</v>
      </c>
      <c r="G369" s="108" t="s">
        <v>312</v>
      </c>
      <c r="H369" s="102">
        <f>H370</f>
        <v>273600</v>
      </c>
      <c r="I369" s="102">
        <f t="shared" ref="I369:J369" si="96">I370</f>
        <v>273600</v>
      </c>
      <c r="J369" s="102">
        <f t="shared" si="96"/>
        <v>182881</v>
      </c>
      <c r="K369" s="102">
        <f t="shared" si="82"/>
        <v>66.842470760233923</v>
      </c>
    </row>
    <row r="370" spans="1:11" ht="93.75" x14ac:dyDescent="0.2">
      <c r="A370" s="109" t="s">
        <v>389</v>
      </c>
      <c r="B370" s="104" t="s">
        <v>363</v>
      </c>
      <c r="C370" s="104" t="s">
        <v>501</v>
      </c>
      <c r="D370" s="104" t="s">
        <v>344</v>
      </c>
      <c r="E370" s="104" t="s">
        <v>362</v>
      </c>
      <c r="F370" s="104" t="s">
        <v>607</v>
      </c>
      <c r="G370" s="110" t="s">
        <v>312</v>
      </c>
      <c r="H370" s="86">
        <v>273600</v>
      </c>
      <c r="I370" s="86">
        <v>273600</v>
      </c>
      <c r="J370" s="86">
        <v>182881</v>
      </c>
      <c r="K370" s="86">
        <f t="shared" si="82"/>
        <v>66.842470760233923</v>
      </c>
    </row>
    <row r="371" spans="1:11" ht="18.75" x14ac:dyDescent="0.2">
      <c r="A371" s="109" t="s">
        <v>375</v>
      </c>
      <c r="B371" s="104" t="s">
        <v>363</v>
      </c>
      <c r="C371" s="104" t="s">
        <v>501</v>
      </c>
      <c r="D371" s="104" t="s">
        <v>344</v>
      </c>
      <c r="E371" s="104" t="s">
        <v>362</v>
      </c>
      <c r="F371" s="104" t="s">
        <v>607</v>
      </c>
      <c r="G371" s="104" t="s">
        <v>376</v>
      </c>
      <c r="H371" s="86">
        <v>111600</v>
      </c>
      <c r="I371" s="86">
        <v>111600</v>
      </c>
      <c r="J371" s="86">
        <v>75900</v>
      </c>
      <c r="K371" s="86">
        <f t="shared" si="82"/>
        <v>68.010752688172033</v>
      </c>
    </row>
    <row r="372" spans="1:11" ht="37.5" x14ac:dyDescent="0.2">
      <c r="A372" s="109" t="s">
        <v>377</v>
      </c>
      <c r="B372" s="104" t="s">
        <v>363</v>
      </c>
      <c r="C372" s="104" t="s">
        <v>501</v>
      </c>
      <c r="D372" s="104" t="s">
        <v>344</v>
      </c>
      <c r="E372" s="104" t="s">
        <v>362</v>
      </c>
      <c r="F372" s="104" t="s">
        <v>607</v>
      </c>
      <c r="G372" s="104" t="s">
        <v>378</v>
      </c>
      <c r="H372" s="86">
        <v>111600</v>
      </c>
      <c r="I372" s="86">
        <v>111600</v>
      </c>
      <c r="J372" s="86">
        <v>75900</v>
      </c>
      <c r="K372" s="86">
        <f t="shared" si="82"/>
        <v>68.010752688172033</v>
      </c>
    </row>
    <row r="373" spans="1:11" ht="37.5" x14ac:dyDescent="0.2">
      <c r="A373" s="109" t="s">
        <v>368</v>
      </c>
      <c r="B373" s="104" t="s">
        <v>363</v>
      </c>
      <c r="C373" s="104" t="s">
        <v>501</v>
      </c>
      <c r="D373" s="104" t="s">
        <v>344</v>
      </c>
      <c r="E373" s="104" t="s">
        <v>362</v>
      </c>
      <c r="F373" s="104" t="s">
        <v>607</v>
      </c>
      <c r="G373" s="104" t="s">
        <v>369</v>
      </c>
      <c r="H373" s="86">
        <v>162000</v>
      </c>
      <c r="I373" s="86">
        <v>162000</v>
      </c>
      <c r="J373" s="86">
        <v>106981</v>
      </c>
      <c r="K373" s="86">
        <f t="shared" si="82"/>
        <v>66.037654320987656</v>
      </c>
    </row>
    <row r="374" spans="1:11" ht="18.75" x14ac:dyDescent="0.2">
      <c r="A374" s="109" t="s">
        <v>370</v>
      </c>
      <c r="B374" s="104" t="s">
        <v>363</v>
      </c>
      <c r="C374" s="104" t="s">
        <v>501</v>
      </c>
      <c r="D374" s="104" t="s">
        <v>344</v>
      </c>
      <c r="E374" s="104" t="s">
        <v>362</v>
      </c>
      <c r="F374" s="104" t="s">
        <v>607</v>
      </c>
      <c r="G374" s="104" t="s">
        <v>371</v>
      </c>
      <c r="H374" s="86">
        <v>162000</v>
      </c>
      <c r="I374" s="86">
        <v>162000</v>
      </c>
      <c r="J374" s="86">
        <v>106981</v>
      </c>
      <c r="K374" s="86">
        <f t="shared" si="82"/>
        <v>66.037654320987656</v>
      </c>
    </row>
    <row r="375" spans="1:11" ht="35.25" customHeight="1" x14ac:dyDescent="0.2">
      <c r="A375" s="105" t="s">
        <v>608</v>
      </c>
      <c r="B375" s="106" t="s">
        <v>363</v>
      </c>
      <c r="C375" s="106" t="s">
        <v>501</v>
      </c>
      <c r="D375" s="106" t="s">
        <v>351</v>
      </c>
      <c r="E375" s="107" t="s">
        <v>312</v>
      </c>
      <c r="F375" s="107" t="s">
        <v>312</v>
      </c>
      <c r="G375" s="107" t="s">
        <v>312</v>
      </c>
      <c r="H375" s="102">
        <f>H376</f>
        <v>2387516</v>
      </c>
      <c r="I375" s="102">
        <f t="shared" ref="I375:J375" si="97">I376</f>
        <v>2891791</v>
      </c>
      <c r="J375" s="102">
        <f t="shared" si="97"/>
        <v>1616421.07</v>
      </c>
      <c r="K375" s="102">
        <f t="shared" si="82"/>
        <v>55.896884318403373</v>
      </c>
    </row>
    <row r="376" spans="1:11" ht="37.5" x14ac:dyDescent="0.2">
      <c r="A376" s="105" t="s">
        <v>361</v>
      </c>
      <c r="B376" s="106" t="s">
        <v>363</v>
      </c>
      <c r="C376" s="106" t="s">
        <v>501</v>
      </c>
      <c r="D376" s="106" t="s">
        <v>351</v>
      </c>
      <c r="E376" s="106" t="s">
        <v>362</v>
      </c>
      <c r="F376" s="108" t="s">
        <v>312</v>
      </c>
      <c r="G376" s="108" t="s">
        <v>312</v>
      </c>
      <c r="H376" s="102">
        <f>H377</f>
        <v>2387516</v>
      </c>
      <c r="I376" s="102">
        <f t="shared" ref="I376:J376" si="98">I377</f>
        <v>2891791</v>
      </c>
      <c r="J376" s="102">
        <f t="shared" si="98"/>
        <v>1616421.07</v>
      </c>
      <c r="K376" s="102">
        <f t="shared" si="82"/>
        <v>55.896884318403373</v>
      </c>
    </row>
    <row r="377" spans="1:11" ht="37.5" x14ac:dyDescent="0.2">
      <c r="A377" s="109" t="s">
        <v>386</v>
      </c>
      <c r="B377" s="104" t="s">
        <v>363</v>
      </c>
      <c r="C377" s="104" t="s">
        <v>501</v>
      </c>
      <c r="D377" s="104" t="s">
        <v>351</v>
      </c>
      <c r="E377" s="104" t="s">
        <v>362</v>
      </c>
      <c r="F377" s="104" t="s">
        <v>533</v>
      </c>
      <c r="G377" s="110" t="s">
        <v>312</v>
      </c>
      <c r="H377" s="86">
        <v>2387516</v>
      </c>
      <c r="I377" s="86">
        <v>2891791</v>
      </c>
      <c r="J377" s="86">
        <v>1616421.07</v>
      </c>
      <c r="K377" s="86">
        <f t="shared" si="82"/>
        <v>55.896884318403373</v>
      </c>
    </row>
    <row r="378" spans="1:11" ht="75" x14ac:dyDescent="0.2">
      <c r="A378" s="109" t="s">
        <v>331</v>
      </c>
      <c r="B378" s="104" t="s">
        <v>363</v>
      </c>
      <c r="C378" s="104" t="s">
        <v>501</v>
      </c>
      <c r="D378" s="104" t="s">
        <v>351</v>
      </c>
      <c r="E378" s="104" t="s">
        <v>362</v>
      </c>
      <c r="F378" s="104" t="s">
        <v>533</v>
      </c>
      <c r="G378" s="104" t="s">
        <v>332</v>
      </c>
      <c r="H378" s="86">
        <v>2288686</v>
      </c>
      <c r="I378" s="86">
        <v>2792961</v>
      </c>
      <c r="J378" s="86">
        <v>1588617.88</v>
      </c>
      <c r="K378" s="86">
        <f t="shared" si="82"/>
        <v>56.879343463800602</v>
      </c>
    </row>
    <row r="379" spans="1:11" ht="18.75" x14ac:dyDescent="0.2">
      <c r="A379" s="109" t="s">
        <v>387</v>
      </c>
      <c r="B379" s="104" t="s">
        <v>363</v>
      </c>
      <c r="C379" s="104" t="s">
        <v>501</v>
      </c>
      <c r="D379" s="104" t="s">
        <v>351</v>
      </c>
      <c r="E379" s="104" t="s">
        <v>362</v>
      </c>
      <c r="F379" s="104" t="s">
        <v>533</v>
      </c>
      <c r="G379" s="104" t="s">
        <v>388</v>
      </c>
      <c r="H379" s="86">
        <v>2288686</v>
      </c>
      <c r="I379" s="86">
        <v>2792961</v>
      </c>
      <c r="J379" s="86">
        <v>1588617.88</v>
      </c>
      <c r="K379" s="86">
        <f t="shared" si="82"/>
        <v>56.879343463800602</v>
      </c>
    </row>
    <row r="380" spans="1:11" ht="37.5" x14ac:dyDescent="0.2">
      <c r="A380" s="109" t="s">
        <v>335</v>
      </c>
      <c r="B380" s="104" t="s">
        <v>363</v>
      </c>
      <c r="C380" s="104" t="s">
        <v>501</v>
      </c>
      <c r="D380" s="104" t="s">
        <v>351</v>
      </c>
      <c r="E380" s="104" t="s">
        <v>362</v>
      </c>
      <c r="F380" s="104" t="s">
        <v>533</v>
      </c>
      <c r="G380" s="104" t="s">
        <v>336</v>
      </c>
      <c r="H380" s="86">
        <v>98830</v>
      </c>
      <c r="I380" s="86">
        <v>98830</v>
      </c>
      <c r="J380" s="86">
        <v>27803.19</v>
      </c>
      <c r="K380" s="86">
        <f t="shared" si="82"/>
        <v>28.132338358797938</v>
      </c>
    </row>
    <row r="381" spans="1:11" ht="37.5" x14ac:dyDescent="0.2">
      <c r="A381" s="109" t="s">
        <v>337</v>
      </c>
      <c r="B381" s="104" t="s">
        <v>363</v>
      </c>
      <c r="C381" s="104" t="s">
        <v>501</v>
      </c>
      <c r="D381" s="104" t="s">
        <v>351</v>
      </c>
      <c r="E381" s="104" t="s">
        <v>362</v>
      </c>
      <c r="F381" s="104" t="s">
        <v>533</v>
      </c>
      <c r="G381" s="104" t="s">
        <v>338</v>
      </c>
      <c r="H381" s="86">
        <v>98830</v>
      </c>
      <c r="I381" s="86">
        <v>98830</v>
      </c>
      <c r="J381" s="86">
        <v>27803.19</v>
      </c>
      <c r="K381" s="86">
        <f t="shared" si="82"/>
        <v>28.132338358797938</v>
      </c>
    </row>
    <row r="382" spans="1:11" ht="37.5" x14ac:dyDescent="0.2">
      <c r="A382" s="105" t="s">
        <v>609</v>
      </c>
      <c r="B382" s="106" t="s">
        <v>363</v>
      </c>
      <c r="C382" s="106" t="s">
        <v>501</v>
      </c>
      <c r="D382" s="106" t="s">
        <v>610</v>
      </c>
      <c r="E382" s="107" t="s">
        <v>312</v>
      </c>
      <c r="F382" s="107" t="s">
        <v>312</v>
      </c>
      <c r="G382" s="107" t="s">
        <v>312</v>
      </c>
      <c r="H382" s="102">
        <f>H383</f>
        <v>0</v>
      </c>
      <c r="I382" s="102">
        <f t="shared" ref="I382:J382" si="99">I383</f>
        <v>107457.58</v>
      </c>
      <c r="J382" s="102">
        <f t="shared" si="99"/>
        <v>107457.58</v>
      </c>
      <c r="K382" s="102">
        <f t="shared" si="82"/>
        <v>100</v>
      </c>
    </row>
    <row r="383" spans="1:11" ht="37.5" x14ac:dyDescent="0.2">
      <c r="A383" s="105" t="s">
        <v>361</v>
      </c>
      <c r="B383" s="106" t="s">
        <v>363</v>
      </c>
      <c r="C383" s="106" t="s">
        <v>501</v>
      </c>
      <c r="D383" s="106" t="s">
        <v>610</v>
      </c>
      <c r="E383" s="106" t="s">
        <v>362</v>
      </c>
      <c r="F383" s="108" t="s">
        <v>312</v>
      </c>
      <c r="G383" s="108" t="s">
        <v>312</v>
      </c>
      <c r="H383" s="102">
        <f>H384</f>
        <v>0</v>
      </c>
      <c r="I383" s="102">
        <f t="shared" ref="I383:J383" si="100">I384</f>
        <v>107457.58</v>
      </c>
      <c r="J383" s="102">
        <f t="shared" si="100"/>
        <v>107457.58</v>
      </c>
      <c r="K383" s="102">
        <f t="shared" si="82"/>
        <v>100</v>
      </c>
    </row>
    <row r="384" spans="1:11" ht="18.75" x14ac:dyDescent="0.2">
      <c r="A384" s="109" t="s">
        <v>380</v>
      </c>
      <c r="B384" s="104" t="s">
        <v>363</v>
      </c>
      <c r="C384" s="104" t="s">
        <v>501</v>
      </c>
      <c r="D384" s="104" t="s">
        <v>610</v>
      </c>
      <c r="E384" s="104" t="s">
        <v>362</v>
      </c>
      <c r="F384" s="104" t="s">
        <v>611</v>
      </c>
      <c r="G384" s="110" t="s">
        <v>312</v>
      </c>
      <c r="H384" s="86">
        <v>0</v>
      </c>
      <c r="I384" s="86">
        <v>107457.58</v>
      </c>
      <c r="J384" s="86">
        <v>107457.58</v>
      </c>
      <c r="K384" s="86">
        <f t="shared" si="82"/>
        <v>100</v>
      </c>
    </row>
    <row r="385" spans="1:15" ht="37.5" x14ac:dyDescent="0.2">
      <c r="A385" s="109" t="s">
        <v>368</v>
      </c>
      <c r="B385" s="104" t="s">
        <v>363</v>
      </c>
      <c r="C385" s="104" t="s">
        <v>501</v>
      </c>
      <c r="D385" s="104" t="s">
        <v>610</v>
      </c>
      <c r="E385" s="104" t="s">
        <v>362</v>
      </c>
      <c r="F385" s="104" t="s">
        <v>611</v>
      </c>
      <c r="G385" s="104" t="s">
        <v>369</v>
      </c>
      <c r="H385" s="86">
        <v>0</v>
      </c>
      <c r="I385" s="86">
        <v>107457.58</v>
      </c>
      <c r="J385" s="86">
        <v>107457.58</v>
      </c>
      <c r="K385" s="86">
        <f t="shared" si="82"/>
        <v>100</v>
      </c>
    </row>
    <row r="386" spans="1:15" ht="18.75" x14ac:dyDescent="0.2">
      <c r="A386" s="109" t="s">
        <v>370</v>
      </c>
      <c r="B386" s="104" t="s">
        <v>363</v>
      </c>
      <c r="C386" s="104" t="s">
        <v>501</v>
      </c>
      <c r="D386" s="104" t="s">
        <v>610</v>
      </c>
      <c r="E386" s="104" t="s">
        <v>362</v>
      </c>
      <c r="F386" s="104" t="s">
        <v>611</v>
      </c>
      <c r="G386" s="104" t="s">
        <v>371</v>
      </c>
      <c r="H386" s="86">
        <v>0</v>
      </c>
      <c r="I386" s="86">
        <v>107457.58</v>
      </c>
      <c r="J386" s="86">
        <v>107457.58</v>
      </c>
      <c r="K386" s="86">
        <f t="shared" ref="K386:K438" si="101">J386/I386*100</f>
        <v>100</v>
      </c>
    </row>
    <row r="387" spans="1:15" ht="18.75" x14ac:dyDescent="0.2">
      <c r="A387" s="105" t="s">
        <v>612</v>
      </c>
      <c r="B387" s="106" t="s">
        <v>402</v>
      </c>
      <c r="C387" s="107" t="s">
        <v>312</v>
      </c>
      <c r="D387" s="107" t="s">
        <v>312</v>
      </c>
      <c r="E387" s="107" t="s">
        <v>312</v>
      </c>
      <c r="F387" s="107" t="s">
        <v>312</v>
      </c>
      <c r="G387" s="107" t="s">
        <v>312</v>
      </c>
      <c r="H387" s="102">
        <f>H388+H393</f>
        <v>59291550.229999997</v>
      </c>
      <c r="I387" s="102">
        <f t="shared" ref="I387:J387" si="102">I388+I393</f>
        <v>62961606.229999997</v>
      </c>
      <c r="J387" s="102">
        <f t="shared" si="102"/>
        <v>1836130.43</v>
      </c>
      <c r="K387" s="102">
        <f t="shared" si="101"/>
        <v>2.9162699936411709</v>
      </c>
      <c r="L387" s="67"/>
      <c r="M387" s="67"/>
      <c r="N387" s="67"/>
      <c r="O387" s="170"/>
    </row>
    <row r="388" spans="1:15" ht="56.25" x14ac:dyDescent="0.2">
      <c r="A388" s="105" t="s">
        <v>613</v>
      </c>
      <c r="B388" s="106" t="s">
        <v>402</v>
      </c>
      <c r="C388" s="106" t="s">
        <v>501</v>
      </c>
      <c r="D388" s="106" t="s">
        <v>328</v>
      </c>
      <c r="E388" s="107" t="s">
        <v>312</v>
      </c>
      <c r="F388" s="107" t="s">
        <v>312</v>
      </c>
      <c r="G388" s="107" t="s">
        <v>312</v>
      </c>
      <c r="H388" s="102">
        <f>H389</f>
        <v>3484357</v>
      </c>
      <c r="I388" s="102">
        <f t="shared" ref="I388:J388" si="103">I389</f>
        <v>7154413</v>
      </c>
      <c r="J388" s="102">
        <f t="shared" si="103"/>
        <v>1836130.43</v>
      </c>
      <c r="K388" s="102">
        <f t="shared" si="101"/>
        <v>25.664305792802288</v>
      </c>
      <c r="L388" s="67"/>
      <c r="M388" s="67"/>
      <c r="N388" s="67"/>
      <c r="O388" s="67"/>
    </row>
    <row r="389" spans="1:15" ht="18.75" x14ac:dyDescent="0.2">
      <c r="A389" s="105" t="s">
        <v>412</v>
      </c>
      <c r="B389" s="106" t="s">
        <v>402</v>
      </c>
      <c r="C389" s="106" t="s">
        <v>501</v>
      </c>
      <c r="D389" s="106" t="s">
        <v>328</v>
      </c>
      <c r="E389" s="106" t="s">
        <v>413</v>
      </c>
      <c r="F389" s="108" t="s">
        <v>312</v>
      </c>
      <c r="G389" s="108" t="s">
        <v>312</v>
      </c>
      <c r="H389" s="102">
        <f>H390</f>
        <v>3484357</v>
      </c>
      <c r="I389" s="102">
        <f t="shared" ref="I389:J389" si="104">I390</f>
        <v>7154413</v>
      </c>
      <c r="J389" s="102">
        <f t="shared" si="104"/>
        <v>1836130.43</v>
      </c>
      <c r="K389" s="102">
        <f t="shared" si="101"/>
        <v>25.664305792802288</v>
      </c>
      <c r="L389" s="67"/>
      <c r="M389" s="67"/>
      <c r="N389" s="67"/>
      <c r="O389" s="67"/>
    </row>
    <row r="390" spans="1:15" ht="37.5" x14ac:dyDescent="0.2">
      <c r="A390" s="109" t="s">
        <v>439</v>
      </c>
      <c r="B390" s="104" t="s">
        <v>402</v>
      </c>
      <c r="C390" s="104" t="s">
        <v>501</v>
      </c>
      <c r="D390" s="104" t="s">
        <v>328</v>
      </c>
      <c r="E390" s="104" t="s">
        <v>413</v>
      </c>
      <c r="F390" s="104" t="s">
        <v>573</v>
      </c>
      <c r="G390" s="110" t="s">
        <v>312</v>
      </c>
      <c r="H390" s="86">
        <v>3484357</v>
      </c>
      <c r="I390" s="86">
        <v>7154413</v>
      </c>
      <c r="J390" s="86">
        <v>1836130.43</v>
      </c>
      <c r="K390" s="86">
        <f t="shared" si="101"/>
        <v>25.664305792802288</v>
      </c>
      <c r="L390" s="67"/>
      <c r="M390" s="67"/>
      <c r="N390" s="67"/>
      <c r="O390" s="67"/>
    </row>
    <row r="391" spans="1:15" ht="37.5" x14ac:dyDescent="0.2">
      <c r="A391" s="109" t="s">
        <v>435</v>
      </c>
      <c r="B391" s="104" t="s">
        <v>402</v>
      </c>
      <c r="C391" s="104" t="s">
        <v>501</v>
      </c>
      <c r="D391" s="104" t="s">
        <v>328</v>
      </c>
      <c r="E391" s="104" t="s">
        <v>413</v>
      </c>
      <c r="F391" s="104" t="s">
        <v>573</v>
      </c>
      <c r="G391" s="104" t="s">
        <v>436</v>
      </c>
      <c r="H391" s="86">
        <v>3484357</v>
      </c>
      <c r="I391" s="86">
        <v>7154413</v>
      </c>
      <c r="J391" s="86">
        <v>1836130.43</v>
      </c>
      <c r="K391" s="86">
        <f t="shared" si="101"/>
        <v>25.664305792802288</v>
      </c>
      <c r="L391" s="67"/>
      <c r="M391" s="67"/>
      <c r="N391" s="67"/>
      <c r="O391" s="67"/>
    </row>
    <row r="392" spans="1:15" ht="18.75" x14ac:dyDescent="0.2">
      <c r="A392" s="109" t="s">
        <v>437</v>
      </c>
      <c r="B392" s="104" t="s">
        <v>402</v>
      </c>
      <c r="C392" s="104" t="s">
        <v>501</v>
      </c>
      <c r="D392" s="104" t="s">
        <v>328</v>
      </c>
      <c r="E392" s="104" t="s">
        <v>413</v>
      </c>
      <c r="F392" s="104" t="s">
        <v>573</v>
      </c>
      <c r="G392" s="104" t="s">
        <v>438</v>
      </c>
      <c r="H392" s="86">
        <v>3484357</v>
      </c>
      <c r="I392" s="86">
        <v>7154413</v>
      </c>
      <c r="J392" s="86">
        <v>1836130.43</v>
      </c>
      <c r="K392" s="86">
        <f t="shared" si="101"/>
        <v>25.664305792802288</v>
      </c>
      <c r="L392" s="67"/>
      <c r="M392" s="67"/>
      <c r="N392" s="67"/>
      <c r="O392" s="67"/>
    </row>
    <row r="393" spans="1:15" ht="18.75" x14ac:dyDescent="0.2">
      <c r="A393" s="105" t="s">
        <v>614</v>
      </c>
      <c r="B393" s="106" t="s">
        <v>402</v>
      </c>
      <c r="C393" s="106" t="s">
        <v>501</v>
      </c>
      <c r="D393" s="106" t="s">
        <v>615</v>
      </c>
      <c r="E393" s="107" t="s">
        <v>312</v>
      </c>
      <c r="F393" s="107" t="s">
        <v>312</v>
      </c>
      <c r="G393" s="107" t="s">
        <v>312</v>
      </c>
      <c r="H393" s="102">
        <f>H394</f>
        <v>55807193.229999997</v>
      </c>
      <c r="I393" s="102">
        <f t="shared" ref="I393:J393" si="105">I394</f>
        <v>55807193.229999997</v>
      </c>
      <c r="J393" s="102">
        <f t="shared" si="105"/>
        <v>0</v>
      </c>
      <c r="K393" s="102">
        <f t="shared" si="101"/>
        <v>0</v>
      </c>
      <c r="L393" s="67"/>
      <c r="M393" s="67"/>
      <c r="N393" s="67"/>
      <c r="O393" s="67"/>
    </row>
    <row r="394" spans="1:15" ht="18.75" x14ac:dyDescent="0.2">
      <c r="A394" s="105" t="s">
        <v>412</v>
      </c>
      <c r="B394" s="106" t="s">
        <v>402</v>
      </c>
      <c r="C394" s="106" t="s">
        <v>501</v>
      </c>
      <c r="D394" s="106" t="s">
        <v>615</v>
      </c>
      <c r="E394" s="106" t="s">
        <v>413</v>
      </c>
      <c r="F394" s="108" t="s">
        <v>312</v>
      </c>
      <c r="G394" s="108" t="s">
        <v>312</v>
      </c>
      <c r="H394" s="102">
        <f>H395</f>
        <v>55807193.229999997</v>
      </c>
      <c r="I394" s="102">
        <f t="shared" ref="I394:J394" si="106">I395</f>
        <v>55807193.229999997</v>
      </c>
      <c r="J394" s="102">
        <f t="shared" si="106"/>
        <v>0</v>
      </c>
      <c r="K394" s="102">
        <f t="shared" si="101"/>
        <v>0</v>
      </c>
      <c r="L394" s="67"/>
      <c r="M394" s="67"/>
      <c r="N394" s="67"/>
      <c r="O394" s="67"/>
    </row>
    <row r="395" spans="1:15" ht="37.5" x14ac:dyDescent="0.2">
      <c r="A395" s="109" t="s">
        <v>456</v>
      </c>
      <c r="B395" s="104" t="s">
        <v>402</v>
      </c>
      <c r="C395" s="104" t="s">
        <v>501</v>
      </c>
      <c r="D395" s="104" t="s">
        <v>615</v>
      </c>
      <c r="E395" s="104" t="s">
        <v>413</v>
      </c>
      <c r="F395" s="104" t="s">
        <v>616</v>
      </c>
      <c r="G395" s="110" t="s">
        <v>312</v>
      </c>
      <c r="H395" s="86">
        <v>55807193.229999997</v>
      </c>
      <c r="I395" s="86">
        <v>55807193.229999997</v>
      </c>
      <c r="J395" s="86">
        <v>0</v>
      </c>
      <c r="K395" s="86">
        <f t="shared" si="101"/>
        <v>0</v>
      </c>
      <c r="L395" s="67"/>
      <c r="M395" s="67"/>
      <c r="N395" s="67"/>
      <c r="O395" s="67"/>
    </row>
    <row r="396" spans="1:15" ht="37.5" x14ac:dyDescent="0.2">
      <c r="A396" s="109" t="s">
        <v>435</v>
      </c>
      <c r="B396" s="104" t="s">
        <v>402</v>
      </c>
      <c r="C396" s="104" t="s">
        <v>501</v>
      </c>
      <c r="D396" s="104" t="s">
        <v>615</v>
      </c>
      <c r="E396" s="104" t="s">
        <v>413</v>
      </c>
      <c r="F396" s="104" t="s">
        <v>616</v>
      </c>
      <c r="G396" s="104" t="s">
        <v>436</v>
      </c>
      <c r="H396" s="86">
        <v>55807193.229999997</v>
      </c>
      <c r="I396" s="86">
        <v>55807193.229999997</v>
      </c>
      <c r="J396" s="86">
        <v>0</v>
      </c>
      <c r="K396" s="86">
        <f t="shared" si="101"/>
        <v>0</v>
      </c>
      <c r="L396" s="67"/>
      <c r="M396" s="67"/>
      <c r="N396" s="67"/>
      <c r="O396" s="67"/>
    </row>
    <row r="397" spans="1:15" ht="18.75" x14ac:dyDescent="0.2">
      <c r="A397" s="109" t="s">
        <v>437</v>
      </c>
      <c r="B397" s="104" t="s">
        <v>402</v>
      </c>
      <c r="C397" s="104" t="s">
        <v>501</v>
      </c>
      <c r="D397" s="104" t="s">
        <v>615</v>
      </c>
      <c r="E397" s="104" t="s">
        <v>413</v>
      </c>
      <c r="F397" s="104" t="s">
        <v>616</v>
      </c>
      <c r="G397" s="104" t="s">
        <v>438</v>
      </c>
      <c r="H397" s="86">
        <v>55807193.229999997</v>
      </c>
      <c r="I397" s="86">
        <v>55807193.229999997</v>
      </c>
      <c r="J397" s="86">
        <v>0</v>
      </c>
      <c r="K397" s="86">
        <f t="shared" si="101"/>
        <v>0</v>
      </c>
      <c r="L397" s="67"/>
      <c r="M397" s="67"/>
      <c r="N397" s="67"/>
      <c r="O397" s="67"/>
    </row>
    <row r="398" spans="1:15" ht="56.25" x14ac:dyDescent="0.2">
      <c r="A398" s="105" t="s">
        <v>617</v>
      </c>
      <c r="B398" s="106" t="s">
        <v>329</v>
      </c>
      <c r="C398" s="107" t="s">
        <v>312</v>
      </c>
      <c r="D398" s="107" t="s">
        <v>312</v>
      </c>
      <c r="E398" s="107" t="s">
        <v>312</v>
      </c>
      <c r="F398" s="107" t="s">
        <v>312</v>
      </c>
      <c r="G398" s="107" t="s">
        <v>312</v>
      </c>
      <c r="H398" s="102">
        <f>H399</f>
        <v>23000</v>
      </c>
      <c r="I398" s="102">
        <f t="shared" ref="I398:J398" si="107">I399</f>
        <v>23000</v>
      </c>
      <c r="J398" s="102">
        <f t="shared" si="107"/>
        <v>18000</v>
      </c>
      <c r="K398" s="102">
        <f t="shared" si="101"/>
        <v>78.260869565217391</v>
      </c>
      <c r="L398" s="67"/>
      <c r="M398" s="67"/>
      <c r="N398" s="67"/>
      <c r="O398" s="67"/>
    </row>
    <row r="399" spans="1:15" ht="37.5" x14ac:dyDescent="0.2">
      <c r="A399" s="105" t="s">
        <v>618</v>
      </c>
      <c r="B399" s="106" t="s">
        <v>329</v>
      </c>
      <c r="C399" s="106" t="s">
        <v>501</v>
      </c>
      <c r="D399" s="106" t="s">
        <v>328</v>
      </c>
      <c r="E399" s="107" t="s">
        <v>312</v>
      </c>
      <c r="F399" s="107" t="s">
        <v>312</v>
      </c>
      <c r="G399" s="107" t="s">
        <v>312</v>
      </c>
      <c r="H399" s="102">
        <f>H400</f>
        <v>23000</v>
      </c>
      <c r="I399" s="102">
        <f t="shared" ref="I399:J399" si="108">I400</f>
        <v>23000</v>
      </c>
      <c r="J399" s="102">
        <f t="shared" si="108"/>
        <v>18000</v>
      </c>
      <c r="K399" s="102">
        <f t="shared" si="101"/>
        <v>78.260869565217391</v>
      </c>
      <c r="L399" s="67"/>
      <c r="M399" s="67"/>
      <c r="N399" s="67"/>
      <c r="O399" s="67"/>
    </row>
    <row r="400" spans="1:15" ht="18.75" x14ac:dyDescent="0.2">
      <c r="A400" s="105" t="s">
        <v>412</v>
      </c>
      <c r="B400" s="106" t="s">
        <v>329</v>
      </c>
      <c r="C400" s="106" t="s">
        <v>501</v>
      </c>
      <c r="D400" s="106" t="s">
        <v>328</v>
      </c>
      <c r="E400" s="106" t="s">
        <v>413</v>
      </c>
      <c r="F400" s="108" t="s">
        <v>312</v>
      </c>
      <c r="G400" s="108" t="s">
        <v>312</v>
      </c>
      <c r="H400" s="102">
        <f>H401</f>
        <v>23000</v>
      </c>
      <c r="I400" s="102">
        <f t="shared" ref="I400:J400" si="109">I401</f>
        <v>23000</v>
      </c>
      <c r="J400" s="102">
        <f t="shared" si="109"/>
        <v>18000</v>
      </c>
      <c r="K400" s="86">
        <f t="shared" si="101"/>
        <v>78.260869565217391</v>
      </c>
      <c r="L400" s="67"/>
      <c r="M400" s="67"/>
      <c r="N400" s="67"/>
      <c r="O400" s="67"/>
    </row>
    <row r="401" spans="1:15" ht="37.5" x14ac:dyDescent="0.2">
      <c r="A401" s="109" t="s">
        <v>469</v>
      </c>
      <c r="B401" s="104" t="s">
        <v>329</v>
      </c>
      <c r="C401" s="104" t="s">
        <v>501</v>
      </c>
      <c r="D401" s="104" t="s">
        <v>328</v>
      </c>
      <c r="E401" s="104" t="s">
        <v>413</v>
      </c>
      <c r="F401" s="104" t="s">
        <v>619</v>
      </c>
      <c r="G401" s="110" t="s">
        <v>312</v>
      </c>
      <c r="H401" s="86">
        <v>23000</v>
      </c>
      <c r="I401" s="86">
        <v>23000</v>
      </c>
      <c r="J401" s="86">
        <v>18000</v>
      </c>
      <c r="K401" s="86">
        <f t="shared" si="101"/>
        <v>78.260869565217391</v>
      </c>
      <c r="L401" s="67"/>
      <c r="M401" s="67"/>
      <c r="N401" s="67"/>
      <c r="O401" s="67"/>
    </row>
    <row r="402" spans="1:15" ht="37.5" x14ac:dyDescent="0.2">
      <c r="A402" s="109" t="s">
        <v>335</v>
      </c>
      <c r="B402" s="104" t="s">
        <v>329</v>
      </c>
      <c r="C402" s="104" t="s">
        <v>501</v>
      </c>
      <c r="D402" s="104" t="s">
        <v>328</v>
      </c>
      <c r="E402" s="104" t="s">
        <v>413</v>
      </c>
      <c r="F402" s="104" t="s">
        <v>619</v>
      </c>
      <c r="G402" s="104" t="s">
        <v>336</v>
      </c>
      <c r="H402" s="86">
        <v>23000</v>
      </c>
      <c r="I402" s="86">
        <v>23000</v>
      </c>
      <c r="J402" s="86">
        <v>18000</v>
      </c>
      <c r="K402" s="86">
        <f t="shared" si="101"/>
        <v>78.260869565217391</v>
      </c>
      <c r="L402" s="67"/>
      <c r="M402" s="67"/>
      <c r="N402" s="67"/>
      <c r="O402" s="67"/>
    </row>
    <row r="403" spans="1:15" ht="37.5" x14ac:dyDescent="0.2">
      <c r="A403" s="109" t="s">
        <v>337</v>
      </c>
      <c r="B403" s="104" t="s">
        <v>329</v>
      </c>
      <c r="C403" s="104" t="s">
        <v>501</v>
      </c>
      <c r="D403" s="104" t="s">
        <v>328</v>
      </c>
      <c r="E403" s="104" t="s">
        <v>413</v>
      </c>
      <c r="F403" s="104" t="s">
        <v>619</v>
      </c>
      <c r="G403" s="104" t="s">
        <v>338</v>
      </c>
      <c r="H403" s="86">
        <v>23000</v>
      </c>
      <c r="I403" s="86">
        <v>23000</v>
      </c>
      <c r="J403" s="86">
        <v>18000</v>
      </c>
      <c r="K403" s="86">
        <f t="shared" si="101"/>
        <v>78.260869565217391</v>
      </c>
      <c r="L403" s="67"/>
      <c r="M403" s="67"/>
      <c r="N403" s="67"/>
      <c r="O403" s="67"/>
    </row>
    <row r="404" spans="1:15" ht="37.5" x14ac:dyDescent="0.2">
      <c r="A404" s="105" t="s">
        <v>620</v>
      </c>
      <c r="B404" s="106" t="s">
        <v>379</v>
      </c>
      <c r="C404" s="107" t="s">
        <v>312</v>
      </c>
      <c r="D404" s="107" t="s">
        <v>312</v>
      </c>
      <c r="E404" s="107" t="s">
        <v>312</v>
      </c>
      <c r="F404" s="107" t="s">
        <v>312</v>
      </c>
      <c r="G404" s="107" t="s">
        <v>312</v>
      </c>
      <c r="H404" s="102">
        <f>H405+H413+H421</f>
        <v>63847587.899999991</v>
      </c>
      <c r="I404" s="102">
        <f t="shared" ref="I404:J404" si="110">I405+I413+I421</f>
        <v>76756643.140000001</v>
      </c>
      <c r="J404" s="102">
        <f t="shared" si="110"/>
        <v>56221322.480000004</v>
      </c>
      <c r="K404" s="102">
        <f t="shared" si="101"/>
        <v>73.246197566841644</v>
      </c>
      <c r="L404" s="67"/>
      <c r="M404" s="67"/>
      <c r="N404" s="67"/>
      <c r="O404" s="170"/>
    </row>
    <row r="405" spans="1:15" ht="37.5" x14ac:dyDescent="0.2">
      <c r="A405" s="105" t="s">
        <v>621</v>
      </c>
      <c r="B405" s="106" t="s">
        <v>379</v>
      </c>
      <c r="C405" s="106" t="s">
        <v>501</v>
      </c>
      <c r="D405" s="106" t="s">
        <v>328</v>
      </c>
      <c r="E405" s="107" t="s">
        <v>312</v>
      </c>
      <c r="F405" s="107" t="s">
        <v>312</v>
      </c>
      <c r="G405" s="107" t="s">
        <v>312</v>
      </c>
      <c r="H405" s="102">
        <f>H406</f>
        <v>1297644</v>
      </c>
      <c r="I405" s="102">
        <f t="shared" ref="I405:J405" si="111">I406</f>
        <v>1297644</v>
      </c>
      <c r="J405" s="102">
        <f t="shared" si="111"/>
        <v>98961.76</v>
      </c>
      <c r="K405" s="102">
        <f t="shared" si="101"/>
        <v>7.6262642142220827</v>
      </c>
    </row>
    <row r="406" spans="1:15" ht="18.75" x14ac:dyDescent="0.2">
      <c r="A406" s="105" t="s">
        <v>412</v>
      </c>
      <c r="B406" s="106" t="s">
        <v>379</v>
      </c>
      <c r="C406" s="106" t="s">
        <v>501</v>
      </c>
      <c r="D406" s="106" t="s">
        <v>328</v>
      </c>
      <c r="E406" s="106" t="s">
        <v>413</v>
      </c>
      <c r="F406" s="108" t="s">
        <v>312</v>
      </c>
      <c r="G406" s="108" t="s">
        <v>312</v>
      </c>
      <c r="H406" s="102">
        <f>H407+H410</f>
        <v>1297644</v>
      </c>
      <c r="I406" s="102">
        <f t="shared" ref="I406:J406" si="112">I407+I410</f>
        <v>1297644</v>
      </c>
      <c r="J406" s="102">
        <f t="shared" si="112"/>
        <v>98961.76</v>
      </c>
      <c r="K406" s="102">
        <f t="shared" si="101"/>
        <v>7.6262642142220827</v>
      </c>
    </row>
    <row r="407" spans="1:15" ht="37.5" x14ac:dyDescent="0.2">
      <c r="A407" s="109" t="s">
        <v>442</v>
      </c>
      <c r="B407" s="104" t="s">
        <v>379</v>
      </c>
      <c r="C407" s="104" t="s">
        <v>501</v>
      </c>
      <c r="D407" s="104" t="s">
        <v>328</v>
      </c>
      <c r="E407" s="104" t="s">
        <v>413</v>
      </c>
      <c r="F407" s="104" t="s">
        <v>622</v>
      </c>
      <c r="G407" s="110" t="s">
        <v>312</v>
      </c>
      <c r="H407" s="86">
        <v>782334</v>
      </c>
      <c r="I407" s="86">
        <v>782334</v>
      </c>
      <c r="J407" s="86">
        <v>0</v>
      </c>
      <c r="K407" s="86">
        <f t="shared" si="101"/>
        <v>0</v>
      </c>
    </row>
    <row r="408" spans="1:15" ht="39" customHeight="1" x14ac:dyDescent="0.2">
      <c r="A408" s="109" t="s">
        <v>435</v>
      </c>
      <c r="B408" s="104" t="s">
        <v>379</v>
      </c>
      <c r="C408" s="104" t="s">
        <v>501</v>
      </c>
      <c r="D408" s="104" t="s">
        <v>328</v>
      </c>
      <c r="E408" s="104" t="s">
        <v>413</v>
      </c>
      <c r="F408" s="104" t="s">
        <v>622</v>
      </c>
      <c r="G408" s="104" t="s">
        <v>436</v>
      </c>
      <c r="H408" s="86">
        <v>782334</v>
      </c>
      <c r="I408" s="86">
        <v>782334</v>
      </c>
      <c r="J408" s="86">
        <v>0</v>
      </c>
      <c r="K408" s="86">
        <f t="shared" si="101"/>
        <v>0</v>
      </c>
    </row>
    <row r="409" spans="1:15" ht="18.75" x14ac:dyDescent="0.2">
      <c r="A409" s="109" t="s">
        <v>437</v>
      </c>
      <c r="B409" s="104" t="s">
        <v>379</v>
      </c>
      <c r="C409" s="104" t="s">
        <v>501</v>
      </c>
      <c r="D409" s="104" t="s">
        <v>328</v>
      </c>
      <c r="E409" s="104" t="s">
        <v>413</v>
      </c>
      <c r="F409" s="104" t="s">
        <v>622</v>
      </c>
      <c r="G409" s="104" t="s">
        <v>438</v>
      </c>
      <c r="H409" s="86">
        <v>782334</v>
      </c>
      <c r="I409" s="86">
        <v>782334</v>
      </c>
      <c r="J409" s="86">
        <v>0</v>
      </c>
      <c r="K409" s="86">
        <f t="shared" si="101"/>
        <v>0</v>
      </c>
    </row>
    <row r="410" spans="1:15" ht="18.75" x14ac:dyDescent="0.2">
      <c r="A410" s="109" t="s">
        <v>443</v>
      </c>
      <c r="B410" s="104" t="s">
        <v>379</v>
      </c>
      <c r="C410" s="104" t="s">
        <v>501</v>
      </c>
      <c r="D410" s="104" t="s">
        <v>328</v>
      </c>
      <c r="E410" s="104" t="s">
        <v>413</v>
      </c>
      <c r="F410" s="104" t="s">
        <v>623</v>
      </c>
      <c r="G410" s="110" t="s">
        <v>312</v>
      </c>
      <c r="H410" s="86">
        <v>515310</v>
      </c>
      <c r="I410" s="86">
        <v>515310</v>
      </c>
      <c r="J410" s="86">
        <v>98961.76</v>
      </c>
      <c r="K410" s="86">
        <f t="shared" si="101"/>
        <v>19.204315848712426</v>
      </c>
    </row>
    <row r="411" spans="1:15" ht="37.5" x14ac:dyDescent="0.2">
      <c r="A411" s="109" t="s">
        <v>335</v>
      </c>
      <c r="B411" s="104" t="s">
        <v>379</v>
      </c>
      <c r="C411" s="104" t="s">
        <v>501</v>
      </c>
      <c r="D411" s="104" t="s">
        <v>328</v>
      </c>
      <c r="E411" s="104" t="s">
        <v>413</v>
      </c>
      <c r="F411" s="104" t="s">
        <v>623</v>
      </c>
      <c r="G411" s="104" t="s">
        <v>336</v>
      </c>
      <c r="H411" s="86">
        <v>515310</v>
      </c>
      <c r="I411" s="86">
        <v>515310</v>
      </c>
      <c r="J411" s="86">
        <v>98961.76</v>
      </c>
      <c r="K411" s="86">
        <f t="shared" si="101"/>
        <v>19.204315848712426</v>
      </c>
    </row>
    <row r="412" spans="1:15" ht="37.5" x14ac:dyDescent="0.2">
      <c r="A412" s="109" t="s">
        <v>337</v>
      </c>
      <c r="B412" s="104" t="s">
        <v>379</v>
      </c>
      <c r="C412" s="104" t="s">
        <v>501</v>
      </c>
      <c r="D412" s="104" t="s">
        <v>328</v>
      </c>
      <c r="E412" s="104" t="s">
        <v>413</v>
      </c>
      <c r="F412" s="104" t="s">
        <v>623</v>
      </c>
      <c r="G412" s="104" t="s">
        <v>338</v>
      </c>
      <c r="H412" s="86">
        <v>515310</v>
      </c>
      <c r="I412" s="86">
        <v>515310</v>
      </c>
      <c r="J412" s="86">
        <v>98961.76</v>
      </c>
      <c r="K412" s="86">
        <f t="shared" si="101"/>
        <v>19.204315848712426</v>
      </c>
    </row>
    <row r="413" spans="1:15" ht="56.25" x14ac:dyDescent="0.2">
      <c r="A413" s="105" t="s">
        <v>624</v>
      </c>
      <c r="B413" s="106" t="s">
        <v>379</v>
      </c>
      <c r="C413" s="106" t="s">
        <v>501</v>
      </c>
      <c r="D413" s="106" t="s">
        <v>409</v>
      </c>
      <c r="E413" s="107" t="s">
        <v>312</v>
      </c>
      <c r="F413" s="107" t="s">
        <v>312</v>
      </c>
      <c r="G413" s="107" t="s">
        <v>312</v>
      </c>
      <c r="H413" s="102">
        <f>H414</f>
        <v>33343150.27</v>
      </c>
      <c r="I413" s="102">
        <f>I414</f>
        <v>52309640.479999997</v>
      </c>
      <c r="J413" s="102">
        <f>J414</f>
        <v>35440110.170000002</v>
      </c>
      <c r="K413" s="102">
        <f t="shared" si="101"/>
        <v>67.75062845929925</v>
      </c>
    </row>
    <row r="414" spans="1:15" ht="18.75" x14ac:dyDescent="0.2">
      <c r="A414" s="105" t="s">
        <v>412</v>
      </c>
      <c r="B414" s="106" t="s">
        <v>379</v>
      </c>
      <c r="C414" s="106" t="s">
        <v>501</v>
      </c>
      <c r="D414" s="106" t="s">
        <v>409</v>
      </c>
      <c r="E414" s="106" t="s">
        <v>413</v>
      </c>
      <c r="F414" s="108" t="s">
        <v>312</v>
      </c>
      <c r="G414" s="108" t="s">
        <v>312</v>
      </c>
      <c r="H414" s="102">
        <f>H415+H418</f>
        <v>33343150.27</v>
      </c>
      <c r="I414" s="102">
        <f t="shared" ref="I414:J414" si="113">I415+I418</f>
        <v>52309640.479999997</v>
      </c>
      <c r="J414" s="102">
        <f t="shared" si="113"/>
        <v>35440110.170000002</v>
      </c>
      <c r="K414" s="102">
        <f t="shared" si="101"/>
        <v>67.75062845929925</v>
      </c>
    </row>
    <row r="415" spans="1:15" ht="37.5" x14ac:dyDescent="0.2">
      <c r="A415" s="109" t="s">
        <v>444</v>
      </c>
      <c r="B415" s="104" t="s">
        <v>379</v>
      </c>
      <c r="C415" s="104" t="s">
        <v>501</v>
      </c>
      <c r="D415" s="104" t="s">
        <v>409</v>
      </c>
      <c r="E415" s="104" t="s">
        <v>413</v>
      </c>
      <c r="F415" s="104" t="s">
        <v>625</v>
      </c>
      <c r="G415" s="110" t="s">
        <v>312</v>
      </c>
      <c r="H415" s="86">
        <v>3200092</v>
      </c>
      <c r="I415" s="86">
        <v>2557526.9700000002</v>
      </c>
      <c r="J415" s="86">
        <v>847330.78</v>
      </c>
      <c r="K415" s="86">
        <f t="shared" si="101"/>
        <v>33.130863914213187</v>
      </c>
    </row>
    <row r="416" spans="1:15" ht="37.5" x14ac:dyDescent="0.2">
      <c r="A416" s="109" t="s">
        <v>335</v>
      </c>
      <c r="B416" s="104" t="s">
        <v>379</v>
      </c>
      <c r="C416" s="104" t="s">
        <v>501</v>
      </c>
      <c r="D416" s="104" t="s">
        <v>409</v>
      </c>
      <c r="E416" s="104" t="s">
        <v>413</v>
      </c>
      <c r="F416" s="104" t="s">
        <v>625</v>
      </c>
      <c r="G416" s="104" t="s">
        <v>336</v>
      </c>
      <c r="H416" s="86">
        <v>3200092</v>
      </c>
      <c r="I416" s="86">
        <v>2557526.9700000002</v>
      </c>
      <c r="J416" s="86">
        <v>847330.78</v>
      </c>
      <c r="K416" s="86">
        <f t="shared" si="101"/>
        <v>33.130863914213187</v>
      </c>
    </row>
    <row r="417" spans="1:11" ht="37.5" x14ac:dyDescent="0.2">
      <c r="A417" s="109" t="s">
        <v>337</v>
      </c>
      <c r="B417" s="104" t="s">
        <v>379</v>
      </c>
      <c r="C417" s="104" t="s">
        <v>501</v>
      </c>
      <c r="D417" s="104" t="s">
        <v>409</v>
      </c>
      <c r="E417" s="104" t="s">
        <v>413</v>
      </c>
      <c r="F417" s="104" t="s">
        <v>625</v>
      </c>
      <c r="G417" s="104" t="s">
        <v>338</v>
      </c>
      <c r="H417" s="86">
        <v>3200092</v>
      </c>
      <c r="I417" s="86">
        <v>2557526.9700000002</v>
      </c>
      <c r="J417" s="86">
        <v>847330.78</v>
      </c>
      <c r="K417" s="86">
        <f t="shared" si="101"/>
        <v>33.130863914213187</v>
      </c>
    </row>
    <row r="418" spans="1:11" ht="225" x14ac:dyDescent="0.2">
      <c r="A418" s="109" t="s">
        <v>445</v>
      </c>
      <c r="B418" s="104" t="s">
        <v>379</v>
      </c>
      <c r="C418" s="104" t="s">
        <v>501</v>
      </c>
      <c r="D418" s="104" t="s">
        <v>409</v>
      </c>
      <c r="E418" s="104" t="s">
        <v>413</v>
      </c>
      <c r="F418" s="104" t="s">
        <v>626</v>
      </c>
      <c r="G418" s="110" t="s">
        <v>312</v>
      </c>
      <c r="H418" s="86">
        <v>30143058.27</v>
      </c>
      <c r="I418" s="86">
        <v>49752113.509999998</v>
      </c>
      <c r="J418" s="86">
        <v>34592779.390000001</v>
      </c>
      <c r="K418" s="86">
        <f t="shared" si="101"/>
        <v>69.53027107692013</v>
      </c>
    </row>
    <row r="419" spans="1:11" ht="18.75" x14ac:dyDescent="0.2">
      <c r="A419" s="109" t="s">
        <v>353</v>
      </c>
      <c r="B419" s="104" t="s">
        <v>379</v>
      </c>
      <c r="C419" s="104" t="s">
        <v>501</v>
      </c>
      <c r="D419" s="104" t="s">
        <v>409</v>
      </c>
      <c r="E419" s="104" t="s">
        <v>413</v>
      </c>
      <c r="F419" s="104" t="s">
        <v>626</v>
      </c>
      <c r="G419" s="104" t="s">
        <v>354</v>
      </c>
      <c r="H419" s="86">
        <v>30143058.27</v>
      </c>
      <c r="I419" s="86">
        <v>49752113.509999998</v>
      </c>
      <c r="J419" s="86">
        <v>34592779.390000001</v>
      </c>
      <c r="K419" s="86">
        <f t="shared" si="101"/>
        <v>69.53027107692013</v>
      </c>
    </row>
    <row r="420" spans="1:11" ht="18.75" x14ac:dyDescent="0.2">
      <c r="A420" s="109" t="s">
        <v>291</v>
      </c>
      <c r="B420" s="104" t="s">
        <v>379</v>
      </c>
      <c r="C420" s="104" t="s">
        <v>501</v>
      </c>
      <c r="D420" s="104" t="s">
        <v>409</v>
      </c>
      <c r="E420" s="104" t="s">
        <v>413</v>
      </c>
      <c r="F420" s="104" t="s">
        <v>626</v>
      </c>
      <c r="G420" s="104" t="s">
        <v>360</v>
      </c>
      <c r="H420" s="86">
        <v>30143058.27</v>
      </c>
      <c r="I420" s="86">
        <v>49752113.509999998</v>
      </c>
      <c r="J420" s="86">
        <v>34592779.390000001</v>
      </c>
      <c r="K420" s="86">
        <f t="shared" si="101"/>
        <v>69.53027107692013</v>
      </c>
    </row>
    <row r="421" spans="1:11" ht="37.5" x14ac:dyDescent="0.2">
      <c r="A421" s="105" t="s">
        <v>446</v>
      </c>
      <c r="B421" s="106" t="s">
        <v>379</v>
      </c>
      <c r="C421" s="106" t="s">
        <v>501</v>
      </c>
      <c r="D421" s="106" t="s">
        <v>358</v>
      </c>
      <c r="E421" s="107" t="s">
        <v>312</v>
      </c>
      <c r="F421" s="107" t="s">
        <v>312</v>
      </c>
      <c r="G421" s="107" t="s">
        <v>312</v>
      </c>
      <c r="H421" s="102">
        <f>H422</f>
        <v>29206793.629999999</v>
      </c>
      <c r="I421" s="102">
        <f t="shared" ref="I421:J421" si="114">I422</f>
        <v>23149358.66</v>
      </c>
      <c r="J421" s="102">
        <f t="shared" si="114"/>
        <v>20682250.550000001</v>
      </c>
      <c r="K421" s="102">
        <f t="shared" si="101"/>
        <v>89.342650281439802</v>
      </c>
    </row>
    <row r="422" spans="1:11" ht="18.75" x14ac:dyDescent="0.2">
      <c r="A422" s="105" t="s">
        <v>412</v>
      </c>
      <c r="B422" s="106" t="s">
        <v>379</v>
      </c>
      <c r="C422" s="106" t="s">
        <v>501</v>
      </c>
      <c r="D422" s="106" t="s">
        <v>358</v>
      </c>
      <c r="E422" s="106" t="s">
        <v>413</v>
      </c>
      <c r="F422" s="108" t="s">
        <v>312</v>
      </c>
      <c r="G422" s="108" t="s">
        <v>312</v>
      </c>
      <c r="H422" s="102">
        <f>H423</f>
        <v>29206793.629999999</v>
      </c>
      <c r="I422" s="102">
        <f t="shared" ref="I422:J422" si="115">I423</f>
        <v>23149358.66</v>
      </c>
      <c r="J422" s="102">
        <f t="shared" si="115"/>
        <v>20682250.550000001</v>
      </c>
      <c r="K422" s="102">
        <f t="shared" si="101"/>
        <v>89.342650281439802</v>
      </c>
    </row>
    <row r="423" spans="1:11" ht="37.5" x14ac:dyDescent="0.2">
      <c r="A423" s="109" t="s">
        <v>446</v>
      </c>
      <c r="B423" s="104" t="s">
        <v>379</v>
      </c>
      <c r="C423" s="104" t="s">
        <v>501</v>
      </c>
      <c r="D423" s="104" t="s">
        <v>358</v>
      </c>
      <c r="E423" s="104" t="s">
        <v>413</v>
      </c>
      <c r="F423" s="104" t="s">
        <v>627</v>
      </c>
      <c r="G423" s="110" t="s">
        <v>312</v>
      </c>
      <c r="H423" s="86">
        <v>29206793.629999999</v>
      </c>
      <c r="I423" s="86">
        <v>23149358.66</v>
      </c>
      <c r="J423" s="86">
        <v>20682250.550000001</v>
      </c>
      <c r="K423" s="86">
        <f t="shared" si="101"/>
        <v>89.342650281439802</v>
      </c>
    </row>
    <row r="424" spans="1:11" ht="37.5" x14ac:dyDescent="0.2">
      <c r="A424" s="109" t="s">
        <v>335</v>
      </c>
      <c r="B424" s="104" t="s">
        <v>379</v>
      </c>
      <c r="C424" s="104" t="s">
        <v>501</v>
      </c>
      <c r="D424" s="104" t="s">
        <v>358</v>
      </c>
      <c r="E424" s="104" t="s">
        <v>413</v>
      </c>
      <c r="F424" s="104" t="s">
        <v>627</v>
      </c>
      <c r="G424" s="104" t="s">
        <v>336</v>
      </c>
      <c r="H424" s="86">
        <v>6057434.9699999997</v>
      </c>
      <c r="I424" s="86">
        <v>0</v>
      </c>
      <c r="J424" s="86">
        <v>0</v>
      </c>
      <c r="K424" s="86">
        <v>0</v>
      </c>
    </row>
    <row r="425" spans="1:11" ht="37.5" x14ac:dyDescent="0.2">
      <c r="A425" s="109" t="s">
        <v>337</v>
      </c>
      <c r="B425" s="104" t="s">
        <v>379</v>
      </c>
      <c r="C425" s="104" t="s">
        <v>501</v>
      </c>
      <c r="D425" s="104" t="s">
        <v>358</v>
      </c>
      <c r="E425" s="104" t="s">
        <v>413</v>
      </c>
      <c r="F425" s="104" t="s">
        <v>627</v>
      </c>
      <c r="G425" s="104" t="s">
        <v>338</v>
      </c>
      <c r="H425" s="86">
        <v>6057434.9699999997</v>
      </c>
      <c r="I425" s="86">
        <v>0</v>
      </c>
      <c r="J425" s="86">
        <v>0</v>
      </c>
      <c r="K425" s="86">
        <v>0</v>
      </c>
    </row>
    <row r="426" spans="1:11" ht="18.75" x14ac:dyDescent="0.2">
      <c r="A426" s="109" t="s">
        <v>353</v>
      </c>
      <c r="B426" s="104" t="s">
        <v>379</v>
      </c>
      <c r="C426" s="104" t="s">
        <v>501</v>
      </c>
      <c r="D426" s="104" t="s">
        <v>358</v>
      </c>
      <c r="E426" s="104" t="s">
        <v>413</v>
      </c>
      <c r="F426" s="104" t="s">
        <v>627</v>
      </c>
      <c r="G426" s="104" t="s">
        <v>354</v>
      </c>
      <c r="H426" s="86">
        <v>23149358.66</v>
      </c>
      <c r="I426" s="86">
        <v>23149358.66</v>
      </c>
      <c r="J426" s="86">
        <v>20682250.550000001</v>
      </c>
      <c r="K426" s="86">
        <f t="shared" si="101"/>
        <v>89.342650281439802</v>
      </c>
    </row>
    <row r="427" spans="1:11" ht="18.75" x14ac:dyDescent="0.2">
      <c r="A427" s="109" t="s">
        <v>291</v>
      </c>
      <c r="B427" s="104" t="s">
        <v>379</v>
      </c>
      <c r="C427" s="104" t="s">
        <v>501</v>
      </c>
      <c r="D427" s="104" t="s">
        <v>358</v>
      </c>
      <c r="E427" s="104" t="s">
        <v>413</v>
      </c>
      <c r="F427" s="104" t="s">
        <v>627</v>
      </c>
      <c r="G427" s="104" t="s">
        <v>360</v>
      </c>
      <c r="H427" s="86">
        <v>23149358.66</v>
      </c>
      <c r="I427" s="86">
        <v>23149358.66</v>
      </c>
      <c r="J427" s="86">
        <v>20682250.550000001</v>
      </c>
      <c r="K427" s="86">
        <f t="shared" si="101"/>
        <v>89.342650281439802</v>
      </c>
    </row>
    <row r="428" spans="1:11" ht="56.25" x14ac:dyDescent="0.2">
      <c r="A428" s="105" t="s">
        <v>1252</v>
      </c>
      <c r="B428" s="106" t="s">
        <v>373</v>
      </c>
      <c r="C428" s="106" t="s">
        <v>312</v>
      </c>
      <c r="D428" s="106" t="s">
        <v>312</v>
      </c>
      <c r="E428" s="106" t="s">
        <v>312</v>
      </c>
      <c r="F428" s="106" t="s">
        <v>312</v>
      </c>
      <c r="G428" s="106" t="s">
        <v>312</v>
      </c>
      <c r="H428" s="102">
        <v>0</v>
      </c>
      <c r="I428" s="102">
        <v>5000000</v>
      </c>
      <c r="J428" s="102">
        <v>0</v>
      </c>
      <c r="K428" s="102">
        <v>0</v>
      </c>
    </row>
    <row r="429" spans="1:11" ht="37.5" x14ac:dyDescent="0.2">
      <c r="A429" s="105" t="s">
        <v>1253</v>
      </c>
      <c r="B429" s="106" t="s">
        <v>373</v>
      </c>
      <c r="C429" s="106" t="s">
        <v>501</v>
      </c>
      <c r="D429" s="106" t="s">
        <v>358</v>
      </c>
      <c r="E429" s="106" t="s">
        <v>312</v>
      </c>
      <c r="F429" s="106" t="s">
        <v>312</v>
      </c>
      <c r="G429" s="106"/>
      <c r="H429" s="102">
        <v>0</v>
      </c>
      <c r="I429" s="102">
        <v>5000000</v>
      </c>
      <c r="J429" s="102">
        <v>0</v>
      </c>
      <c r="K429" s="102">
        <v>0</v>
      </c>
    </row>
    <row r="430" spans="1:11" ht="18.75" x14ac:dyDescent="0.2">
      <c r="A430" s="105" t="s">
        <v>412</v>
      </c>
      <c r="B430" s="106" t="s">
        <v>373</v>
      </c>
      <c r="C430" s="106" t="s">
        <v>501</v>
      </c>
      <c r="D430" s="106" t="s">
        <v>358</v>
      </c>
      <c r="E430" s="106" t="s">
        <v>413</v>
      </c>
      <c r="F430" s="106" t="s">
        <v>312</v>
      </c>
      <c r="G430" s="106"/>
      <c r="H430" s="102">
        <v>0</v>
      </c>
      <c r="I430" s="102">
        <v>5000000</v>
      </c>
      <c r="J430" s="102">
        <v>0</v>
      </c>
      <c r="K430" s="102">
        <v>0</v>
      </c>
    </row>
    <row r="431" spans="1:11" ht="37.5" x14ac:dyDescent="0.2">
      <c r="A431" s="109" t="s">
        <v>1117</v>
      </c>
      <c r="B431" s="104" t="s">
        <v>373</v>
      </c>
      <c r="C431" s="104">
        <v>0</v>
      </c>
      <c r="D431" s="104" t="s">
        <v>358</v>
      </c>
      <c r="E431" s="104" t="s">
        <v>413</v>
      </c>
      <c r="F431" s="104">
        <v>81680</v>
      </c>
      <c r="G431" s="104"/>
      <c r="H431" s="86">
        <v>0</v>
      </c>
      <c r="I431" s="86">
        <v>5000000</v>
      </c>
      <c r="J431" s="86">
        <v>0</v>
      </c>
      <c r="K431" s="86">
        <v>0</v>
      </c>
    </row>
    <row r="432" spans="1:11" ht="37.5" x14ac:dyDescent="0.2">
      <c r="A432" s="109" t="s">
        <v>876</v>
      </c>
      <c r="B432" s="104" t="s">
        <v>373</v>
      </c>
      <c r="C432" s="104">
        <v>0</v>
      </c>
      <c r="D432" s="104" t="s">
        <v>358</v>
      </c>
      <c r="E432" s="104" t="s">
        <v>413</v>
      </c>
      <c r="F432" s="104">
        <v>81680</v>
      </c>
      <c r="G432" s="104">
        <v>400</v>
      </c>
      <c r="H432" s="86">
        <v>0</v>
      </c>
      <c r="I432" s="86">
        <v>5000000</v>
      </c>
      <c r="J432" s="86">
        <v>0</v>
      </c>
      <c r="K432" s="86">
        <v>0</v>
      </c>
    </row>
    <row r="433" spans="1:15" ht="112.5" x14ac:dyDescent="0.2">
      <c r="A433" s="109" t="s">
        <v>1251</v>
      </c>
      <c r="B433" s="104" t="s">
        <v>373</v>
      </c>
      <c r="C433" s="104">
        <v>0</v>
      </c>
      <c r="D433" s="104" t="s">
        <v>358</v>
      </c>
      <c r="E433" s="104" t="s">
        <v>413</v>
      </c>
      <c r="F433" s="104">
        <v>81680</v>
      </c>
      <c r="G433" s="104">
        <v>460</v>
      </c>
      <c r="H433" s="86">
        <v>0</v>
      </c>
      <c r="I433" s="86">
        <v>5000000</v>
      </c>
      <c r="J433" s="86">
        <v>0</v>
      </c>
      <c r="K433" s="86">
        <v>0</v>
      </c>
    </row>
    <row r="434" spans="1:15" ht="37.5" x14ac:dyDescent="0.2">
      <c r="A434" s="105" t="s">
        <v>628</v>
      </c>
      <c r="B434" s="106" t="s">
        <v>427</v>
      </c>
      <c r="C434" s="107" t="s">
        <v>312</v>
      </c>
      <c r="D434" s="107" t="s">
        <v>312</v>
      </c>
      <c r="E434" s="107" t="s">
        <v>312</v>
      </c>
      <c r="F434" s="107" t="s">
        <v>312</v>
      </c>
      <c r="G434" s="107" t="s">
        <v>312</v>
      </c>
      <c r="H434" s="102">
        <f>H435</f>
        <v>22900</v>
      </c>
      <c r="I434" s="102">
        <f t="shared" ref="I434:J434" si="116">I435</f>
        <v>22900</v>
      </c>
      <c r="J434" s="102">
        <f t="shared" si="116"/>
        <v>0</v>
      </c>
      <c r="K434" s="102">
        <f t="shared" si="101"/>
        <v>0</v>
      </c>
    </row>
    <row r="435" spans="1:15" ht="37.5" x14ac:dyDescent="0.2">
      <c r="A435" s="105" t="s">
        <v>629</v>
      </c>
      <c r="B435" s="106" t="s">
        <v>427</v>
      </c>
      <c r="C435" s="106" t="s">
        <v>501</v>
      </c>
      <c r="D435" s="106" t="s">
        <v>358</v>
      </c>
      <c r="E435" s="107" t="s">
        <v>312</v>
      </c>
      <c r="F435" s="107" t="s">
        <v>312</v>
      </c>
      <c r="G435" s="107" t="s">
        <v>312</v>
      </c>
      <c r="H435" s="102">
        <f>H436</f>
        <v>22900</v>
      </c>
      <c r="I435" s="102">
        <f t="shared" ref="I435:J435" si="117">I436</f>
        <v>22900</v>
      </c>
      <c r="J435" s="102">
        <f t="shared" si="117"/>
        <v>0</v>
      </c>
      <c r="K435" s="102">
        <f t="shared" si="101"/>
        <v>0</v>
      </c>
    </row>
    <row r="436" spans="1:15" ht="18.75" x14ac:dyDescent="0.2">
      <c r="A436" s="105" t="s">
        <v>412</v>
      </c>
      <c r="B436" s="106" t="s">
        <v>427</v>
      </c>
      <c r="C436" s="106" t="s">
        <v>501</v>
      </c>
      <c r="D436" s="106" t="s">
        <v>358</v>
      </c>
      <c r="E436" s="106" t="s">
        <v>413</v>
      </c>
      <c r="F436" s="108" t="s">
        <v>312</v>
      </c>
      <c r="G436" s="108" t="s">
        <v>312</v>
      </c>
      <c r="H436" s="102">
        <f>H437</f>
        <v>22900</v>
      </c>
      <c r="I436" s="102">
        <f t="shared" ref="I436:J436" si="118">I437</f>
        <v>22900</v>
      </c>
      <c r="J436" s="102">
        <f t="shared" si="118"/>
        <v>0</v>
      </c>
      <c r="K436" s="86">
        <f t="shared" si="101"/>
        <v>0</v>
      </c>
    </row>
    <row r="437" spans="1:15" ht="18.75" x14ac:dyDescent="0.2">
      <c r="A437" s="109" t="s">
        <v>448</v>
      </c>
      <c r="B437" s="104" t="s">
        <v>427</v>
      </c>
      <c r="C437" s="104" t="s">
        <v>501</v>
      </c>
      <c r="D437" s="104" t="s">
        <v>358</v>
      </c>
      <c r="E437" s="104" t="s">
        <v>413</v>
      </c>
      <c r="F437" s="104" t="s">
        <v>630</v>
      </c>
      <c r="G437" s="110" t="s">
        <v>312</v>
      </c>
      <c r="H437" s="86">
        <v>22900</v>
      </c>
      <c r="I437" s="86">
        <v>22900</v>
      </c>
      <c r="J437" s="86">
        <v>0</v>
      </c>
      <c r="K437" s="86">
        <f t="shared" si="101"/>
        <v>0</v>
      </c>
    </row>
    <row r="438" spans="1:15" ht="37.5" x14ac:dyDescent="0.2">
      <c r="A438" s="109" t="s">
        <v>335</v>
      </c>
      <c r="B438" s="104" t="s">
        <v>427</v>
      </c>
      <c r="C438" s="104" t="s">
        <v>501</v>
      </c>
      <c r="D438" s="104" t="s">
        <v>358</v>
      </c>
      <c r="E438" s="104" t="s">
        <v>413</v>
      </c>
      <c r="F438" s="104" t="s">
        <v>630</v>
      </c>
      <c r="G438" s="104" t="s">
        <v>336</v>
      </c>
      <c r="H438" s="86">
        <v>22900</v>
      </c>
      <c r="I438" s="86">
        <v>22900</v>
      </c>
      <c r="J438" s="86">
        <v>0</v>
      </c>
      <c r="K438" s="86">
        <f t="shared" si="101"/>
        <v>0</v>
      </c>
    </row>
    <row r="439" spans="1:15" ht="37.5" x14ac:dyDescent="0.2">
      <c r="A439" s="109" t="s">
        <v>337</v>
      </c>
      <c r="B439" s="104" t="s">
        <v>427</v>
      </c>
      <c r="C439" s="104" t="s">
        <v>501</v>
      </c>
      <c r="D439" s="104" t="s">
        <v>358</v>
      </c>
      <c r="E439" s="104" t="s">
        <v>413</v>
      </c>
      <c r="F439" s="104" t="s">
        <v>630</v>
      </c>
      <c r="G439" s="104" t="s">
        <v>338</v>
      </c>
      <c r="H439" s="86">
        <v>22900</v>
      </c>
      <c r="I439" s="86">
        <v>22900</v>
      </c>
      <c r="J439" s="86">
        <v>0</v>
      </c>
      <c r="K439" s="86">
        <f t="shared" ref="K439:K502" si="119">J439/I439*100</f>
        <v>0</v>
      </c>
    </row>
    <row r="440" spans="1:15" ht="37.5" x14ac:dyDescent="0.2">
      <c r="A440" s="105" t="s">
        <v>631</v>
      </c>
      <c r="B440" s="106" t="s">
        <v>390</v>
      </c>
      <c r="C440" s="107" t="s">
        <v>312</v>
      </c>
      <c r="D440" s="107" t="s">
        <v>312</v>
      </c>
      <c r="E440" s="107" t="s">
        <v>312</v>
      </c>
      <c r="F440" s="107" t="s">
        <v>312</v>
      </c>
      <c r="G440" s="107" t="s">
        <v>312</v>
      </c>
      <c r="H440" s="102">
        <f>H441+H452+H457+H466+H471</f>
        <v>15222109</v>
      </c>
      <c r="I440" s="102">
        <f t="shared" ref="I440:J440" si="120">I441+I452+I457+I466+I471</f>
        <v>19366378.280000001</v>
      </c>
      <c r="J440" s="102">
        <f t="shared" si="120"/>
        <v>12400345.199999999</v>
      </c>
      <c r="K440" s="102">
        <f>J440/I440*100</f>
        <v>64.030274637390789</v>
      </c>
      <c r="L440" s="67"/>
      <c r="M440" s="67"/>
      <c r="N440" s="67"/>
      <c r="O440" s="170"/>
    </row>
    <row r="441" spans="1:15" ht="37.5" x14ac:dyDescent="0.2">
      <c r="A441" s="105" t="s">
        <v>399</v>
      </c>
      <c r="B441" s="106" t="s">
        <v>390</v>
      </c>
      <c r="C441" s="106" t="s">
        <v>501</v>
      </c>
      <c r="D441" s="106" t="s">
        <v>328</v>
      </c>
      <c r="E441" s="107" t="s">
        <v>312</v>
      </c>
      <c r="F441" s="107" t="s">
        <v>312</v>
      </c>
      <c r="G441" s="107" t="s">
        <v>312</v>
      </c>
      <c r="H441" s="102">
        <f>H442</f>
        <v>1265000</v>
      </c>
      <c r="I441" s="102">
        <f t="shared" ref="I441:J441" si="121">I442</f>
        <v>1812901.28</v>
      </c>
      <c r="J441" s="102">
        <f t="shared" si="121"/>
        <v>1027616.64</v>
      </c>
      <c r="K441" s="102">
        <f t="shared" si="119"/>
        <v>56.683540981337934</v>
      </c>
    </row>
    <row r="442" spans="1:15" ht="37.5" x14ac:dyDescent="0.2">
      <c r="A442" s="105" t="s">
        <v>396</v>
      </c>
      <c r="B442" s="106" t="s">
        <v>390</v>
      </c>
      <c r="C442" s="106" t="s">
        <v>501</v>
      </c>
      <c r="D442" s="106" t="s">
        <v>328</v>
      </c>
      <c r="E442" s="106" t="s">
        <v>397</v>
      </c>
      <c r="F442" s="108" t="s">
        <v>312</v>
      </c>
      <c r="G442" s="108" t="s">
        <v>312</v>
      </c>
      <c r="H442" s="102">
        <f>H443+H446+H449</f>
        <v>1265000</v>
      </c>
      <c r="I442" s="102">
        <f t="shared" ref="I442:J442" si="122">I443+I446+I449</f>
        <v>1812901.28</v>
      </c>
      <c r="J442" s="102">
        <f t="shared" si="122"/>
        <v>1027616.64</v>
      </c>
      <c r="K442" s="102">
        <f t="shared" si="119"/>
        <v>56.683540981337934</v>
      </c>
    </row>
    <row r="443" spans="1:15" ht="37.5" x14ac:dyDescent="0.2">
      <c r="A443" s="109" t="s">
        <v>398</v>
      </c>
      <c r="B443" s="104" t="s">
        <v>390</v>
      </c>
      <c r="C443" s="104" t="s">
        <v>501</v>
      </c>
      <c r="D443" s="104" t="s">
        <v>328</v>
      </c>
      <c r="E443" s="104" t="s">
        <v>397</v>
      </c>
      <c r="F443" s="104" t="s">
        <v>504</v>
      </c>
      <c r="G443" s="110" t="s">
        <v>312</v>
      </c>
      <c r="H443" s="86">
        <v>717000</v>
      </c>
      <c r="I443" s="86">
        <v>717000</v>
      </c>
      <c r="J443" s="86">
        <v>355028.28</v>
      </c>
      <c r="K443" s="86">
        <f t="shared" si="119"/>
        <v>49.515799163179921</v>
      </c>
    </row>
    <row r="444" spans="1:15" ht="37.5" x14ac:dyDescent="0.2">
      <c r="A444" s="109" t="s">
        <v>335</v>
      </c>
      <c r="B444" s="104" t="s">
        <v>390</v>
      </c>
      <c r="C444" s="104" t="s">
        <v>501</v>
      </c>
      <c r="D444" s="104" t="s">
        <v>328</v>
      </c>
      <c r="E444" s="104" t="s">
        <v>397</v>
      </c>
      <c r="F444" s="104" t="s">
        <v>504</v>
      </c>
      <c r="G444" s="104" t="s">
        <v>336</v>
      </c>
      <c r="H444" s="86">
        <v>717000</v>
      </c>
      <c r="I444" s="86">
        <v>717000</v>
      </c>
      <c r="J444" s="86">
        <v>355028.28</v>
      </c>
      <c r="K444" s="86">
        <f t="shared" si="119"/>
        <v>49.515799163179921</v>
      </c>
    </row>
    <row r="445" spans="1:15" ht="37.5" x14ac:dyDescent="0.2">
      <c r="A445" s="109" t="s">
        <v>337</v>
      </c>
      <c r="B445" s="104" t="s">
        <v>390</v>
      </c>
      <c r="C445" s="104" t="s">
        <v>501</v>
      </c>
      <c r="D445" s="104" t="s">
        <v>328</v>
      </c>
      <c r="E445" s="104" t="s">
        <v>397</v>
      </c>
      <c r="F445" s="104" t="s">
        <v>504</v>
      </c>
      <c r="G445" s="104" t="s">
        <v>338</v>
      </c>
      <c r="H445" s="86">
        <v>717000</v>
      </c>
      <c r="I445" s="86">
        <v>717000</v>
      </c>
      <c r="J445" s="86">
        <v>355028.28</v>
      </c>
      <c r="K445" s="86">
        <f t="shared" si="119"/>
        <v>49.515799163179921</v>
      </c>
    </row>
    <row r="446" spans="1:15" ht="37.5" x14ac:dyDescent="0.2">
      <c r="A446" s="109" t="s">
        <v>399</v>
      </c>
      <c r="B446" s="104" t="s">
        <v>390</v>
      </c>
      <c r="C446" s="104" t="s">
        <v>501</v>
      </c>
      <c r="D446" s="104" t="s">
        <v>328</v>
      </c>
      <c r="E446" s="104" t="s">
        <v>397</v>
      </c>
      <c r="F446" s="104" t="s">
        <v>632</v>
      </c>
      <c r="G446" s="110" t="s">
        <v>312</v>
      </c>
      <c r="H446" s="86">
        <v>50000</v>
      </c>
      <c r="I446" s="86">
        <v>100000</v>
      </c>
      <c r="J446" s="86">
        <v>0</v>
      </c>
      <c r="K446" s="86">
        <f t="shared" si="119"/>
        <v>0</v>
      </c>
    </row>
    <row r="447" spans="1:15" ht="37.5" x14ac:dyDescent="0.2">
      <c r="A447" s="109" t="s">
        <v>335</v>
      </c>
      <c r="B447" s="104" t="s">
        <v>390</v>
      </c>
      <c r="C447" s="104" t="s">
        <v>501</v>
      </c>
      <c r="D447" s="104" t="s">
        <v>328</v>
      </c>
      <c r="E447" s="104" t="s">
        <v>397</v>
      </c>
      <c r="F447" s="104" t="s">
        <v>632</v>
      </c>
      <c r="G447" s="104" t="s">
        <v>336</v>
      </c>
      <c r="H447" s="86">
        <v>50000</v>
      </c>
      <c r="I447" s="86">
        <v>100000</v>
      </c>
      <c r="J447" s="86">
        <v>0</v>
      </c>
      <c r="K447" s="86">
        <f t="shared" si="119"/>
        <v>0</v>
      </c>
    </row>
    <row r="448" spans="1:15" ht="37.5" x14ac:dyDescent="0.2">
      <c r="A448" s="109" t="s">
        <v>337</v>
      </c>
      <c r="B448" s="104" t="s">
        <v>390</v>
      </c>
      <c r="C448" s="104" t="s">
        <v>501</v>
      </c>
      <c r="D448" s="104" t="s">
        <v>328</v>
      </c>
      <c r="E448" s="104" t="s">
        <v>397</v>
      </c>
      <c r="F448" s="104" t="s">
        <v>632</v>
      </c>
      <c r="G448" s="104" t="s">
        <v>338</v>
      </c>
      <c r="H448" s="86">
        <v>50000</v>
      </c>
      <c r="I448" s="86">
        <v>100000</v>
      </c>
      <c r="J448" s="86">
        <v>0</v>
      </c>
      <c r="K448" s="86">
        <f t="shared" si="119"/>
        <v>0</v>
      </c>
    </row>
    <row r="449" spans="1:11" ht="37.5" x14ac:dyDescent="0.2">
      <c r="A449" s="109" t="s">
        <v>400</v>
      </c>
      <c r="B449" s="104" t="s">
        <v>390</v>
      </c>
      <c r="C449" s="104" t="s">
        <v>501</v>
      </c>
      <c r="D449" s="104" t="s">
        <v>328</v>
      </c>
      <c r="E449" s="104" t="s">
        <v>397</v>
      </c>
      <c r="F449" s="104" t="s">
        <v>633</v>
      </c>
      <c r="G449" s="110" t="s">
        <v>312</v>
      </c>
      <c r="H449" s="86">
        <v>498000</v>
      </c>
      <c r="I449" s="86">
        <v>995901.28</v>
      </c>
      <c r="J449" s="86">
        <v>672588.36</v>
      </c>
      <c r="K449" s="86">
        <f t="shared" si="119"/>
        <v>67.535645701750681</v>
      </c>
    </row>
    <row r="450" spans="1:11" ht="37.5" x14ac:dyDescent="0.2">
      <c r="A450" s="109" t="s">
        <v>335</v>
      </c>
      <c r="B450" s="104" t="s">
        <v>390</v>
      </c>
      <c r="C450" s="104" t="s">
        <v>501</v>
      </c>
      <c r="D450" s="104" t="s">
        <v>328</v>
      </c>
      <c r="E450" s="104" t="s">
        <v>397</v>
      </c>
      <c r="F450" s="104" t="s">
        <v>633</v>
      </c>
      <c r="G450" s="104" t="s">
        <v>336</v>
      </c>
      <c r="H450" s="86">
        <v>498000</v>
      </c>
      <c r="I450" s="86">
        <v>995901.28</v>
      </c>
      <c r="J450" s="86">
        <v>672588.36</v>
      </c>
      <c r="K450" s="86">
        <f t="shared" si="119"/>
        <v>67.535645701750681</v>
      </c>
    </row>
    <row r="451" spans="1:11" ht="37.5" x14ac:dyDescent="0.2">
      <c r="A451" s="109" t="s">
        <v>337</v>
      </c>
      <c r="B451" s="104" t="s">
        <v>390</v>
      </c>
      <c r="C451" s="104" t="s">
        <v>501</v>
      </c>
      <c r="D451" s="104" t="s">
        <v>328</v>
      </c>
      <c r="E451" s="104" t="s">
        <v>397</v>
      </c>
      <c r="F451" s="104" t="s">
        <v>633</v>
      </c>
      <c r="G451" s="104" t="s">
        <v>338</v>
      </c>
      <c r="H451" s="86">
        <v>498000</v>
      </c>
      <c r="I451" s="86">
        <v>995901.28</v>
      </c>
      <c r="J451" s="86">
        <v>672588.36</v>
      </c>
      <c r="K451" s="86">
        <f t="shared" si="119"/>
        <v>67.535645701750681</v>
      </c>
    </row>
    <row r="452" spans="1:11" ht="18.75" x14ac:dyDescent="0.2">
      <c r="A452" s="105" t="s">
        <v>401</v>
      </c>
      <c r="B452" s="106" t="s">
        <v>390</v>
      </c>
      <c r="C452" s="106" t="s">
        <v>501</v>
      </c>
      <c r="D452" s="106" t="s">
        <v>409</v>
      </c>
      <c r="E452" s="107" t="s">
        <v>312</v>
      </c>
      <c r="F452" s="107" t="s">
        <v>312</v>
      </c>
      <c r="G452" s="107" t="s">
        <v>312</v>
      </c>
      <c r="H452" s="102">
        <f>H453</f>
        <v>675000</v>
      </c>
      <c r="I452" s="102">
        <f t="shared" ref="I452:J452" si="123">I453</f>
        <v>1575000</v>
      </c>
      <c r="J452" s="102">
        <f t="shared" si="123"/>
        <v>584025.44999999995</v>
      </c>
      <c r="K452" s="102">
        <f t="shared" si="119"/>
        <v>37.080980952380948</v>
      </c>
    </row>
    <row r="453" spans="1:11" ht="37.5" x14ac:dyDescent="0.2">
      <c r="A453" s="105" t="s">
        <v>396</v>
      </c>
      <c r="B453" s="106" t="s">
        <v>390</v>
      </c>
      <c r="C453" s="106" t="s">
        <v>501</v>
      </c>
      <c r="D453" s="106" t="s">
        <v>409</v>
      </c>
      <c r="E453" s="106" t="s">
        <v>397</v>
      </c>
      <c r="F453" s="108" t="s">
        <v>312</v>
      </c>
      <c r="G453" s="108" t="s">
        <v>312</v>
      </c>
      <c r="H453" s="102">
        <f>H454</f>
        <v>675000</v>
      </c>
      <c r="I453" s="102">
        <f t="shared" ref="I453:J453" si="124">I454</f>
        <v>1575000</v>
      </c>
      <c r="J453" s="102">
        <f t="shared" si="124"/>
        <v>584025.44999999995</v>
      </c>
      <c r="K453" s="102">
        <f t="shared" si="119"/>
        <v>37.080980952380948</v>
      </c>
    </row>
    <row r="454" spans="1:11" ht="18.75" x14ac:dyDescent="0.2">
      <c r="A454" s="109" t="s">
        <v>401</v>
      </c>
      <c r="B454" s="104" t="s">
        <v>390</v>
      </c>
      <c r="C454" s="104" t="s">
        <v>501</v>
      </c>
      <c r="D454" s="104" t="s">
        <v>409</v>
      </c>
      <c r="E454" s="104" t="s">
        <v>397</v>
      </c>
      <c r="F454" s="104" t="s">
        <v>634</v>
      </c>
      <c r="G454" s="110" t="s">
        <v>312</v>
      </c>
      <c r="H454" s="86">
        <v>675000</v>
      </c>
      <c r="I454" s="86">
        <v>1575000</v>
      </c>
      <c r="J454" s="86">
        <v>584025.44999999995</v>
      </c>
      <c r="K454" s="86">
        <f t="shared" si="119"/>
        <v>37.080980952380948</v>
      </c>
    </row>
    <row r="455" spans="1:11" ht="37.5" x14ac:dyDescent="0.2">
      <c r="A455" s="109" t="s">
        <v>335</v>
      </c>
      <c r="B455" s="104" t="s">
        <v>390</v>
      </c>
      <c r="C455" s="104" t="s">
        <v>501</v>
      </c>
      <c r="D455" s="104" t="s">
        <v>409</v>
      </c>
      <c r="E455" s="104" t="s">
        <v>397</v>
      </c>
      <c r="F455" s="104" t="s">
        <v>634</v>
      </c>
      <c r="G455" s="104" t="s">
        <v>336</v>
      </c>
      <c r="H455" s="86">
        <v>675000</v>
      </c>
      <c r="I455" s="86">
        <v>1575000</v>
      </c>
      <c r="J455" s="86">
        <v>584025.44999999995</v>
      </c>
      <c r="K455" s="86">
        <f t="shared" si="119"/>
        <v>37.080980952380948</v>
      </c>
    </row>
    <row r="456" spans="1:11" ht="37.5" x14ac:dyDescent="0.2">
      <c r="A456" s="109" t="s">
        <v>337</v>
      </c>
      <c r="B456" s="104" t="s">
        <v>390</v>
      </c>
      <c r="C456" s="104" t="s">
        <v>501</v>
      </c>
      <c r="D456" s="104" t="s">
        <v>409</v>
      </c>
      <c r="E456" s="104" t="s">
        <v>397</v>
      </c>
      <c r="F456" s="104" t="s">
        <v>634</v>
      </c>
      <c r="G456" s="104" t="s">
        <v>338</v>
      </c>
      <c r="H456" s="86">
        <v>675000</v>
      </c>
      <c r="I456" s="86">
        <v>1575000</v>
      </c>
      <c r="J456" s="86">
        <v>584025.44999999995</v>
      </c>
      <c r="K456" s="86">
        <f t="shared" si="119"/>
        <v>37.080980952380948</v>
      </c>
    </row>
    <row r="457" spans="1:11" ht="37.5" x14ac:dyDescent="0.2">
      <c r="A457" s="105" t="s">
        <v>635</v>
      </c>
      <c r="B457" s="106" t="s">
        <v>390</v>
      </c>
      <c r="C457" s="106" t="s">
        <v>501</v>
      </c>
      <c r="D457" s="106" t="s">
        <v>358</v>
      </c>
      <c r="E457" s="107" t="s">
        <v>312</v>
      </c>
      <c r="F457" s="107" t="s">
        <v>312</v>
      </c>
      <c r="G457" s="107" t="s">
        <v>312</v>
      </c>
      <c r="H457" s="102">
        <f>H458</f>
        <v>12907109</v>
      </c>
      <c r="I457" s="102">
        <f t="shared" ref="I457:J457" si="125">I458</f>
        <v>15403477</v>
      </c>
      <c r="J457" s="102">
        <f t="shared" si="125"/>
        <v>10646249.1</v>
      </c>
      <c r="K457" s="102">
        <f t="shared" si="119"/>
        <v>69.115882732190911</v>
      </c>
    </row>
    <row r="458" spans="1:11" ht="37.5" x14ac:dyDescent="0.2">
      <c r="A458" s="105" t="s">
        <v>396</v>
      </c>
      <c r="B458" s="106" t="s">
        <v>390</v>
      </c>
      <c r="C458" s="106" t="s">
        <v>501</v>
      </c>
      <c r="D458" s="106" t="s">
        <v>358</v>
      </c>
      <c r="E458" s="106" t="s">
        <v>397</v>
      </c>
      <c r="F458" s="108" t="s">
        <v>312</v>
      </c>
      <c r="G458" s="108" t="s">
        <v>312</v>
      </c>
      <c r="H458" s="102">
        <f>H459</f>
        <v>12907109</v>
      </c>
      <c r="I458" s="102">
        <f>I459</f>
        <v>15403477</v>
      </c>
      <c r="J458" s="102">
        <f>J459</f>
        <v>10646249.1</v>
      </c>
      <c r="K458" s="102">
        <f t="shared" si="119"/>
        <v>69.115882732190911</v>
      </c>
    </row>
    <row r="459" spans="1:11" ht="37.5" x14ac:dyDescent="0.2">
      <c r="A459" s="109" t="s">
        <v>330</v>
      </c>
      <c r="B459" s="104" t="s">
        <v>390</v>
      </c>
      <c r="C459" s="104" t="s">
        <v>501</v>
      </c>
      <c r="D459" s="104" t="s">
        <v>358</v>
      </c>
      <c r="E459" s="104" t="s">
        <v>397</v>
      </c>
      <c r="F459" s="104" t="s">
        <v>503</v>
      </c>
      <c r="G459" s="110" t="s">
        <v>312</v>
      </c>
      <c r="H459" s="86">
        <v>12907109</v>
      </c>
      <c r="I459" s="86">
        <v>15403477</v>
      </c>
      <c r="J459" s="86">
        <v>10646249.1</v>
      </c>
      <c r="K459" s="86">
        <f t="shared" si="119"/>
        <v>69.115882732190911</v>
      </c>
    </row>
    <row r="460" spans="1:11" ht="75" x14ac:dyDescent="0.2">
      <c r="A460" s="109" t="s">
        <v>331</v>
      </c>
      <c r="B460" s="104" t="s">
        <v>390</v>
      </c>
      <c r="C460" s="104" t="s">
        <v>501</v>
      </c>
      <c r="D460" s="104" t="s">
        <v>358</v>
      </c>
      <c r="E460" s="104" t="s">
        <v>397</v>
      </c>
      <c r="F460" s="104" t="s">
        <v>503</v>
      </c>
      <c r="G460" s="104" t="s">
        <v>332</v>
      </c>
      <c r="H460" s="86">
        <v>12513731</v>
      </c>
      <c r="I460" s="86">
        <v>15010099</v>
      </c>
      <c r="J460" s="86">
        <v>10434181.220000001</v>
      </c>
      <c r="K460" s="86">
        <f t="shared" si="119"/>
        <v>69.514406400650657</v>
      </c>
    </row>
    <row r="461" spans="1:11" ht="37.5" x14ac:dyDescent="0.2">
      <c r="A461" s="109" t="s">
        <v>333</v>
      </c>
      <c r="B461" s="104" t="s">
        <v>390</v>
      </c>
      <c r="C461" s="104" t="s">
        <v>501</v>
      </c>
      <c r="D461" s="104" t="s">
        <v>358</v>
      </c>
      <c r="E461" s="104" t="s">
        <v>397</v>
      </c>
      <c r="F461" s="104" t="s">
        <v>503</v>
      </c>
      <c r="G461" s="104" t="s">
        <v>334</v>
      </c>
      <c r="H461" s="86">
        <v>12513731</v>
      </c>
      <c r="I461" s="86">
        <v>15010099</v>
      </c>
      <c r="J461" s="86">
        <v>10434181.220000001</v>
      </c>
      <c r="K461" s="86">
        <f t="shared" si="119"/>
        <v>69.514406400650657</v>
      </c>
    </row>
    <row r="462" spans="1:11" ht="37.5" x14ac:dyDescent="0.2">
      <c r="A462" s="109" t="s">
        <v>335</v>
      </c>
      <c r="B462" s="104" t="s">
        <v>390</v>
      </c>
      <c r="C462" s="104" t="s">
        <v>501</v>
      </c>
      <c r="D462" s="104" t="s">
        <v>358</v>
      </c>
      <c r="E462" s="104" t="s">
        <v>397</v>
      </c>
      <c r="F462" s="104" t="s">
        <v>503</v>
      </c>
      <c r="G462" s="104" t="s">
        <v>336</v>
      </c>
      <c r="H462" s="86">
        <v>387878</v>
      </c>
      <c r="I462" s="86">
        <v>387878</v>
      </c>
      <c r="J462" s="86">
        <v>212067.88</v>
      </c>
      <c r="K462" s="86">
        <f t="shared" si="119"/>
        <v>54.673861368780905</v>
      </c>
    </row>
    <row r="463" spans="1:11" ht="37.5" x14ac:dyDescent="0.2">
      <c r="A463" s="109" t="s">
        <v>337</v>
      </c>
      <c r="B463" s="104" t="s">
        <v>390</v>
      </c>
      <c r="C463" s="104" t="s">
        <v>501</v>
      </c>
      <c r="D463" s="104" t="s">
        <v>358</v>
      </c>
      <c r="E463" s="104" t="s">
        <v>397</v>
      </c>
      <c r="F463" s="104" t="s">
        <v>503</v>
      </c>
      <c r="G463" s="104" t="s">
        <v>338</v>
      </c>
      <c r="H463" s="86">
        <v>387878</v>
      </c>
      <c r="I463" s="86">
        <v>387878</v>
      </c>
      <c r="J463" s="86">
        <v>212067.88</v>
      </c>
      <c r="K463" s="86">
        <f t="shared" si="119"/>
        <v>54.673861368780905</v>
      </c>
    </row>
    <row r="464" spans="1:11" ht="18.75" x14ac:dyDescent="0.2">
      <c r="A464" s="109" t="s">
        <v>339</v>
      </c>
      <c r="B464" s="104" t="s">
        <v>390</v>
      </c>
      <c r="C464" s="104" t="s">
        <v>501</v>
      </c>
      <c r="D464" s="104" t="s">
        <v>358</v>
      </c>
      <c r="E464" s="104" t="s">
        <v>397</v>
      </c>
      <c r="F464" s="104" t="s">
        <v>503</v>
      </c>
      <c r="G464" s="104" t="s">
        <v>340</v>
      </c>
      <c r="H464" s="86">
        <v>5500</v>
      </c>
      <c r="I464" s="86">
        <v>5500</v>
      </c>
      <c r="J464" s="86">
        <v>0</v>
      </c>
      <c r="K464" s="86">
        <f t="shared" si="119"/>
        <v>0</v>
      </c>
    </row>
    <row r="465" spans="1:15" ht="18.75" x14ac:dyDescent="0.2">
      <c r="A465" s="109" t="s">
        <v>341</v>
      </c>
      <c r="B465" s="104" t="s">
        <v>390</v>
      </c>
      <c r="C465" s="104" t="s">
        <v>501</v>
      </c>
      <c r="D465" s="104" t="s">
        <v>358</v>
      </c>
      <c r="E465" s="104" t="s">
        <v>397</v>
      </c>
      <c r="F465" s="104" t="s">
        <v>503</v>
      </c>
      <c r="G465" s="104" t="s">
        <v>342</v>
      </c>
      <c r="H465" s="86">
        <v>5500</v>
      </c>
      <c r="I465" s="86">
        <v>5500</v>
      </c>
      <c r="J465" s="86">
        <v>0</v>
      </c>
      <c r="K465" s="86">
        <f t="shared" si="119"/>
        <v>0</v>
      </c>
    </row>
    <row r="466" spans="1:15" ht="18.75" x14ac:dyDescent="0.2">
      <c r="A466" s="105" t="s">
        <v>636</v>
      </c>
      <c r="B466" s="106" t="s">
        <v>390</v>
      </c>
      <c r="C466" s="106" t="s">
        <v>501</v>
      </c>
      <c r="D466" s="106" t="s">
        <v>363</v>
      </c>
      <c r="E466" s="107" t="s">
        <v>312</v>
      </c>
      <c r="F466" s="107" t="s">
        <v>312</v>
      </c>
      <c r="G466" s="107" t="s">
        <v>312</v>
      </c>
      <c r="H466" s="102">
        <f>H467</f>
        <v>115000</v>
      </c>
      <c r="I466" s="102">
        <f t="shared" ref="I466:J466" si="126">I467</f>
        <v>115000</v>
      </c>
      <c r="J466" s="102">
        <f t="shared" si="126"/>
        <v>57527.97</v>
      </c>
      <c r="K466" s="102">
        <f t="shared" si="119"/>
        <v>50.024321739130443</v>
      </c>
    </row>
    <row r="467" spans="1:15" ht="37.5" x14ac:dyDescent="0.2">
      <c r="A467" s="105" t="s">
        <v>396</v>
      </c>
      <c r="B467" s="106" t="s">
        <v>390</v>
      </c>
      <c r="C467" s="106" t="s">
        <v>501</v>
      </c>
      <c r="D467" s="106" t="s">
        <v>363</v>
      </c>
      <c r="E467" s="106" t="s">
        <v>397</v>
      </c>
      <c r="F467" s="108" t="s">
        <v>312</v>
      </c>
      <c r="G467" s="108" t="s">
        <v>312</v>
      </c>
      <c r="H467" s="102">
        <f>H468</f>
        <v>115000</v>
      </c>
      <c r="I467" s="102">
        <f t="shared" ref="I467:J467" si="127">I468</f>
        <v>115000</v>
      </c>
      <c r="J467" s="102">
        <f t="shared" si="127"/>
        <v>57527.97</v>
      </c>
      <c r="K467" s="102">
        <f t="shared" si="119"/>
        <v>50.024321739130443</v>
      </c>
    </row>
    <row r="468" spans="1:15" ht="56.25" x14ac:dyDescent="0.2">
      <c r="A468" s="109" t="s">
        <v>403</v>
      </c>
      <c r="B468" s="104" t="s">
        <v>390</v>
      </c>
      <c r="C468" s="104" t="s">
        <v>501</v>
      </c>
      <c r="D468" s="104" t="s">
        <v>363</v>
      </c>
      <c r="E468" s="104" t="s">
        <v>397</v>
      </c>
      <c r="F468" s="104" t="s">
        <v>637</v>
      </c>
      <c r="G468" s="110" t="s">
        <v>312</v>
      </c>
      <c r="H468" s="86">
        <v>115000</v>
      </c>
      <c r="I468" s="86">
        <v>115000</v>
      </c>
      <c r="J468" s="86">
        <v>57527.97</v>
      </c>
      <c r="K468" s="86">
        <f t="shared" si="119"/>
        <v>50.024321739130443</v>
      </c>
    </row>
    <row r="469" spans="1:15" ht="37.5" x14ac:dyDescent="0.2">
      <c r="A469" s="109" t="s">
        <v>335</v>
      </c>
      <c r="B469" s="104" t="s">
        <v>390</v>
      </c>
      <c r="C469" s="104" t="s">
        <v>501</v>
      </c>
      <c r="D469" s="104" t="s">
        <v>363</v>
      </c>
      <c r="E469" s="104" t="s">
        <v>397</v>
      </c>
      <c r="F469" s="104" t="s">
        <v>637</v>
      </c>
      <c r="G469" s="104" t="s">
        <v>336</v>
      </c>
      <c r="H469" s="86">
        <v>115000</v>
      </c>
      <c r="I469" s="86">
        <v>115000</v>
      </c>
      <c r="J469" s="86">
        <v>57527.97</v>
      </c>
      <c r="K469" s="86">
        <f t="shared" si="119"/>
        <v>50.024321739130443</v>
      </c>
    </row>
    <row r="470" spans="1:15" ht="37.5" x14ac:dyDescent="0.2">
      <c r="A470" s="109" t="s">
        <v>337</v>
      </c>
      <c r="B470" s="104" t="s">
        <v>390</v>
      </c>
      <c r="C470" s="104" t="s">
        <v>501</v>
      </c>
      <c r="D470" s="104" t="s">
        <v>363</v>
      </c>
      <c r="E470" s="104" t="s">
        <v>397</v>
      </c>
      <c r="F470" s="104" t="s">
        <v>637</v>
      </c>
      <c r="G470" s="104" t="s">
        <v>338</v>
      </c>
      <c r="H470" s="86">
        <v>115000</v>
      </c>
      <c r="I470" s="86">
        <v>115000</v>
      </c>
      <c r="J470" s="86">
        <v>57527.97</v>
      </c>
      <c r="K470" s="86">
        <f t="shared" si="119"/>
        <v>50.024321739130443</v>
      </c>
    </row>
    <row r="471" spans="1:15" ht="37.5" x14ac:dyDescent="0.2">
      <c r="A471" s="105" t="s">
        <v>638</v>
      </c>
      <c r="B471" s="106" t="s">
        <v>390</v>
      </c>
      <c r="C471" s="106" t="s">
        <v>501</v>
      </c>
      <c r="D471" s="106" t="s">
        <v>402</v>
      </c>
      <c r="E471" s="107" t="s">
        <v>312</v>
      </c>
      <c r="F471" s="107" t="s">
        <v>312</v>
      </c>
      <c r="G471" s="107" t="s">
        <v>312</v>
      </c>
      <c r="H471" s="102">
        <f>H472</f>
        <v>260000</v>
      </c>
      <c r="I471" s="102">
        <f t="shared" ref="I471:J471" si="128">I472</f>
        <v>460000</v>
      </c>
      <c r="J471" s="102">
        <f t="shared" si="128"/>
        <v>84926.04</v>
      </c>
      <c r="K471" s="102">
        <f t="shared" si="119"/>
        <v>18.462182608695652</v>
      </c>
    </row>
    <row r="472" spans="1:15" ht="37.5" x14ac:dyDescent="0.2">
      <c r="A472" s="105" t="s">
        <v>396</v>
      </c>
      <c r="B472" s="106" t="s">
        <v>390</v>
      </c>
      <c r="C472" s="106" t="s">
        <v>501</v>
      </c>
      <c r="D472" s="106" t="s">
        <v>402</v>
      </c>
      <c r="E472" s="106" t="s">
        <v>397</v>
      </c>
      <c r="F472" s="108" t="s">
        <v>312</v>
      </c>
      <c r="G472" s="108" t="s">
        <v>312</v>
      </c>
      <c r="H472" s="102">
        <f>H473</f>
        <v>260000</v>
      </c>
      <c r="I472" s="102">
        <f t="shared" ref="I472:J472" si="129">I473</f>
        <v>460000</v>
      </c>
      <c r="J472" s="102">
        <f t="shared" si="129"/>
        <v>84926.04</v>
      </c>
      <c r="K472" s="102">
        <f t="shared" si="119"/>
        <v>18.462182608695652</v>
      </c>
    </row>
    <row r="473" spans="1:15" ht="37.5" x14ac:dyDescent="0.2">
      <c r="A473" s="109" t="s">
        <v>399</v>
      </c>
      <c r="B473" s="104" t="s">
        <v>390</v>
      </c>
      <c r="C473" s="104" t="s">
        <v>501</v>
      </c>
      <c r="D473" s="104" t="s">
        <v>402</v>
      </c>
      <c r="E473" s="104" t="s">
        <v>397</v>
      </c>
      <c r="F473" s="104" t="s">
        <v>632</v>
      </c>
      <c r="G473" s="110" t="s">
        <v>312</v>
      </c>
      <c r="H473" s="86">
        <v>260000</v>
      </c>
      <c r="I473" s="86">
        <v>460000</v>
      </c>
      <c r="J473" s="86">
        <v>84926.04</v>
      </c>
      <c r="K473" s="86">
        <f t="shared" si="119"/>
        <v>18.462182608695652</v>
      </c>
    </row>
    <row r="474" spans="1:15" ht="37.5" x14ac:dyDescent="0.2">
      <c r="A474" s="109" t="s">
        <v>335</v>
      </c>
      <c r="B474" s="104" t="s">
        <v>390</v>
      </c>
      <c r="C474" s="104" t="s">
        <v>501</v>
      </c>
      <c r="D474" s="104" t="s">
        <v>402</v>
      </c>
      <c r="E474" s="104" t="s">
        <v>397</v>
      </c>
      <c r="F474" s="104" t="s">
        <v>632</v>
      </c>
      <c r="G474" s="104" t="s">
        <v>336</v>
      </c>
      <c r="H474" s="86">
        <v>260000</v>
      </c>
      <c r="I474" s="86">
        <v>460000</v>
      </c>
      <c r="J474" s="86">
        <v>84926.04</v>
      </c>
      <c r="K474" s="86">
        <f t="shared" si="119"/>
        <v>18.462182608695652</v>
      </c>
    </row>
    <row r="475" spans="1:15" ht="37.5" x14ac:dyDescent="0.2">
      <c r="A475" s="109" t="s">
        <v>337</v>
      </c>
      <c r="B475" s="104" t="s">
        <v>390</v>
      </c>
      <c r="C475" s="104" t="s">
        <v>501</v>
      </c>
      <c r="D475" s="104" t="s">
        <v>402</v>
      </c>
      <c r="E475" s="104" t="s">
        <v>397</v>
      </c>
      <c r="F475" s="104" t="s">
        <v>632</v>
      </c>
      <c r="G475" s="104" t="s">
        <v>338</v>
      </c>
      <c r="H475" s="86">
        <v>260000</v>
      </c>
      <c r="I475" s="86">
        <v>460000</v>
      </c>
      <c r="J475" s="86">
        <v>84926.04</v>
      </c>
      <c r="K475" s="86">
        <f t="shared" si="119"/>
        <v>18.462182608695652</v>
      </c>
    </row>
    <row r="476" spans="1:15" ht="37.5" x14ac:dyDescent="0.2">
      <c r="A476" s="105" t="s">
        <v>639</v>
      </c>
      <c r="B476" s="106" t="s">
        <v>364</v>
      </c>
      <c r="C476" s="107" t="s">
        <v>312</v>
      </c>
      <c r="D476" s="107" t="s">
        <v>312</v>
      </c>
      <c r="E476" s="107" t="s">
        <v>312</v>
      </c>
      <c r="F476" s="107" t="s">
        <v>312</v>
      </c>
      <c r="G476" s="107" t="s">
        <v>312</v>
      </c>
      <c r="H476" s="102">
        <f>H477+H485+H491+H498+H505+H510</f>
        <v>102279164.62</v>
      </c>
      <c r="I476" s="102">
        <f t="shared" ref="I476:J476" si="130">I477+I485+I491+I498+I505+I510</f>
        <v>252584521.75</v>
      </c>
      <c r="J476" s="102">
        <f t="shared" si="130"/>
        <v>208506206.49000001</v>
      </c>
      <c r="K476" s="102">
        <f t="shared" si="119"/>
        <v>82.549082994235377</v>
      </c>
      <c r="L476" s="67"/>
      <c r="M476" s="67"/>
      <c r="N476" s="67"/>
      <c r="O476" s="170"/>
    </row>
    <row r="477" spans="1:15" ht="37.5" x14ac:dyDescent="0.2">
      <c r="A477" s="105" t="s">
        <v>640</v>
      </c>
      <c r="B477" s="106" t="s">
        <v>364</v>
      </c>
      <c r="C477" s="106" t="s">
        <v>501</v>
      </c>
      <c r="D477" s="106" t="s">
        <v>328</v>
      </c>
      <c r="E477" s="107" t="s">
        <v>312</v>
      </c>
      <c r="F477" s="107" t="s">
        <v>312</v>
      </c>
      <c r="G477" s="107" t="s">
        <v>312</v>
      </c>
      <c r="H477" s="102">
        <f>H478+H482</f>
        <v>16115145</v>
      </c>
      <c r="I477" s="102">
        <f t="shared" ref="I477:J477" si="131">I478+I482</f>
        <v>16797354.93</v>
      </c>
      <c r="J477" s="102">
        <f t="shared" si="131"/>
        <v>10656107.43</v>
      </c>
      <c r="K477" s="102">
        <f t="shared" si="119"/>
        <v>63.439199054895482</v>
      </c>
    </row>
    <row r="478" spans="1:15" ht="37.5" x14ac:dyDescent="0.2">
      <c r="A478" s="105" t="s">
        <v>361</v>
      </c>
      <c r="B478" s="106" t="s">
        <v>364</v>
      </c>
      <c r="C478" s="106" t="s">
        <v>501</v>
      </c>
      <c r="D478" s="106" t="s">
        <v>328</v>
      </c>
      <c r="E478" s="106" t="s">
        <v>362</v>
      </c>
      <c r="F478" s="108" t="s">
        <v>312</v>
      </c>
      <c r="G478" s="108" t="s">
        <v>312</v>
      </c>
      <c r="H478" s="102">
        <f>H479</f>
        <v>16115145</v>
      </c>
      <c r="I478" s="102">
        <f t="shared" ref="I478:J478" si="132">I479</f>
        <v>16555427</v>
      </c>
      <c r="J478" s="102">
        <f t="shared" si="132"/>
        <v>10438269.359999999</v>
      </c>
      <c r="K478" s="86">
        <f t="shared" si="119"/>
        <v>63.050438747366641</v>
      </c>
    </row>
    <row r="479" spans="1:15" ht="18.75" x14ac:dyDescent="0.2">
      <c r="A479" s="109" t="s">
        <v>367</v>
      </c>
      <c r="B479" s="104" t="s">
        <v>364</v>
      </c>
      <c r="C479" s="104" t="s">
        <v>501</v>
      </c>
      <c r="D479" s="104" t="s">
        <v>328</v>
      </c>
      <c r="E479" s="104" t="s">
        <v>362</v>
      </c>
      <c r="F479" s="104" t="s">
        <v>593</v>
      </c>
      <c r="G479" s="110" t="s">
        <v>312</v>
      </c>
      <c r="H479" s="86">
        <v>16115145</v>
      </c>
      <c r="I479" s="86">
        <v>16555427</v>
      </c>
      <c r="J479" s="86">
        <v>10438269.359999999</v>
      </c>
      <c r="K479" s="86">
        <f t="shared" si="119"/>
        <v>63.050438747366641</v>
      </c>
    </row>
    <row r="480" spans="1:15" ht="37.5" x14ac:dyDescent="0.2">
      <c r="A480" s="109" t="s">
        <v>368</v>
      </c>
      <c r="B480" s="104" t="s">
        <v>364</v>
      </c>
      <c r="C480" s="104" t="s">
        <v>501</v>
      </c>
      <c r="D480" s="104" t="s">
        <v>328</v>
      </c>
      <c r="E480" s="104" t="s">
        <v>362</v>
      </c>
      <c r="F480" s="104" t="s">
        <v>593</v>
      </c>
      <c r="G480" s="104" t="s">
        <v>369</v>
      </c>
      <c r="H480" s="86">
        <v>16115145</v>
      </c>
      <c r="I480" s="86">
        <v>16555427</v>
      </c>
      <c r="J480" s="86">
        <v>10438269.359999999</v>
      </c>
      <c r="K480" s="86">
        <f t="shared" si="119"/>
        <v>63.050438747366641</v>
      </c>
    </row>
    <row r="481" spans="1:11" ht="18.75" x14ac:dyDescent="0.2">
      <c r="A481" s="109" t="s">
        <v>370</v>
      </c>
      <c r="B481" s="104" t="s">
        <v>364</v>
      </c>
      <c r="C481" s="104" t="s">
        <v>501</v>
      </c>
      <c r="D481" s="104" t="s">
        <v>328</v>
      </c>
      <c r="E481" s="104" t="s">
        <v>362</v>
      </c>
      <c r="F481" s="104" t="s">
        <v>593</v>
      </c>
      <c r="G481" s="104" t="s">
        <v>371</v>
      </c>
      <c r="H481" s="86">
        <v>16115145</v>
      </c>
      <c r="I481" s="86">
        <v>16555427</v>
      </c>
      <c r="J481" s="86">
        <v>10438269.359999999</v>
      </c>
      <c r="K481" s="86">
        <f t="shared" si="119"/>
        <v>63.050438747366641</v>
      </c>
    </row>
    <row r="482" spans="1:11" ht="56.25" x14ac:dyDescent="0.2">
      <c r="A482" s="109" t="s">
        <v>391</v>
      </c>
      <c r="B482" s="104" t="s">
        <v>364</v>
      </c>
      <c r="C482" s="104" t="s">
        <v>501</v>
      </c>
      <c r="D482" s="104" t="s">
        <v>328</v>
      </c>
      <c r="E482" s="104" t="s">
        <v>362</v>
      </c>
      <c r="F482" s="104" t="s">
        <v>641</v>
      </c>
      <c r="G482" s="110" t="s">
        <v>312</v>
      </c>
      <c r="H482" s="86">
        <v>0</v>
      </c>
      <c r="I482" s="86">
        <v>241927.93</v>
      </c>
      <c r="J482" s="86">
        <v>217838.07</v>
      </c>
      <c r="K482" s="86">
        <f t="shared" si="119"/>
        <v>90.042546968429818</v>
      </c>
    </row>
    <row r="483" spans="1:11" ht="37.5" x14ac:dyDescent="0.2">
      <c r="A483" s="109" t="s">
        <v>368</v>
      </c>
      <c r="B483" s="104" t="s">
        <v>364</v>
      </c>
      <c r="C483" s="104" t="s">
        <v>501</v>
      </c>
      <c r="D483" s="104" t="s">
        <v>328</v>
      </c>
      <c r="E483" s="104" t="s">
        <v>362</v>
      </c>
      <c r="F483" s="104" t="s">
        <v>641</v>
      </c>
      <c r="G483" s="104" t="s">
        <v>369</v>
      </c>
      <c r="H483" s="86">
        <v>0</v>
      </c>
      <c r="I483" s="86">
        <v>241927.93</v>
      </c>
      <c r="J483" s="86">
        <v>217838.07</v>
      </c>
      <c r="K483" s="86">
        <f t="shared" si="119"/>
        <v>90.042546968429818</v>
      </c>
    </row>
    <row r="484" spans="1:11" ht="18.75" x14ac:dyDescent="0.2">
      <c r="A484" s="109" t="s">
        <v>370</v>
      </c>
      <c r="B484" s="104" t="s">
        <v>364</v>
      </c>
      <c r="C484" s="104" t="s">
        <v>501</v>
      </c>
      <c r="D484" s="104" t="s">
        <v>328</v>
      </c>
      <c r="E484" s="104" t="s">
        <v>362</v>
      </c>
      <c r="F484" s="104" t="s">
        <v>641</v>
      </c>
      <c r="G484" s="104" t="s">
        <v>371</v>
      </c>
      <c r="H484" s="86">
        <v>0</v>
      </c>
      <c r="I484" s="86">
        <v>241927.93</v>
      </c>
      <c r="J484" s="86">
        <v>217838.07</v>
      </c>
      <c r="K484" s="86">
        <f t="shared" si="119"/>
        <v>90.042546968429818</v>
      </c>
    </row>
    <row r="485" spans="1:11" ht="18.75" x14ac:dyDescent="0.2">
      <c r="A485" s="105" t="s">
        <v>392</v>
      </c>
      <c r="B485" s="106" t="s">
        <v>364</v>
      </c>
      <c r="C485" s="106" t="s">
        <v>501</v>
      </c>
      <c r="D485" s="106" t="s">
        <v>409</v>
      </c>
      <c r="E485" s="107" t="s">
        <v>312</v>
      </c>
      <c r="F485" s="107" t="s">
        <v>312</v>
      </c>
      <c r="G485" s="107" t="s">
        <v>312</v>
      </c>
      <c r="H485" s="102">
        <f>H486</f>
        <v>23326698</v>
      </c>
      <c r="I485" s="102">
        <f t="shared" ref="I485:J485" si="133">I486</f>
        <v>29058754</v>
      </c>
      <c r="J485" s="102">
        <f t="shared" si="133"/>
        <v>14930741.57</v>
      </c>
      <c r="K485" s="102">
        <f t="shared" si="119"/>
        <v>51.381217412143684</v>
      </c>
    </row>
    <row r="486" spans="1:11" ht="37.5" x14ac:dyDescent="0.2">
      <c r="A486" s="105" t="s">
        <v>361</v>
      </c>
      <c r="B486" s="106" t="s">
        <v>364</v>
      </c>
      <c r="C486" s="106" t="s">
        <v>501</v>
      </c>
      <c r="D486" s="106" t="s">
        <v>409</v>
      </c>
      <c r="E486" s="106" t="s">
        <v>362</v>
      </c>
      <c r="F486" s="108" t="s">
        <v>312</v>
      </c>
      <c r="G486" s="108" t="s">
        <v>312</v>
      </c>
      <c r="H486" s="102">
        <f>H487</f>
        <v>23326698</v>
      </c>
      <c r="I486" s="102">
        <f t="shared" ref="I486:J486" si="134">I487</f>
        <v>29058754</v>
      </c>
      <c r="J486" s="102">
        <f t="shared" si="134"/>
        <v>14930741.57</v>
      </c>
      <c r="K486" s="102">
        <f t="shared" si="119"/>
        <v>51.381217412143684</v>
      </c>
    </row>
    <row r="487" spans="1:11" ht="18.75" x14ac:dyDescent="0.2">
      <c r="A487" s="109" t="s">
        <v>392</v>
      </c>
      <c r="B487" s="104" t="s">
        <v>364</v>
      </c>
      <c r="C487" s="104" t="s">
        <v>501</v>
      </c>
      <c r="D487" s="104" t="s">
        <v>409</v>
      </c>
      <c r="E487" s="104" t="s">
        <v>362</v>
      </c>
      <c r="F487" s="104" t="s">
        <v>642</v>
      </c>
      <c r="G487" s="110" t="s">
        <v>312</v>
      </c>
      <c r="H487" s="86">
        <v>23326698</v>
      </c>
      <c r="I487" s="86">
        <v>29058754</v>
      </c>
      <c r="J487" s="86">
        <v>14930741.57</v>
      </c>
      <c r="K487" s="86">
        <f t="shared" si="119"/>
        <v>51.381217412143684</v>
      </c>
    </row>
    <row r="488" spans="1:11" ht="37.5" x14ac:dyDescent="0.2">
      <c r="A488" s="109" t="s">
        <v>368</v>
      </c>
      <c r="B488" s="104" t="s">
        <v>364</v>
      </c>
      <c r="C488" s="104" t="s">
        <v>501</v>
      </c>
      <c r="D488" s="104" t="s">
        <v>409</v>
      </c>
      <c r="E488" s="104" t="s">
        <v>362</v>
      </c>
      <c r="F488" s="104" t="s">
        <v>642</v>
      </c>
      <c r="G488" s="104" t="s">
        <v>369</v>
      </c>
      <c r="H488" s="86">
        <v>23326698</v>
      </c>
      <c r="I488" s="86">
        <v>29058754</v>
      </c>
      <c r="J488" s="86">
        <v>14930741.57</v>
      </c>
      <c r="K488" s="86">
        <f t="shared" si="119"/>
        <v>51.381217412143684</v>
      </c>
    </row>
    <row r="489" spans="1:11" ht="18.75" x14ac:dyDescent="0.2">
      <c r="A489" s="109" t="s">
        <v>370</v>
      </c>
      <c r="B489" s="104" t="s">
        <v>364</v>
      </c>
      <c r="C489" s="104" t="s">
        <v>501</v>
      </c>
      <c r="D489" s="104" t="s">
        <v>409</v>
      </c>
      <c r="E489" s="104" t="s">
        <v>362</v>
      </c>
      <c r="F489" s="104" t="s">
        <v>642</v>
      </c>
      <c r="G489" s="104" t="s">
        <v>371</v>
      </c>
      <c r="H489" s="86">
        <v>10228852</v>
      </c>
      <c r="I489" s="86">
        <v>10850281</v>
      </c>
      <c r="J489" s="86">
        <v>5530838.96</v>
      </c>
      <c r="K489" s="86">
        <f t="shared" si="119"/>
        <v>50.974154125593621</v>
      </c>
    </row>
    <row r="490" spans="1:11" ht="18.75" x14ac:dyDescent="0.2">
      <c r="A490" s="109" t="s">
        <v>393</v>
      </c>
      <c r="B490" s="104" t="s">
        <v>364</v>
      </c>
      <c r="C490" s="104" t="s">
        <v>501</v>
      </c>
      <c r="D490" s="104" t="s">
        <v>409</v>
      </c>
      <c r="E490" s="104" t="s">
        <v>362</v>
      </c>
      <c r="F490" s="104" t="s">
        <v>642</v>
      </c>
      <c r="G490" s="104" t="s">
        <v>394</v>
      </c>
      <c r="H490" s="86">
        <v>13097846</v>
      </c>
      <c r="I490" s="86">
        <v>18208473</v>
      </c>
      <c r="J490" s="86">
        <v>9399902.6099999994</v>
      </c>
      <c r="K490" s="86">
        <f t="shared" si="119"/>
        <v>51.623783114597252</v>
      </c>
    </row>
    <row r="491" spans="1:11" ht="31.5" customHeight="1" x14ac:dyDescent="0.2">
      <c r="A491" s="105" t="s">
        <v>643</v>
      </c>
      <c r="B491" s="106" t="s">
        <v>364</v>
      </c>
      <c r="C491" s="106" t="s">
        <v>501</v>
      </c>
      <c r="D491" s="106" t="s">
        <v>358</v>
      </c>
      <c r="E491" s="107" t="s">
        <v>312</v>
      </c>
      <c r="F491" s="107" t="s">
        <v>312</v>
      </c>
      <c r="G491" s="107" t="s">
        <v>312</v>
      </c>
      <c r="H491" s="102">
        <f>H492</f>
        <v>1845635</v>
      </c>
      <c r="I491" s="102">
        <f t="shared" ref="I491:J491" si="135">I492</f>
        <v>2123435</v>
      </c>
      <c r="J491" s="102">
        <f t="shared" si="135"/>
        <v>1469060.3</v>
      </c>
      <c r="K491" s="102">
        <f t="shared" si="119"/>
        <v>69.183200804357085</v>
      </c>
    </row>
    <row r="492" spans="1:11" ht="37.5" x14ac:dyDescent="0.2">
      <c r="A492" s="105" t="s">
        <v>361</v>
      </c>
      <c r="B492" s="106" t="s">
        <v>364</v>
      </c>
      <c r="C492" s="106" t="s">
        <v>501</v>
      </c>
      <c r="D492" s="106" t="s">
        <v>358</v>
      </c>
      <c r="E492" s="106" t="s">
        <v>362</v>
      </c>
      <c r="F492" s="108" t="s">
        <v>312</v>
      </c>
      <c r="G492" s="108" t="s">
        <v>312</v>
      </c>
      <c r="H492" s="102">
        <f>H493</f>
        <v>1845635</v>
      </c>
      <c r="I492" s="102">
        <f t="shared" ref="I492:J492" si="136">I493</f>
        <v>2123435</v>
      </c>
      <c r="J492" s="102">
        <f t="shared" si="136"/>
        <v>1469060.3</v>
      </c>
      <c r="K492" s="102">
        <f t="shared" si="119"/>
        <v>69.183200804357085</v>
      </c>
    </row>
    <row r="493" spans="1:11" ht="18.75" x14ac:dyDescent="0.2">
      <c r="A493" s="109" t="s">
        <v>395</v>
      </c>
      <c r="B493" s="104" t="s">
        <v>364</v>
      </c>
      <c r="C493" s="104" t="s">
        <v>501</v>
      </c>
      <c r="D493" s="104" t="s">
        <v>358</v>
      </c>
      <c r="E493" s="104" t="s">
        <v>362</v>
      </c>
      <c r="F493" s="104" t="s">
        <v>644</v>
      </c>
      <c r="G493" s="110" t="s">
        <v>312</v>
      </c>
      <c r="H493" s="86">
        <v>1845635</v>
      </c>
      <c r="I493" s="86">
        <v>2123435</v>
      </c>
      <c r="J493" s="86">
        <v>1469060.3</v>
      </c>
      <c r="K493" s="86">
        <f t="shared" si="119"/>
        <v>69.183200804357085</v>
      </c>
    </row>
    <row r="494" spans="1:11" ht="37.5" x14ac:dyDescent="0.2">
      <c r="A494" s="109" t="s">
        <v>335</v>
      </c>
      <c r="B494" s="104" t="s">
        <v>364</v>
      </c>
      <c r="C494" s="104" t="s">
        <v>501</v>
      </c>
      <c r="D494" s="104" t="s">
        <v>358</v>
      </c>
      <c r="E494" s="104" t="s">
        <v>362</v>
      </c>
      <c r="F494" s="104" t="s">
        <v>644</v>
      </c>
      <c r="G494" s="104" t="s">
        <v>336</v>
      </c>
      <c r="H494" s="86">
        <v>1153075</v>
      </c>
      <c r="I494" s="86">
        <v>1430875</v>
      </c>
      <c r="J494" s="86">
        <v>1003450</v>
      </c>
      <c r="K494" s="86">
        <f t="shared" si="119"/>
        <v>70.128417926094173</v>
      </c>
    </row>
    <row r="495" spans="1:11" ht="37.5" x14ac:dyDescent="0.2">
      <c r="A495" s="109" t="s">
        <v>337</v>
      </c>
      <c r="B495" s="104" t="s">
        <v>364</v>
      </c>
      <c r="C495" s="104" t="s">
        <v>501</v>
      </c>
      <c r="D495" s="104" t="s">
        <v>358</v>
      </c>
      <c r="E495" s="104" t="s">
        <v>362</v>
      </c>
      <c r="F495" s="104" t="s">
        <v>644</v>
      </c>
      <c r="G495" s="104" t="s">
        <v>338</v>
      </c>
      <c r="H495" s="86">
        <v>1153075</v>
      </c>
      <c r="I495" s="86">
        <v>1430875</v>
      </c>
      <c r="J495" s="86">
        <v>1003450</v>
      </c>
      <c r="K495" s="86">
        <f t="shared" si="119"/>
        <v>70.128417926094173</v>
      </c>
    </row>
    <row r="496" spans="1:11" ht="37.5" x14ac:dyDescent="0.2">
      <c r="A496" s="109" t="s">
        <v>368</v>
      </c>
      <c r="B496" s="104" t="s">
        <v>364</v>
      </c>
      <c r="C496" s="104" t="s">
        <v>501</v>
      </c>
      <c r="D496" s="104" t="s">
        <v>358</v>
      </c>
      <c r="E496" s="104" t="s">
        <v>362</v>
      </c>
      <c r="F496" s="104" t="s">
        <v>644</v>
      </c>
      <c r="G496" s="104" t="s">
        <v>369</v>
      </c>
      <c r="H496" s="86">
        <v>692560</v>
      </c>
      <c r="I496" s="86">
        <v>692560</v>
      </c>
      <c r="J496" s="86">
        <v>465610.3</v>
      </c>
      <c r="K496" s="86">
        <f t="shared" si="119"/>
        <v>67.230319394709483</v>
      </c>
    </row>
    <row r="497" spans="1:11" ht="18.75" x14ac:dyDescent="0.2">
      <c r="A497" s="109" t="s">
        <v>370</v>
      </c>
      <c r="B497" s="104" t="s">
        <v>364</v>
      </c>
      <c r="C497" s="104" t="s">
        <v>501</v>
      </c>
      <c r="D497" s="104" t="s">
        <v>358</v>
      </c>
      <c r="E497" s="104" t="s">
        <v>362</v>
      </c>
      <c r="F497" s="104" t="s">
        <v>644</v>
      </c>
      <c r="G497" s="104" t="s">
        <v>371</v>
      </c>
      <c r="H497" s="86">
        <v>692560</v>
      </c>
      <c r="I497" s="86">
        <v>692560</v>
      </c>
      <c r="J497" s="86">
        <v>465610.3</v>
      </c>
      <c r="K497" s="86">
        <f t="shared" si="119"/>
        <v>67.230319394709483</v>
      </c>
    </row>
    <row r="498" spans="1:11" ht="37.5" x14ac:dyDescent="0.2">
      <c r="A498" s="105" t="s">
        <v>645</v>
      </c>
      <c r="B498" s="106" t="s">
        <v>364</v>
      </c>
      <c r="C498" s="106" t="s">
        <v>501</v>
      </c>
      <c r="D498" s="106" t="s">
        <v>363</v>
      </c>
      <c r="E498" s="107" t="s">
        <v>312</v>
      </c>
      <c r="F498" s="107" t="s">
        <v>312</v>
      </c>
      <c r="G498" s="107" t="s">
        <v>312</v>
      </c>
      <c r="H498" s="102">
        <f>H499</f>
        <v>1715957</v>
      </c>
      <c r="I498" s="102">
        <f t="shared" ref="I498:J498" si="137">I499</f>
        <v>2091221</v>
      </c>
      <c r="J498" s="102">
        <f t="shared" si="137"/>
        <v>1405971.01</v>
      </c>
      <c r="K498" s="102">
        <f t="shared" si="119"/>
        <v>67.232062512761686</v>
      </c>
    </row>
    <row r="499" spans="1:11" ht="37.5" x14ac:dyDescent="0.2">
      <c r="A499" s="105" t="s">
        <v>361</v>
      </c>
      <c r="B499" s="106" t="s">
        <v>364</v>
      </c>
      <c r="C499" s="106" t="s">
        <v>501</v>
      </c>
      <c r="D499" s="106" t="s">
        <v>363</v>
      </c>
      <c r="E499" s="106" t="s">
        <v>362</v>
      </c>
      <c r="F499" s="108" t="s">
        <v>312</v>
      </c>
      <c r="G499" s="108" t="s">
        <v>312</v>
      </c>
      <c r="H499" s="102">
        <f>H500</f>
        <v>1715957</v>
      </c>
      <c r="I499" s="102">
        <f t="shared" ref="I499:J499" si="138">I500</f>
        <v>2091221</v>
      </c>
      <c r="J499" s="102">
        <f t="shared" si="138"/>
        <v>1405971.01</v>
      </c>
      <c r="K499" s="102">
        <f t="shared" si="119"/>
        <v>67.232062512761686</v>
      </c>
    </row>
    <row r="500" spans="1:11" ht="37.5" x14ac:dyDescent="0.2">
      <c r="A500" s="109" t="s">
        <v>386</v>
      </c>
      <c r="B500" s="104" t="s">
        <v>364</v>
      </c>
      <c r="C500" s="104" t="s">
        <v>501</v>
      </c>
      <c r="D500" s="104" t="s">
        <v>363</v>
      </c>
      <c r="E500" s="104" t="s">
        <v>362</v>
      </c>
      <c r="F500" s="104" t="s">
        <v>533</v>
      </c>
      <c r="G500" s="110" t="s">
        <v>312</v>
      </c>
      <c r="H500" s="86">
        <v>1715957</v>
      </c>
      <c r="I500" s="86">
        <v>2091221</v>
      </c>
      <c r="J500" s="86">
        <v>1405971.01</v>
      </c>
      <c r="K500" s="86">
        <f t="shared" si="119"/>
        <v>67.232062512761686</v>
      </c>
    </row>
    <row r="501" spans="1:11" ht="75" x14ac:dyDescent="0.2">
      <c r="A501" s="109" t="s">
        <v>331</v>
      </c>
      <c r="B501" s="104" t="s">
        <v>364</v>
      </c>
      <c r="C501" s="104" t="s">
        <v>501</v>
      </c>
      <c r="D501" s="104" t="s">
        <v>363</v>
      </c>
      <c r="E501" s="104" t="s">
        <v>362</v>
      </c>
      <c r="F501" s="104" t="s">
        <v>533</v>
      </c>
      <c r="G501" s="104" t="s">
        <v>332</v>
      </c>
      <c r="H501" s="86">
        <v>1703157</v>
      </c>
      <c r="I501" s="86">
        <v>2078421</v>
      </c>
      <c r="J501" s="86">
        <v>1405971.01</v>
      </c>
      <c r="K501" s="86">
        <f t="shared" si="119"/>
        <v>67.646112601826104</v>
      </c>
    </row>
    <row r="502" spans="1:11" ht="18.75" x14ac:dyDescent="0.2">
      <c r="A502" s="109" t="s">
        <v>387</v>
      </c>
      <c r="B502" s="104" t="s">
        <v>364</v>
      </c>
      <c r="C502" s="104" t="s">
        <v>501</v>
      </c>
      <c r="D502" s="104" t="s">
        <v>363</v>
      </c>
      <c r="E502" s="104" t="s">
        <v>362</v>
      </c>
      <c r="F502" s="104" t="s">
        <v>533</v>
      </c>
      <c r="G502" s="104" t="s">
        <v>388</v>
      </c>
      <c r="H502" s="86">
        <v>1703157</v>
      </c>
      <c r="I502" s="86">
        <v>2078421</v>
      </c>
      <c r="J502" s="86">
        <v>1405971.01</v>
      </c>
      <c r="K502" s="86">
        <f t="shared" si="119"/>
        <v>67.646112601826104</v>
      </c>
    </row>
    <row r="503" spans="1:11" ht="48" customHeight="1" x14ac:dyDescent="0.2">
      <c r="A503" s="109" t="s">
        <v>335</v>
      </c>
      <c r="B503" s="104" t="s">
        <v>364</v>
      </c>
      <c r="C503" s="104" t="s">
        <v>501</v>
      </c>
      <c r="D503" s="104" t="s">
        <v>363</v>
      </c>
      <c r="E503" s="104" t="s">
        <v>362</v>
      </c>
      <c r="F503" s="104" t="s">
        <v>533</v>
      </c>
      <c r="G503" s="104" t="s">
        <v>336</v>
      </c>
      <c r="H503" s="86">
        <v>12800</v>
      </c>
      <c r="I503" s="86">
        <v>12800</v>
      </c>
      <c r="J503" s="86">
        <v>0</v>
      </c>
      <c r="K503" s="86">
        <f t="shared" ref="K503:K577" si="139">J503/I503*100</f>
        <v>0</v>
      </c>
    </row>
    <row r="504" spans="1:11" ht="37.5" x14ac:dyDescent="0.2">
      <c r="A504" s="109" t="s">
        <v>337</v>
      </c>
      <c r="B504" s="104" t="s">
        <v>364</v>
      </c>
      <c r="C504" s="104" t="s">
        <v>501</v>
      </c>
      <c r="D504" s="104" t="s">
        <v>363</v>
      </c>
      <c r="E504" s="104" t="s">
        <v>362</v>
      </c>
      <c r="F504" s="104" t="s">
        <v>533</v>
      </c>
      <c r="G504" s="104" t="s">
        <v>338</v>
      </c>
      <c r="H504" s="86">
        <v>12800</v>
      </c>
      <c r="I504" s="86">
        <v>12800</v>
      </c>
      <c r="J504" s="86">
        <v>0</v>
      </c>
      <c r="K504" s="86">
        <f t="shared" si="139"/>
        <v>0</v>
      </c>
    </row>
    <row r="505" spans="1:11" ht="56.25" x14ac:dyDescent="0.2">
      <c r="A505" s="105" t="s">
        <v>646</v>
      </c>
      <c r="B505" s="106" t="s">
        <v>364</v>
      </c>
      <c r="C505" s="106" t="s">
        <v>501</v>
      </c>
      <c r="D505" s="106" t="s">
        <v>402</v>
      </c>
      <c r="E505" s="107" t="s">
        <v>312</v>
      </c>
      <c r="F505" s="107" t="s">
        <v>312</v>
      </c>
      <c r="G505" s="107" t="s">
        <v>312</v>
      </c>
      <c r="H505" s="102">
        <f>H506</f>
        <v>27457547.800000001</v>
      </c>
      <c r="I505" s="102">
        <f t="shared" ref="I505:J505" si="140">I506</f>
        <v>35847090.149999999</v>
      </c>
      <c r="J505" s="102">
        <f t="shared" si="140"/>
        <v>27478625.260000002</v>
      </c>
      <c r="K505" s="102">
        <f t="shared" si="139"/>
        <v>76.655106858094598</v>
      </c>
    </row>
    <row r="506" spans="1:11" ht="21.75" customHeight="1" x14ac:dyDescent="0.2">
      <c r="A506" s="105" t="s">
        <v>412</v>
      </c>
      <c r="B506" s="106" t="s">
        <v>364</v>
      </c>
      <c r="C506" s="106" t="s">
        <v>501</v>
      </c>
      <c r="D506" s="106" t="s">
        <v>402</v>
      </c>
      <c r="E506" s="106" t="s">
        <v>413</v>
      </c>
      <c r="F506" s="108" t="s">
        <v>312</v>
      </c>
      <c r="G506" s="108" t="s">
        <v>312</v>
      </c>
      <c r="H506" s="102">
        <f>H507</f>
        <v>27457547.800000001</v>
      </c>
      <c r="I506" s="102">
        <f>I507</f>
        <v>35847090.149999999</v>
      </c>
      <c r="J506" s="102">
        <f>J507</f>
        <v>27478625.260000002</v>
      </c>
      <c r="K506" s="102">
        <f t="shared" si="139"/>
        <v>76.655106858094598</v>
      </c>
    </row>
    <row r="507" spans="1:11" ht="37.5" x14ac:dyDescent="0.2">
      <c r="A507" s="109" t="s">
        <v>439</v>
      </c>
      <c r="B507" s="104" t="s">
        <v>364</v>
      </c>
      <c r="C507" s="104" t="s">
        <v>501</v>
      </c>
      <c r="D507" s="104" t="s">
        <v>402</v>
      </c>
      <c r="E507" s="104" t="s">
        <v>413</v>
      </c>
      <c r="F507" s="104" t="s">
        <v>573</v>
      </c>
      <c r="G507" s="110" t="s">
        <v>312</v>
      </c>
      <c r="H507" s="86">
        <v>27457547.800000001</v>
      </c>
      <c r="I507" s="86">
        <v>35847090.149999999</v>
      </c>
      <c r="J507" s="86">
        <v>27478625.260000002</v>
      </c>
      <c r="K507" s="86">
        <f t="shared" si="139"/>
        <v>76.655106858094598</v>
      </c>
    </row>
    <row r="508" spans="1:11" ht="37.5" x14ac:dyDescent="0.2">
      <c r="A508" s="109" t="s">
        <v>435</v>
      </c>
      <c r="B508" s="104" t="s">
        <v>364</v>
      </c>
      <c r="C508" s="104" t="s">
        <v>501</v>
      </c>
      <c r="D508" s="104" t="s">
        <v>402</v>
      </c>
      <c r="E508" s="104" t="s">
        <v>413</v>
      </c>
      <c r="F508" s="104" t="s">
        <v>573</v>
      </c>
      <c r="G508" s="104" t="s">
        <v>436</v>
      </c>
      <c r="H508" s="86">
        <v>27457547.800000001</v>
      </c>
      <c r="I508" s="86">
        <v>35847090.149999999</v>
      </c>
      <c r="J508" s="86">
        <v>27478625.260000002</v>
      </c>
      <c r="K508" s="86">
        <f t="shared" si="139"/>
        <v>76.655106858094598</v>
      </c>
    </row>
    <row r="509" spans="1:11" ht="18.75" x14ac:dyDescent="0.2">
      <c r="A509" s="109" t="s">
        <v>437</v>
      </c>
      <c r="B509" s="104" t="s">
        <v>364</v>
      </c>
      <c r="C509" s="104" t="s">
        <v>501</v>
      </c>
      <c r="D509" s="104" t="s">
        <v>402</v>
      </c>
      <c r="E509" s="104" t="s">
        <v>413</v>
      </c>
      <c r="F509" s="104" t="s">
        <v>573</v>
      </c>
      <c r="G509" s="104" t="s">
        <v>438</v>
      </c>
      <c r="H509" s="86">
        <v>27457547.800000001</v>
      </c>
      <c r="I509" s="86">
        <v>35847090.149999999</v>
      </c>
      <c r="J509" s="86">
        <v>27478625.260000002</v>
      </c>
      <c r="K509" s="86">
        <f t="shared" si="139"/>
        <v>76.655106858094598</v>
      </c>
    </row>
    <row r="510" spans="1:11" ht="37.5" x14ac:dyDescent="0.2">
      <c r="A510" s="105" t="s">
        <v>647</v>
      </c>
      <c r="B510" s="106" t="s">
        <v>364</v>
      </c>
      <c r="C510" s="106" t="s">
        <v>501</v>
      </c>
      <c r="D510" s="106" t="s">
        <v>648</v>
      </c>
      <c r="E510" s="107" t="s">
        <v>312</v>
      </c>
      <c r="F510" s="107" t="s">
        <v>312</v>
      </c>
      <c r="G510" s="107" t="s">
        <v>312</v>
      </c>
      <c r="H510" s="102">
        <f>H511</f>
        <v>31818181.82</v>
      </c>
      <c r="I510" s="102">
        <f t="shared" ref="I510:J510" si="141">I511</f>
        <v>166666666.66999999</v>
      </c>
      <c r="J510" s="102">
        <f t="shared" si="141"/>
        <v>152565700.91999999</v>
      </c>
      <c r="K510" s="102">
        <f t="shared" si="139"/>
        <v>91.539420550169211</v>
      </c>
    </row>
    <row r="511" spans="1:11" ht="18.75" x14ac:dyDescent="0.2">
      <c r="A511" s="105" t="s">
        <v>412</v>
      </c>
      <c r="B511" s="106" t="s">
        <v>364</v>
      </c>
      <c r="C511" s="106" t="s">
        <v>501</v>
      </c>
      <c r="D511" s="106" t="s">
        <v>648</v>
      </c>
      <c r="E511" s="106" t="s">
        <v>413</v>
      </c>
      <c r="F511" s="108" t="s">
        <v>312</v>
      </c>
      <c r="G511" s="108" t="s">
        <v>312</v>
      </c>
      <c r="H511" s="102">
        <f>H512</f>
        <v>31818181.82</v>
      </c>
      <c r="I511" s="102">
        <f t="shared" ref="I511:J511" si="142">I512</f>
        <v>166666666.66999999</v>
      </c>
      <c r="J511" s="102">
        <f t="shared" si="142"/>
        <v>152565700.91999999</v>
      </c>
      <c r="K511" s="102">
        <f t="shared" si="139"/>
        <v>91.539420550169211</v>
      </c>
    </row>
    <row r="512" spans="1:11" ht="56.25" x14ac:dyDescent="0.2">
      <c r="A512" s="109" t="s">
        <v>470</v>
      </c>
      <c r="B512" s="104" t="s">
        <v>364</v>
      </c>
      <c r="C512" s="104" t="s">
        <v>501</v>
      </c>
      <c r="D512" s="104" t="s">
        <v>648</v>
      </c>
      <c r="E512" s="104" t="s">
        <v>413</v>
      </c>
      <c r="F512" s="104" t="s">
        <v>649</v>
      </c>
      <c r="G512" s="110" t="s">
        <v>312</v>
      </c>
      <c r="H512" s="86">
        <v>31818181.82</v>
      </c>
      <c r="I512" s="86">
        <v>166666666.66999999</v>
      </c>
      <c r="J512" s="86">
        <v>152565700.91999999</v>
      </c>
      <c r="K512" s="86">
        <f t="shared" si="139"/>
        <v>91.539420550169211</v>
      </c>
    </row>
    <row r="513" spans="1:15" ht="37.5" x14ac:dyDescent="0.2">
      <c r="A513" s="109" t="s">
        <v>435</v>
      </c>
      <c r="B513" s="104" t="s">
        <v>364</v>
      </c>
      <c r="C513" s="104" t="s">
        <v>501</v>
      </c>
      <c r="D513" s="104" t="s">
        <v>648</v>
      </c>
      <c r="E513" s="104" t="s">
        <v>413</v>
      </c>
      <c r="F513" s="104" t="s">
        <v>649</v>
      </c>
      <c r="G513" s="104" t="s">
        <v>436</v>
      </c>
      <c r="H513" s="86">
        <v>31818181.82</v>
      </c>
      <c r="I513" s="86">
        <v>166666666.66999999</v>
      </c>
      <c r="J513" s="86">
        <v>152565700.91999999</v>
      </c>
      <c r="K513" s="86">
        <f t="shared" si="139"/>
        <v>91.539420550169211</v>
      </c>
    </row>
    <row r="514" spans="1:15" ht="18.75" x14ac:dyDescent="0.2">
      <c r="A514" s="109" t="s">
        <v>437</v>
      </c>
      <c r="B514" s="104" t="s">
        <v>364</v>
      </c>
      <c r="C514" s="104" t="s">
        <v>501</v>
      </c>
      <c r="D514" s="104" t="s">
        <v>648</v>
      </c>
      <c r="E514" s="104" t="s">
        <v>413</v>
      </c>
      <c r="F514" s="104" t="s">
        <v>649</v>
      </c>
      <c r="G514" s="104" t="s">
        <v>438</v>
      </c>
      <c r="H514" s="86">
        <v>31818181.82</v>
      </c>
      <c r="I514" s="86">
        <v>166666666.66999999</v>
      </c>
      <c r="J514" s="86">
        <v>152565700.91999999</v>
      </c>
      <c r="K514" s="86">
        <f t="shared" si="139"/>
        <v>91.539420550169211</v>
      </c>
    </row>
    <row r="515" spans="1:15" ht="75" x14ac:dyDescent="0.2">
      <c r="A515" s="105" t="s">
        <v>650</v>
      </c>
      <c r="B515" s="106" t="s">
        <v>344</v>
      </c>
      <c r="C515" s="107" t="s">
        <v>312</v>
      </c>
      <c r="D515" s="107" t="s">
        <v>312</v>
      </c>
      <c r="E515" s="107" t="s">
        <v>312</v>
      </c>
      <c r="F515" s="107" t="s">
        <v>312</v>
      </c>
      <c r="G515" s="107" t="s">
        <v>312</v>
      </c>
      <c r="H515" s="102">
        <f>H516+H524</f>
        <v>1869460</v>
      </c>
      <c r="I515" s="102">
        <f t="shared" ref="I515:J515" si="143">I516+I524</f>
        <v>1869460</v>
      </c>
      <c r="J515" s="102">
        <f t="shared" si="143"/>
        <v>679914.2</v>
      </c>
      <c r="K515" s="102">
        <f t="shared" si="139"/>
        <v>36.369550565403912</v>
      </c>
      <c r="L515" s="67"/>
      <c r="M515" s="67"/>
      <c r="N515" s="67"/>
      <c r="O515" s="170"/>
    </row>
    <row r="516" spans="1:15" ht="18.75" x14ac:dyDescent="0.2">
      <c r="A516" s="105" t="s">
        <v>651</v>
      </c>
      <c r="B516" s="106" t="s">
        <v>344</v>
      </c>
      <c r="C516" s="106" t="s">
        <v>501</v>
      </c>
      <c r="D516" s="106" t="s">
        <v>328</v>
      </c>
      <c r="E516" s="107" t="s">
        <v>312</v>
      </c>
      <c r="F516" s="107" t="s">
        <v>312</v>
      </c>
      <c r="G516" s="107" t="s">
        <v>312</v>
      </c>
      <c r="H516" s="102">
        <f>H517</f>
        <v>1125960</v>
      </c>
      <c r="I516" s="102">
        <f t="shared" ref="I516:J516" si="144">I517</f>
        <v>1125960</v>
      </c>
      <c r="J516" s="102">
        <f t="shared" si="144"/>
        <v>146760</v>
      </c>
      <c r="K516" s="102">
        <f t="shared" si="139"/>
        <v>13.034210806778216</v>
      </c>
    </row>
    <row r="517" spans="1:15" ht="18.75" x14ac:dyDescent="0.2">
      <c r="A517" s="105" t="s">
        <v>412</v>
      </c>
      <c r="B517" s="106" t="s">
        <v>344</v>
      </c>
      <c r="C517" s="106" t="s">
        <v>501</v>
      </c>
      <c r="D517" s="106" t="s">
        <v>328</v>
      </c>
      <c r="E517" s="106" t="s">
        <v>413</v>
      </c>
      <c r="F517" s="108" t="s">
        <v>312</v>
      </c>
      <c r="G517" s="108" t="s">
        <v>312</v>
      </c>
      <c r="H517" s="102">
        <f>H518+H521</f>
        <v>1125960</v>
      </c>
      <c r="I517" s="102">
        <f t="shared" ref="I517:J517" si="145">I518+I521</f>
        <v>1125960</v>
      </c>
      <c r="J517" s="102">
        <f t="shared" si="145"/>
        <v>146760</v>
      </c>
      <c r="K517" s="102">
        <f t="shared" si="139"/>
        <v>13.034210806778216</v>
      </c>
    </row>
    <row r="518" spans="1:15" ht="56.25" x14ac:dyDescent="0.2">
      <c r="A518" s="109" t="s">
        <v>425</v>
      </c>
      <c r="B518" s="104" t="s">
        <v>344</v>
      </c>
      <c r="C518" s="104" t="s">
        <v>501</v>
      </c>
      <c r="D518" s="104" t="s">
        <v>328</v>
      </c>
      <c r="E518" s="104" t="s">
        <v>413</v>
      </c>
      <c r="F518" s="104" t="s">
        <v>652</v>
      </c>
      <c r="G518" s="110" t="s">
        <v>312</v>
      </c>
      <c r="H518" s="86">
        <v>1025960</v>
      </c>
      <c r="I518" s="86">
        <v>1025960</v>
      </c>
      <c r="J518" s="86">
        <v>72000</v>
      </c>
      <c r="K518" s="86">
        <f t="shared" si="139"/>
        <v>7.017817458770323</v>
      </c>
    </row>
    <row r="519" spans="1:15" ht="37.5" x14ac:dyDescent="0.2">
      <c r="A519" s="109" t="s">
        <v>335</v>
      </c>
      <c r="B519" s="104" t="s">
        <v>344</v>
      </c>
      <c r="C519" s="104" t="s">
        <v>501</v>
      </c>
      <c r="D519" s="104" t="s">
        <v>328</v>
      </c>
      <c r="E519" s="104" t="s">
        <v>413</v>
      </c>
      <c r="F519" s="104" t="s">
        <v>652</v>
      </c>
      <c r="G519" s="104" t="s">
        <v>336</v>
      </c>
      <c r="H519" s="86">
        <v>1025960</v>
      </c>
      <c r="I519" s="86">
        <v>1025960</v>
      </c>
      <c r="J519" s="86">
        <v>72000</v>
      </c>
      <c r="K519" s="86">
        <f t="shared" si="139"/>
        <v>7.017817458770323</v>
      </c>
    </row>
    <row r="520" spans="1:15" ht="37.5" x14ac:dyDescent="0.2">
      <c r="A520" s="109" t="s">
        <v>337</v>
      </c>
      <c r="B520" s="104" t="s">
        <v>344</v>
      </c>
      <c r="C520" s="104" t="s">
        <v>501</v>
      </c>
      <c r="D520" s="104" t="s">
        <v>328</v>
      </c>
      <c r="E520" s="104" t="s">
        <v>413</v>
      </c>
      <c r="F520" s="104" t="s">
        <v>652</v>
      </c>
      <c r="G520" s="104" t="s">
        <v>338</v>
      </c>
      <c r="H520" s="86">
        <v>1025960</v>
      </c>
      <c r="I520" s="86">
        <v>1025960</v>
      </c>
      <c r="J520" s="86">
        <v>72000</v>
      </c>
      <c r="K520" s="86">
        <f t="shared" si="139"/>
        <v>7.017817458770323</v>
      </c>
    </row>
    <row r="521" spans="1:15" ht="56.25" x14ac:dyDescent="0.2">
      <c r="A521" s="109" t="s">
        <v>426</v>
      </c>
      <c r="B521" s="104" t="s">
        <v>344</v>
      </c>
      <c r="C521" s="104" t="s">
        <v>501</v>
      </c>
      <c r="D521" s="104" t="s">
        <v>328</v>
      </c>
      <c r="E521" s="104" t="s">
        <v>413</v>
      </c>
      <c r="F521" s="104" t="s">
        <v>653</v>
      </c>
      <c r="G521" s="110" t="s">
        <v>312</v>
      </c>
      <c r="H521" s="86">
        <v>100000</v>
      </c>
      <c r="I521" s="86">
        <v>100000</v>
      </c>
      <c r="J521" s="86">
        <v>74760</v>
      </c>
      <c r="K521" s="86">
        <f t="shared" si="139"/>
        <v>74.760000000000005</v>
      </c>
    </row>
    <row r="522" spans="1:15" ht="37.5" x14ac:dyDescent="0.2">
      <c r="A522" s="109" t="s">
        <v>335</v>
      </c>
      <c r="B522" s="104" t="s">
        <v>344</v>
      </c>
      <c r="C522" s="104" t="s">
        <v>501</v>
      </c>
      <c r="D522" s="104" t="s">
        <v>328</v>
      </c>
      <c r="E522" s="104" t="s">
        <v>413</v>
      </c>
      <c r="F522" s="104" t="s">
        <v>653</v>
      </c>
      <c r="G522" s="104" t="s">
        <v>336</v>
      </c>
      <c r="H522" s="86">
        <v>100000</v>
      </c>
      <c r="I522" s="86">
        <v>100000</v>
      </c>
      <c r="J522" s="86">
        <v>74760</v>
      </c>
      <c r="K522" s="86">
        <f t="shared" si="139"/>
        <v>74.760000000000005</v>
      </c>
    </row>
    <row r="523" spans="1:15" ht="37.5" x14ac:dyDescent="0.2">
      <c r="A523" s="109" t="s">
        <v>337</v>
      </c>
      <c r="B523" s="104" t="s">
        <v>344</v>
      </c>
      <c r="C523" s="104" t="s">
        <v>501</v>
      </c>
      <c r="D523" s="104" t="s">
        <v>328</v>
      </c>
      <c r="E523" s="104" t="s">
        <v>413</v>
      </c>
      <c r="F523" s="104" t="s">
        <v>653</v>
      </c>
      <c r="G523" s="104" t="s">
        <v>338</v>
      </c>
      <c r="H523" s="86">
        <v>100000</v>
      </c>
      <c r="I523" s="86">
        <v>100000</v>
      </c>
      <c r="J523" s="86">
        <v>74760</v>
      </c>
      <c r="K523" s="86">
        <f t="shared" si="139"/>
        <v>74.760000000000005</v>
      </c>
    </row>
    <row r="524" spans="1:15" ht="56.25" x14ac:dyDescent="0.2">
      <c r="A524" s="105" t="s">
        <v>654</v>
      </c>
      <c r="B524" s="106" t="s">
        <v>344</v>
      </c>
      <c r="C524" s="106" t="s">
        <v>501</v>
      </c>
      <c r="D524" s="106" t="s">
        <v>409</v>
      </c>
      <c r="E524" s="107" t="s">
        <v>312</v>
      </c>
      <c r="F524" s="107" t="s">
        <v>312</v>
      </c>
      <c r="G524" s="107" t="s">
        <v>312</v>
      </c>
      <c r="H524" s="102">
        <f>H525</f>
        <v>743500</v>
      </c>
      <c r="I524" s="102">
        <f t="shared" ref="I524:J524" si="146">I525</f>
        <v>743500</v>
      </c>
      <c r="J524" s="102">
        <f t="shared" si="146"/>
        <v>533154.19999999995</v>
      </c>
      <c r="K524" s="102">
        <f t="shared" si="139"/>
        <v>71.708702084734355</v>
      </c>
    </row>
    <row r="525" spans="1:15" ht="18.75" x14ac:dyDescent="0.2">
      <c r="A525" s="105" t="s">
        <v>412</v>
      </c>
      <c r="B525" s="106" t="s">
        <v>344</v>
      </c>
      <c r="C525" s="106" t="s">
        <v>501</v>
      </c>
      <c r="D525" s="106" t="s">
        <v>409</v>
      </c>
      <c r="E525" s="106" t="s">
        <v>413</v>
      </c>
      <c r="F525" s="108" t="s">
        <v>312</v>
      </c>
      <c r="G525" s="108" t="s">
        <v>312</v>
      </c>
      <c r="H525" s="102">
        <f>H526+H529+H534+H537</f>
        <v>743500</v>
      </c>
      <c r="I525" s="102">
        <f t="shared" ref="I525:J525" si="147">I526+I529+I534+I537</f>
        <v>743500</v>
      </c>
      <c r="J525" s="102">
        <f t="shared" si="147"/>
        <v>533154.19999999995</v>
      </c>
      <c r="K525" s="102">
        <f t="shared" si="139"/>
        <v>71.708702084734355</v>
      </c>
    </row>
    <row r="526" spans="1:15" ht="75" x14ac:dyDescent="0.2">
      <c r="A526" s="109" t="s">
        <v>429</v>
      </c>
      <c r="B526" s="104" t="s">
        <v>344</v>
      </c>
      <c r="C526" s="104" t="s">
        <v>501</v>
      </c>
      <c r="D526" s="104" t="s">
        <v>409</v>
      </c>
      <c r="E526" s="104" t="s">
        <v>413</v>
      </c>
      <c r="F526" s="104" t="s">
        <v>655</v>
      </c>
      <c r="G526" s="110" t="s">
        <v>312</v>
      </c>
      <c r="H526" s="86">
        <v>54490</v>
      </c>
      <c r="I526" s="86">
        <v>54490</v>
      </c>
      <c r="J526" s="86">
        <v>29140.2</v>
      </c>
      <c r="K526" s="86">
        <f t="shared" si="139"/>
        <v>53.478069370526704</v>
      </c>
    </row>
    <row r="527" spans="1:15" ht="37.5" x14ac:dyDescent="0.2">
      <c r="A527" s="109" t="s">
        <v>335</v>
      </c>
      <c r="B527" s="104" t="s">
        <v>344</v>
      </c>
      <c r="C527" s="104" t="s">
        <v>501</v>
      </c>
      <c r="D527" s="104" t="s">
        <v>409</v>
      </c>
      <c r="E527" s="104" t="s">
        <v>413</v>
      </c>
      <c r="F527" s="104" t="s">
        <v>655</v>
      </c>
      <c r="G527" s="104" t="s">
        <v>336</v>
      </c>
      <c r="H527" s="86">
        <v>54490</v>
      </c>
      <c r="I527" s="86">
        <v>54490</v>
      </c>
      <c r="J527" s="86">
        <v>29140.2</v>
      </c>
      <c r="K527" s="86">
        <f t="shared" si="139"/>
        <v>53.478069370526704</v>
      </c>
    </row>
    <row r="528" spans="1:15" ht="37.5" x14ac:dyDescent="0.2">
      <c r="A528" s="109" t="s">
        <v>337</v>
      </c>
      <c r="B528" s="104" t="s">
        <v>344</v>
      </c>
      <c r="C528" s="104" t="s">
        <v>501</v>
      </c>
      <c r="D528" s="104" t="s">
        <v>409</v>
      </c>
      <c r="E528" s="104" t="s">
        <v>413</v>
      </c>
      <c r="F528" s="104" t="s">
        <v>655</v>
      </c>
      <c r="G528" s="104" t="s">
        <v>338</v>
      </c>
      <c r="H528" s="86">
        <v>54490</v>
      </c>
      <c r="I528" s="86">
        <v>54490</v>
      </c>
      <c r="J528" s="86">
        <v>29140.2</v>
      </c>
      <c r="K528" s="86">
        <f t="shared" si="139"/>
        <v>53.478069370526704</v>
      </c>
    </row>
    <row r="529" spans="1:15" ht="18.75" x14ac:dyDescent="0.2">
      <c r="A529" s="109" t="s">
        <v>430</v>
      </c>
      <c r="B529" s="104" t="s">
        <v>344</v>
      </c>
      <c r="C529" s="104" t="s">
        <v>501</v>
      </c>
      <c r="D529" s="104" t="s">
        <v>409</v>
      </c>
      <c r="E529" s="104" t="s">
        <v>413</v>
      </c>
      <c r="F529" s="104" t="s">
        <v>656</v>
      </c>
      <c r="G529" s="110" t="s">
        <v>312</v>
      </c>
      <c r="H529" s="86">
        <v>439010</v>
      </c>
      <c r="I529" s="86">
        <v>439010</v>
      </c>
      <c r="J529" s="86">
        <v>397614</v>
      </c>
      <c r="K529" s="86">
        <f t="shared" si="139"/>
        <v>90.570602036400089</v>
      </c>
    </row>
    <row r="530" spans="1:15" ht="37.5" x14ac:dyDescent="0.2">
      <c r="A530" s="109" t="s">
        <v>335</v>
      </c>
      <c r="B530" s="104" t="s">
        <v>344</v>
      </c>
      <c r="C530" s="104" t="s">
        <v>501</v>
      </c>
      <c r="D530" s="104" t="s">
        <v>409</v>
      </c>
      <c r="E530" s="104" t="s">
        <v>413</v>
      </c>
      <c r="F530" s="104" t="s">
        <v>656</v>
      </c>
      <c r="G530" s="104" t="s">
        <v>336</v>
      </c>
      <c r="H530" s="86">
        <v>96530</v>
      </c>
      <c r="I530" s="86">
        <v>96530</v>
      </c>
      <c r="J530" s="86">
        <v>55134</v>
      </c>
      <c r="K530" s="86">
        <f t="shared" si="139"/>
        <v>57.115922511136432</v>
      </c>
    </row>
    <row r="531" spans="1:15" ht="37.5" x14ac:dyDescent="0.2">
      <c r="A531" s="109" t="s">
        <v>337</v>
      </c>
      <c r="B531" s="104" t="s">
        <v>344</v>
      </c>
      <c r="C531" s="104" t="s">
        <v>501</v>
      </c>
      <c r="D531" s="104" t="s">
        <v>409</v>
      </c>
      <c r="E531" s="104" t="s">
        <v>413</v>
      </c>
      <c r="F531" s="104" t="s">
        <v>656</v>
      </c>
      <c r="G531" s="104" t="s">
        <v>338</v>
      </c>
      <c r="H531" s="86">
        <v>96530</v>
      </c>
      <c r="I531" s="86">
        <v>96530</v>
      </c>
      <c r="J531" s="86">
        <v>55134</v>
      </c>
      <c r="K531" s="86">
        <f t="shared" si="139"/>
        <v>57.115922511136432</v>
      </c>
    </row>
    <row r="532" spans="1:15" ht="18.75" x14ac:dyDescent="0.2">
      <c r="A532" s="109" t="s">
        <v>339</v>
      </c>
      <c r="B532" s="104" t="s">
        <v>344</v>
      </c>
      <c r="C532" s="104" t="s">
        <v>501</v>
      </c>
      <c r="D532" s="104" t="s">
        <v>409</v>
      </c>
      <c r="E532" s="104" t="s">
        <v>413</v>
      </c>
      <c r="F532" s="104" t="s">
        <v>656</v>
      </c>
      <c r="G532" s="104" t="s">
        <v>340</v>
      </c>
      <c r="H532" s="86">
        <v>342480</v>
      </c>
      <c r="I532" s="86">
        <v>342480</v>
      </c>
      <c r="J532" s="86">
        <v>342480</v>
      </c>
      <c r="K532" s="86">
        <f t="shared" si="139"/>
        <v>100</v>
      </c>
    </row>
    <row r="533" spans="1:15" ht="56.25" x14ac:dyDescent="0.2">
      <c r="A533" s="109" t="s">
        <v>431</v>
      </c>
      <c r="B533" s="104" t="s">
        <v>344</v>
      </c>
      <c r="C533" s="104" t="s">
        <v>501</v>
      </c>
      <c r="D533" s="104" t="s">
        <v>409</v>
      </c>
      <c r="E533" s="104" t="s">
        <v>413</v>
      </c>
      <c r="F533" s="104" t="s">
        <v>656</v>
      </c>
      <c r="G533" s="104" t="s">
        <v>432</v>
      </c>
      <c r="H533" s="86">
        <v>342480</v>
      </c>
      <c r="I533" s="86">
        <v>342480</v>
      </c>
      <c r="J533" s="86">
        <v>342480</v>
      </c>
      <c r="K533" s="86">
        <f t="shared" si="139"/>
        <v>100</v>
      </c>
    </row>
    <row r="534" spans="1:15" ht="56.25" x14ac:dyDescent="0.2">
      <c r="A534" s="109" t="s">
        <v>426</v>
      </c>
      <c r="B534" s="104" t="s">
        <v>344</v>
      </c>
      <c r="C534" s="104" t="s">
        <v>501</v>
      </c>
      <c r="D534" s="104" t="s">
        <v>409</v>
      </c>
      <c r="E534" s="104" t="s">
        <v>413</v>
      </c>
      <c r="F534" s="104" t="s">
        <v>653</v>
      </c>
      <c r="G534" s="110" t="s">
        <v>312</v>
      </c>
      <c r="H534" s="86">
        <v>100000</v>
      </c>
      <c r="I534" s="86">
        <v>100000</v>
      </c>
      <c r="J534" s="86">
        <v>76400</v>
      </c>
      <c r="K534" s="86">
        <f t="shared" si="139"/>
        <v>76.400000000000006</v>
      </c>
    </row>
    <row r="535" spans="1:15" ht="37.5" x14ac:dyDescent="0.2">
      <c r="A535" s="109" t="s">
        <v>335</v>
      </c>
      <c r="B535" s="104" t="s">
        <v>344</v>
      </c>
      <c r="C535" s="104" t="s">
        <v>501</v>
      </c>
      <c r="D535" s="104" t="s">
        <v>409</v>
      </c>
      <c r="E535" s="104" t="s">
        <v>413</v>
      </c>
      <c r="F535" s="104" t="s">
        <v>653</v>
      </c>
      <c r="G535" s="104" t="s">
        <v>336</v>
      </c>
      <c r="H535" s="86">
        <v>100000</v>
      </c>
      <c r="I535" s="86">
        <v>100000</v>
      </c>
      <c r="J535" s="86">
        <v>76400</v>
      </c>
      <c r="K535" s="86">
        <f t="shared" si="139"/>
        <v>76.400000000000006</v>
      </c>
    </row>
    <row r="536" spans="1:15" ht="37.5" x14ac:dyDescent="0.2">
      <c r="A536" s="109" t="s">
        <v>337</v>
      </c>
      <c r="B536" s="104" t="s">
        <v>344</v>
      </c>
      <c r="C536" s="104" t="s">
        <v>501</v>
      </c>
      <c r="D536" s="104" t="s">
        <v>409</v>
      </c>
      <c r="E536" s="104" t="s">
        <v>413</v>
      </c>
      <c r="F536" s="104" t="s">
        <v>653</v>
      </c>
      <c r="G536" s="104" t="s">
        <v>338</v>
      </c>
      <c r="H536" s="86">
        <v>100000</v>
      </c>
      <c r="I536" s="86">
        <v>100000</v>
      </c>
      <c r="J536" s="86">
        <v>76400</v>
      </c>
      <c r="K536" s="86">
        <f t="shared" si="139"/>
        <v>76.400000000000006</v>
      </c>
    </row>
    <row r="537" spans="1:15" ht="37.5" x14ac:dyDescent="0.2">
      <c r="A537" s="109" t="s">
        <v>377</v>
      </c>
      <c r="B537" s="104" t="s">
        <v>344</v>
      </c>
      <c r="C537" s="104" t="s">
        <v>501</v>
      </c>
      <c r="D537" s="104" t="s">
        <v>409</v>
      </c>
      <c r="E537" s="104" t="s">
        <v>413</v>
      </c>
      <c r="F537" s="104" t="s">
        <v>657</v>
      </c>
      <c r="G537" s="110" t="s">
        <v>312</v>
      </c>
      <c r="H537" s="86">
        <v>150000</v>
      </c>
      <c r="I537" s="86">
        <v>150000</v>
      </c>
      <c r="J537" s="86">
        <v>30000</v>
      </c>
      <c r="K537" s="86">
        <f t="shared" si="139"/>
        <v>20</v>
      </c>
    </row>
    <row r="538" spans="1:15" ht="18.75" x14ac:dyDescent="0.2">
      <c r="A538" s="109" t="s">
        <v>375</v>
      </c>
      <c r="B538" s="104" t="s">
        <v>344</v>
      </c>
      <c r="C538" s="104" t="s">
        <v>501</v>
      </c>
      <c r="D538" s="104" t="s">
        <v>409</v>
      </c>
      <c r="E538" s="104" t="s">
        <v>413</v>
      </c>
      <c r="F538" s="104" t="s">
        <v>657</v>
      </c>
      <c r="G538" s="104" t="s">
        <v>376</v>
      </c>
      <c r="H538" s="86">
        <v>150000</v>
      </c>
      <c r="I538" s="86">
        <v>150000</v>
      </c>
      <c r="J538" s="86">
        <v>30000</v>
      </c>
      <c r="K538" s="86">
        <f t="shared" si="139"/>
        <v>20</v>
      </c>
    </row>
    <row r="539" spans="1:15" ht="37.5" x14ac:dyDescent="0.2">
      <c r="A539" s="109" t="s">
        <v>377</v>
      </c>
      <c r="B539" s="104" t="s">
        <v>344</v>
      </c>
      <c r="C539" s="104" t="s">
        <v>501</v>
      </c>
      <c r="D539" s="104" t="s">
        <v>409</v>
      </c>
      <c r="E539" s="104" t="s">
        <v>413</v>
      </c>
      <c r="F539" s="104" t="s">
        <v>657</v>
      </c>
      <c r="G539" s="104" t="s">
        <v>378</v>
      </c>
      <c r="H539" s="86">
        <v>150000</v>
      </c>
      <c r="I539" s="86">
        <v>150000</v>
      </c>
      <c r="J539" s="86">
        <v>30000</v>
      </c>
      <c r="K539" s="86">
        <f t="shared" si="139"/>
        <v>20</v>
      </c>
    </row>
    <row r="540" spans="1:15" ht="37.5" x14ac:dyDescent="0.2">
      <c r="A540" s="105" t="s">
        <v>658</v>
      </c>
      <c r="B540" s="106" t="s">
        <v>351</v>
      </c>
      <c r="C540" s="107" t="s">
        <v>312</v>
      </c>
      <c r="D540" s="107" t="s">
        <v>312</v>
      </c>
      <c r="E540" s="107" t="s">
        <v>312</v>
      </c>
      <c r="F540" s="107" t="s">
        <v>312</v>
      </c>
      <c r="G540" s="107" t="s">
        <v>312</v>
      </c>
      <c r="H540" s="102">
        <f>H541+H546</f>
        <v>409364956.86000001</v>
      </c>
      <c r="I540" s="102">
        <f t="shared" ref="I540:J540" si="148">I541+I546</f>
        <v>409364956.86000001</v>
      </c>
      <c r="J540" s="102">
        <f t="shared" si="148"/>
        <v>296250005.69999999</v>
      </c>
      <c r="K540" s="102">
        <f t="shared" si="139"/>
        <v>72.368189004833511</v>
      </c>
      <c r="L540" s="67"/>
      <c r="M540" s="67"/>
      <c r="N540" s="67"/>
      <c r="O540" s="170"/>
    </row>
    <row r="541" spans="1:15" ht="37.5" x14ac:dyDescent="0.2">
      <c r="A541" s="105" t="s">
        <v>659</v>
      </c>
      <c r="B541" s="106" t="s">
        <v>351</v>
      </c>
      <c r="C541" s="106" t="s">
        <v>501</v>
      </c>
      <c r="D541" s="106" t="s">
        <v>328</v>
      </c>
      <c r="E541" s="107" t="s">
        <v>312</v>
      </c>
      <c r="F541" s="107" t="s">
        <v>312</v>
      </c>
      <c r="G541" s="107" t="s">
        <v>312</v>
      </c>
      <c r="H541" s="102">
        <f>H542</f>
        <v>6500000</v>
      </c>
      <c r="I541" s="102">
        <f t="shared" ref="I541:J541" si="149">I542</f>
        <v>6500000</v>
      </c>
      <c r="J541" s="102">
        <f t="shared" si="149"/>
        <v>387560</v>
      </c>
      <c r="K541" s="102">
        <f t="shared" si="139"/>
        <v>5.9624615384615387</v>
      </c>
    </row>
    <row r="542" spans="1:15" ht="18.75" x14ac:dyDescent="0.2">
      <c r="A542" s="105" t="s">
        <v>412</v>
      </c>
      <c r="B542" s="106" t="s">
        <v>351</v>
      </c>
      <c r="C542" s="106" t="s">
        <v>501</v>
      </c>
      <c r="D542" s="106" t="s">
        <v>328</v>
      </c>
      <c r="E542" s="106" t="s">
        <v>413</v>
      </c>
      <c r="F542" s="108" t="s">
        <v>312</v>
      </c>
      <c r="G542" s="108" t="s">
        <v>312</v>
      </c>
      <c r="H542" s="102">
        <f>H543</f>
        <v>6500000</v>
      </c>
      <c r="I542" s="102">
        <f t="shared" ref="I542:J542" si="150">I543</f>
        <v>6500000</v>
      </c>
      <c r="J542" s="102">
        <f t="shared" si="150"/>
        <v>387560</v>
      </c>
      <c r="K542" s="102">
        <f t="shared" si="139"/>
        <v>5.9624615384615387</v>
      </c>
    </row>
    <row r="543" spans="1:15" ht="37.5" x14ac:dyDescent="0.2">
      <c r="A543" s="109" t="s">
        <v>439</v>
      </c>
      <c r="B543" s="104" t="s">
        <v>351</v>
      </c>
      <c r="C543" s="104" t="s">
        <v>501</v>
      </c>
      <c r="D543" s="104" t="s">
        <v>328</v>
      </c>
      <c r="E543" s="104" t="s">
        <v>413</v>
      </c>
      <c r="F543" s="104" t="s">
        <v>573</v>
      </c>
      <c r="G543" s="110" t="s">
        <v>312</v>
      </c>
      <c r="H543" s="86">
        <v>6500000</v>
      </c>
      <c r="I543" s="86">
        <v>6500000</v>
      </c>
      <c r="J543" s="86">
        <v>387560</v>
      </c>
      <c r="K543" s="86">
        <f t="shared" si="139"/>
        <v>5.9624615384615387</v>
      </c>
    </row>
    <row r="544" spans="1:15" ht="37.5" x14ac:dyDescent="0.2">
      <c r="A544" s="109" t="s">
        <v>435</v>
      </c>
      <c r="B544" s="104" t="s">
        <v>351</v>
      </c>
      <c r="C544" s="104" t="s">
        <v>501</v>
      </c>
      <c r="D544" s="104" t="s">
        <v>328</v>
      </c>
      <c r="E544" s="104" t="s">
        <v>413</v>
      </c>
      <c r="F544" s="104" t="s">
        <v>573</v>
      </c>
      <c r="G544" s="104" t="s">
        <v>436</v>
      </c>
      <c r="H544" s="86">
        <v>6500000</v>
      </c>
      <c r="I544" s="86">
        <v>6500000</v>
      </c>
      <c r="J544" s="86">
        <v>387560</v>
      </c>
      <c r="K544" s="86">
        <f t="shared" si="139"/>
        <v>5.9624615384615387</v>
      </c>
    </row>
    <row r="545" spans="1:15" ht="18.75" x14ac:dyDescent="0.2">
      <c r="A545" s="109" t="s">
        <v>437</v>
      </c>
      <c r="B545" s="104" t="s">
        <v>351</v>
      </c>
      <c r="C545" s="104" t="s">
        <v>501</v>
      </c>
      <c r="D545" s="104" t="s">
        <v>328</v>
      </c>
      <c r="E545" s="104" t="s">
        <v>413</v>
      </c>
      <c r="F545" s="104" t="s">
        <v>573</v>
      </c>
      <c r="G545" s="104" t="s">
        <v>438</v>
      </c>
      <c r="H545" s="86">
        <v>6500000</v>
      </c>
      <c r="I545" s="86">
        <v>6500000</v>
      </c>
      <c r="J545" s="86">
        <v>387560</v>
      </c>
      <c r="K545" s="86">
        <f t="shared" si="139"/>
        <v>5.9624615384615387</v>
      </c>
    </row>
    <row r="546" spans="1:15" ht="56.25" x14ac:dyDescent="0.2">
      <c r="A546" s="105" t="s">
        <v>660</v>
      </c>
      <c r="B546" s="106" t="s">
        <v>351</v>
      </c>
      <c r="C546" s="106" t="s">
        <v>501</v>
      </c>
      <c r="D546" s="106" t="s">
        <v>409</v>
      </c>
      <c r="E546" s="107" t="s">
        <v>312</v>
      </c>
      <c r="F546" s="107" t="s">
        <v>312</v>
      </c>
      <c r="G546" s="107" t="s">
        <v>312</v>
      </c>
      <c r="H546" s="102">
        <f>H547</f>
        <v>402864956.86000001</v>
      </c>
      <c r="I546" s="102">
        <f t="shared" ref="I546:J546" si="151">I547</f>
        <v>402864956.86000001</v>
      </c>
      <c r="J546" s="102">
        <f t="shared" si="151"/>
        <v>295862445.69999999</v>
      </c>
      <c r="K546" s="102">
        <f t="shared" si="139"/>
        <v>73.439608152072509</v>
      </c>
    </row>
    <row r="547" spans="1:15" ht="18.75" x14ac:dyDescent="0.2">
      <c r="A547" s="105" t="s">
        <v>412</v>
      </c>
      <c r="B547" s="106" t="s">
        <v>351</v>
      </c>
      <c r="C547" s="106" t="s">
        <v>501</v>
      </c>
      <c r="D547" s="106" t="s">
        <v>409</v>
      </c>
      <c r="E547" s="106" t="s">
        <v>413</v>
      </c>
      <c r="F547" s="108" t="s">
        <v>312</v>
      </c>
      <c r="G547" s="108" t="s">
        <v>312</v>
      </c>
      <c r="H547" s="102">
        <f>H548</f>
        <v>402864956.86000001</v>
      </c>
      <c r="I547" s="102">
        <f t="shared" ref="I547:J547" si="152">I548</f>
        <v>402864956.86000001</v>
      </c>
      <c r="J547" s="102">
        <f t="shared" si="152"/>
        <v>295862445.69999999</v>
      </c>
      <c r="K547" s="102">
        <f t="shared" si="139"/>
        <v>73.439608152072509</v>
      </c>
    </row>
    <row r="548" spans="1:15" ht="18.75" x14ac:dyDescent="0.2">
      <c r="A548" s="109" t="s">
        <v>434</v>
      </c>
      <c r="B548" s="104" t="s">
        <v>351</v>
      </c>
      <c r="C548" s="104" t="s">
        <v>501</v>
      </c>
      <c r="D548" s="104" t="s">
        <v>409</v>
      </c>
      <c r="E548" s="104" t="s">
        <v>413</v>
      </c>
      <c r="F548" s="104" t="s">
        <v>1201</v>
      </c>
      <c r="G548" s="110" t="s">
        <v>312</v>
      </c>
      <c r="H548" s="86">
        <v>402864956.86000001</v>
      </c>
      <c r="I548" s="86">
        <v>402864956.86000001</v>
      </c>
      <c r="J548" s="86">
        <v>295862445.69999999</v>
      </c>
      <c r="K548" s="86">
        <f t="shared" si="139"/>
        <v>73.439608152072509</v>
      </c>
    </row>
    <row r="549" spans="1:15" ht="37.5" x14ac:dyDescent="0.2">
      <c r="A549" s="109" t="s">
        <v>435</v>
      </c>
      <c r="B549" s="104" t="s">
        <v>351</v>
      </c>
      <c r="C549" s="104" t="s">
        <v>501</v>
      </c>
      <c r="D549" s="104" t="s">
        <v>409</v>
      </c>
      <c r="E549" s="104" t="s">
        <v>413</v>
      </c>
      <c r="F549" s="104" t="s">
        <v>1201</v>
      </c>
      <c r="G549" s="104" t="s">
        <v>436</v>
      </c>
      <c r="H549" s="86">
        <v>402864956.86000001</v>
      </c>
      <c r="I549" s="86">
        <v>402864956.86000001</v>
      </c>
      <c r="J549" s="86">
        <v>295862445.69999999</v>
      </c>
      <c r="K549" s="86">
        <f t="shared" si="139"/>
        <v>73.439608152072509</v>
      </c>
    </row>
    <row r="550" spans="1:15" ht="18.75" x14ac:dyDescent="0.2">
      <c r="A550" s="109" t="s">
        <v>437</v>
      </c>
      <c r="B550" s="104" t="s">
        <v>351</v>
      </c>
      <c r="C550" s="104" t="s">
        <v>501</v>
      </c>
      <c r="D550" s="104" t="s">
        <v>409</v>
      </c>
      <c r="E550" s="104" t="s">
        <v>413</v>
      </c>
      <c r="F550" s="104" t="s">
        <v>1201</v>
      </c>
      <c r="G550" s="104" t="s">
        <v>438</v>
      </c>
      <c r="H550" s="86">
        <v>402864956.86000001</v>
      </c>
      <c r="I550" s="86">
        <v>402864956.86000001</v>
      </c>
      <c r="J550" s="86">
        <v>295862445.69999999</v>
      </c>
      <c r="K550" s="86">
        <f t="shared" si="139"/>
        <v>73.439608152072509</v>
      </c>
    </row>
    <row r="551" spans="1:15" ht="93.75" x14ac:dyDescent="0.2">
      <c r="A551" s="105" t="s">
        <v>661</v>
      </c>
      <c r="B551" s="106" t="s">
        <v>572</v>
      </c>
      <c r="C551" s="107" t="s">
        <v>312</v>
      </c>
      <c r="D551" s="107" t="s">
        <v>312</v>
      </c>
      <c r="E551" s="107" t="s">
        <v>312</v>
      </c>
      <c r="F551" s="107" t="s">
        <v>312</v>
      </c>
      <c r="G551" s="107" t="s">
        <v>312</v>
      </c>
      <c r="H551" s="102">
        <f>H552</f>
        <v>10000</v>
      </c>
      <c r="I551" s="102">
        <f t="shared" ref="I551:K551" si="153">I552</f>
        <v>94020</v>
      </c>
      <c r="J551" s="102">
        <f t="shared" si="153"/>
        <v>61636.74</v>
      </c>
      <c r="K551" s="102">
        <f t="shared" si="153"/>
        <v>65.557051691129544</v>
      </c>
      <c r="O551" s="170"/>
    </row>
    <row r="552" spans="1:15" ht="75" x14ac:dyDescent="0.2">
      <c r="A552" s="105" t="s">
        <v>424</v>
      </c>
      <c r="B552" s="106" t="s">
        <v>572</v>
      </c>
      <c r="C552" s="106" t="s">
        <v>501</v>
      </c>
      <c r="D552" s="106" t="s">
        <v>328</v>
      </c>
      <c r="E552" s="107" t="s">
        <v>312</v>
      </c>
      <c r="F552" s="107" t="s">
        <v>312</v>
      </c>
      <c r="G552" s="107" t="s">
        <v>312</v>
      </c>
      <c r="H552" s="102">
        <f>H553</f>
        <v>10000</v>
      </c>
      <c r="I552" s="102">
        <f t="shared" ref="I552:J552" si="154">I553</f>
        <v>94020</v>
      </c>
      <c r="J552" s="102">
        <f t="shared" si="154"/>
        <v>61636.74</v>
      </c>
      <c r="K552" s="86">
        <f t="shared" si="139"/>
        <v>65.557051691129544</v>
      </c>
      <c r="O552" s="170"/>
    </row>
    <row r="553" spans="1:15" ht="18.75" x14ac:dyDescent="0.2">
      <c r="A553" s="105" t="s">
        <v>412</v>
      </c>
      <c r="B553" s="106" t="s">
        <v>572</v>
      </c>
      <c r="C553" s="106" t="s">
        <v>501</v>
      </c>
      <c r="D553" s="106" t="s">
        <v>328</v>
      </c>
      <c r="E553" s="106" t="s">
        <v>413</v>
      </c>
      <c r="F553" s="108" t="s">
        <v>312</v>
      </c>
      <c r="G553" s="108" t="s">
        <v>312</v>
      </c>
      <c r="H553" s="102">
        <f>H554</f>
        <v>10000</v>
      </c>
      <c r="I553" s="102">
        <f t="shared" ref="I553:J553" si="155">I554</f>
        <v>94020</v>
      </c>
      <c r="J553" s="102">
        <f t="shared" si="155"/>
        <v>61636.74</v>
      </c>
      <c r="K553" s="86">
        <f t="shared" si="139"/>
        <v>65.557051691129544</v>
      </c>
      <c r="O553" s="170"/>
    </row>
    <row r="554" spans="1:15" ht="75" x14ac:dyDescent="0.2">
      <c r="A554" s="109" t="s">
        <v>424</v>
      </c>
      <c r="B554" s="104" t="s">
        <v>572</v>
      </c>
      <c r="C554" s="104" t="s">
        <v>501</v>
      </c>
      <c r="D554" s="104" t="s">
        <v>328</v>
      </c>
      <c r="E554" s="104" t="s">
        <v>413</v>
      </c>
      <c r="F554" s="104" t="s">
        <v>662</v>
      </c>
      <c r="G554" s="110" t="s">
        <v>312</v>
      </c>
      <c r="H554" s="86">
        <v>10000</v>
      </c>
      <c r="I554" s="86">
        <v>94020</v>
      </c>
      <c r="J554" s="86">
        <v>61636.74</v>
      </c>
      <c r="K554" s="86">
        <f t="shared" si="139"/>
        <v>65.557051691129544</v>
      </c>
      <c r="O554" s="170"/>
    </row>
    <row r="555" spans="1:15" ht="37.5" x14ac:dyDescent="0.2">
      <c r="A555" s="109" t="s">
        <v>335</v>
      </c>
      <c r="B555" s="104" t="s">
        <v>572</v>
      </c>
      <c r="C555" s="104" t="s">
        <v>501</v>
      </c>
      <c r="D555" s="104" t="s">
        <v>328</v>
      </c>
      <c r="E555" s="104" t="s">
        <v>413</v>
      </c>
      <c r="F555" s="104" t="s">
        <v>662</v>
      </c>
      <c r="G555" s="104" t="s">
        <v>336</v>
      </c>
      <c r="H555" s="86">
        <v>10000</v>
      </c>
      <c r="I555" s="86">
        <v>94020</v>
      </c>
      <c r="J555" s="86">
        <v>61636.74</v>
      </c>
      <c r="K555" s="86">
        <f t="shared" si="139"/>
        <v>65.557051691129544</v>
      </c>
      <c r="O555" s="170"/>
    </row>
    <row r="556" spans="1:15" ht="37.5" x14ac:dyDescent="0.2">
      <c r="A556" s="109" t="s">
        <v>337</v>
      </c>
      <c r="B556" s="104" t="s">
        <v>572</v>
      </c>
      <c r="C556" s="104" t="s">
        <v>501</v>
      </c>
      <c r="D556" s="104" t="s">
        <v>328</v>
      </c>
      <c r="E556" s="104" t="s">
        <v>413</v>
      </c>
      <c r="F556" s="104" t="s">
        <v>662</v>
      </c>
      <c r="G556" s="104" t="s">
        <v>338</v>
      </c>
      <c r="H556" s="86">
        <v>10000</v>
      </c>
      <c r="I556" s="86">
        <v>94020</v>
      </c>
      <c r="J556" s="86">
        <v>61636.74</v>
      </c>
      <c r="K556" s="86">
        <f t="shared" si="139"/>
        <v>65.557051691129544</v>
      </c>
      <c r="O556" s="170"/>
    </row>
    <row r="557" spans="1:15" ht="18.75" x14ac:dyDescent="0.2">
      <c r="A557" s="105" t="s">
        <v>663</v>
      </c>
      <c r="B557" s="106" t="s">
        <v>664</v>
      </c>
      <c r="C557" s="107" t="s">
        <v>312</v>
      </c>
      <c r="D557" s="107" t="s">
        <v>312</v>
      </c>
      <c r="E557" s="107" t="s">
        <v>312</v>
      </c>
      <c r="F557" s="107" t="s">
        <v>312</v>
      </c>
      <c r="G557" s="107" t="s">
        <v>312</v>
      </c>
      <c r="H557" s="102">
        <f>H558+H562+H566+H573+H582+H594</f>
        <v>21405835</v>
      </c>
      <c r="I557" s="102">
        <f t="shared" ref="I557:J557" si="156">I558+I562+I566+I573+I582+I594</f>
        <v>35337278.770000003</v>
      </c>
      <c r="J557" s="102">
        <f t="shared" si="156"/>
        <v>18100328.960000001</v>
      </c>
      <c r="K557" s="102">
        <f t="shared" si="139"/>
        <v>51.221626537260377</v>
      </c>
      <c r="L557" s="67"/>
      <c r="M557" s="67"/>
      <c r="N557" s="67"/>
      <c r="O557" s="170"/>
    </row>
    <row r="558" spans="1:15" ht="18.75" x14ac:dyDescent="0.2">
      <c r="A558" s="105" t="s">
        <v>326</v>
      </c>
      <c r="B558" s="106" t="s">
        <v>664</v>
      </c>
      <c r="C558" s="172" t="s">
        <v>501</v>
      </c>
      <c r="D558" s="172" t="s">
        <v>665</v>
      </c>
      <c r="E558" s="172" t="s">
        <v>327</v>
      </c>
      <c r="F558" s="107"/>
      <c r="G558" s="107"/>
      <c r="H558" s="102">
        <f>H559</f>
        <v>0</v>
      </c>
      <c r="I558" s="102">
        <f t="shared" ref="I558:J558" si="157">I559</f>
        <v>704193.5</v>
      </c>
      <c r="J558" s="102">
        <f t="shared" si="157"/>
        <v>704193.5</v>
      </c>
      <c r="K558" s="102">
        <f t="shared" si="139"/>
        <v>100</v>
      </c>
      <c r="L558" s="67"/>
      <c r="M558" s="67"/>
      <c r="N558" s="67"/>
      <c r="O558" s="170"/>
    </row>
    <row r="559" spans="1:15" ht="37.5" x14ac:dyDescent="0.2">
      <c r="A559" s="109" t="s">
        <v>1281</v>
      </c>
      <c r="B559" s="104" t="s">
        <v>664</v>
      </c>
      <c r="C559" s="104" t="s">
        <v>501</v>
      </c>
      <c r="D559" s="104" t="s">
        <v>665</v>
      </c>
      <c r="E559" s="104" t="s">
        <v>327</v>
      </c>
      <c r="F559" s="104" t="s">
        <v>1282</v>
      </c>
      <c r="G559" s="110" t="s">
        <v>312</v>
      </c>
      <c r="H559" s="86">
        <v>0</v>
      </c>
      <c r="I559" s="86">
        <v>704193.5</v>
      </c>
      <c r="J559" s="86">
        <v>704193.5</v>
      </c>
      <c r="K559" s="86">
        <f t="shared" si="139"/>
        <v>100</v>
      </c>
      <c r="L559" s="67"/>
      <c r="M559" s="67"/>
      <c r="N559" s="67"/>
      <c r="O559" s="170"/>
    </row>
    <row r="560" spans="1:15" ht="75" x14ac:dyDescent="0.2">
      <c r="A560" s="109" t="s">
        <v>331</v>
      </c>
      <c r="B560" s="104" t="s">
        <v>664</v>
      </c>
      <c r="C560" s="104" t="s">
        <v>501</v>
      </c>
      <c r="D560" s="104" t="s">
        <v>665</v>
      </c>
      <c r="E560" s="104" t="s">
        <v>327</v>
      </c>
      <c r="F560" s="104" t="s">
        <v>1282</v>
      </c>
      <c r="G560" s="104" t="s">
        <v>332</v>
      </c>
      <c r="H560" s="86">
        <v>0</v>
      </c>
      <c r="I560" s="86">
        <v>704193.5</v>
      </c>
      <c r="J560" s="86">
        <v>704193.5</v>
      </c>
      <c r="K560" s="86">
        <f t="shared" si="139"/>
        <v>100</v>
      </c>
      <c r="L560" s="67"/>
      <c r="M560" s="67"/>
      <c r="N560" s="67"/>
      <c r="O560" s="170"/>
    </row>
    <row r="561" spans="1:15" ht="37.5" x14ac:dyDescent="0.2">
      <c r="A561" s="109" t="s">
        <v>333</v>
      </c>
      <c r="B561" s="104" t="s">
        <v>664</v>
      </c>
      <c r="C561" s="104" t="s">
        <v>501</v>
      </c>
      <c r="D561" s="104" t="s">
        <v>665</v>
      </c>
      <c r="E561" s="104" t="s">
        <v>327</v>
      </c>
      <c r="F561" s="104" t="s">
        <v>1282</v>
      </c>
      <c r="G561" s="104" t="s">
        <v>334</v>
      </c>
      <c r="H561" s="86">
        <v>0</v>
      </c>
      <c r="I561" s="86">
        <v>704193.5</v>
      </c>
      <c r="J561" s="86">
        <v>704193.5</v>
      </c>
      <c r="K561" s="86">
        <f t="shared" si="139"/>
        <v>100</v>
      </c>
      <c r="L561" s="67"/>
      <c r="M561" s="67"/>
      <c r="N561" s="67"/>
      <c r="O561" s="170"/>
    </row>
    <row r="562" spans="1:15" ht="37.5" x14ac:dyDescent="0.2">
      <c r="A562" s="105" t="s">
        <v>361</v>
      </c>
      <c r="B562" s="106" t="s">
        <v>664</v>
      </c>
      <c r="C562" s="106" t="s">
        <v>501</v>
      </c>
      <c r="D562" s="106" t="s">
        <v>665</v>
      </c>
      <c r="E562" s="106" t="s">
        <v>362</v>
      </c>
      <c r="F562" s="104"/>
      <c r="G562" s="104"/>
      <c r="H562" s="102">
        <f>H563</f>
        <v>0</v>
      </c>
      <c r="I562" s="102">
        <f t="shared" ref="I562:J562" si="158">I563</f>
        <v>68893.48</v>
      </c>
      <c r="J562" s="102">
        <f t="shared" si="158"/>
        <v>68893.48</v>
      </c>
      <c r="K562" s="102">
        <f t="shared" si="139"/>
        <v>100</v>
      </c>
      <c r="L562" s="67"/>
      <c r="M562" s="67"/>
      <c r="N562" s="67"/>
      <c r="O562" s="170"/>
    </row>
    <row r="563" spans="1:15" ht="37.5" x14ac:dyDescent="0.2">
      <c r="A563" s="109" t="s">
        <v>1281</v>
      </c>
      <c r="B563" s="104" t="s">
        <v>664</v>
      </c>
      <c r="C563" s="104" t="s">
        <v>501</v>
      </c>
      <c r="D563" s="104" t="s">
        <v>665</v>
      </c>
      <c r="E563" s="104" t="s">
        <v>362</v>
      </c>
      <c r="F563" s="104" t="s">
        <v>1282</v>
      </c>
      <c r="G563" s="104"/>
      <c r="H563" s="86">
        <v>0</v>
      </c>
      <c r="I563" s="86">
        <v>68893.48</v>
      </c>
      <c r="J563" s="86">
        <v>68893.48</v>
      </c>
      <c r="K563" s="86">
        <f t="shared" si="139"/>
        <v>100</v>
      </c>
      <c r="L563" s="67"/>
      <c r="M563" s="67"/>
      <c r="N563" s="67"/>
      <c r="O563" s="170"/>
    </row>
    <row r="564" spans="1:15" ht="75" x14ac:dyDescent="0.2">
      <c r="A564" s="109" t="s">
        <v>331</v>
      </c>
      <c r="B564" s="104" t="s">
        <v>664</v>
      </c>
      <c r="C564" s="104" t="s">
        <v>501</v>
      </c>
      <c r="D564" s="104" t="s">
        <v>665</v>
      </c>
      <c r="E564" s="104" t="s">
        <v>362</v>
      </c>
      <c r="F564" s="104" t="s">
        <v>1282</v>
      </c>
      <c r="G564" s="104" t="s">
        <v>332</v>
      </c>
      <c r="H564" s="86">
        <v>0</v>
      </c>
      <c r="I564" s="86">
        <v>68893.48</v>
      </c>
      <c r="J564" s="86">
        <v>68893.48</v>
      </c>
      <c r="K564" s="86">
        <f t="shared" si="139"/>
        <v>100</v>
      </c>
      <c r="L564" s="67"/>
      <c r="M564" s="67"/>
      <c r="N564" s="67"/>
      <c r="O564" s="170"/>
    </row>
    <row r="565" spans="1:15" ht="37.5" x14ac:dyDescent="0.2">
      <c r="A565" s="109" t="s">
        <v>333</v>
      </c>
      <c r="B565" s="104" t="s">
        <v>664</v>
      </c>
      <c r="C565" s="104" t="s">
        <v>501</v>
      </c>
      <c r="D565" s="104" t="s">
        <v>665</v>
      </c>
      <c r="E565" s="104" t="s">
        <v>362</v>
      </c>
      <c r="F565" s="104" t="s">
        <v>1282</v>
      </c>
      <c r="G565" s="104" t="s">
        <v>334</v>
      </c>
      <c r="H565" s="86">
        <v>0</v>
      </c>
      <c r="I565" s="86">
        <v>68893.48</v>
      </c>
      <c r="J565" s="86">
        <v>68893.48</v>
      </c>
      <c r="K565" s="86">
        <f t="shared" si="139"/>
        <v>100</v>
      </c>
      <c r="L565" s="67"/>
      <c r="M565" s="67"/>
      <c r="N565" s="67"/>
      <c r="O565" s="170"/>
    </row>
    <row r="566" spans="1:15" ht="37.5" x14ac:dyDescent="0.2">
      <c r="A566" s="105" t="s">
        <v>396</v>
      </c>
      <c r="B566" s="106" t="s">
        <v>664</v>
      </c>
      <c r="C566" s="106" t="s">
        <v>501</v>
      </c>
      <c r="D566" s="106" t="s">
        <v>665</v>
      </c>
      <c r="E566" s="161">
        <v>111</v>
      </c>
      <c r="F566" s="107"/>
      <c r="G566" s="107"/>
      <c r="H566" s="102">
        <f>H567+H570</f>
        <v>0</v>
      </c>
      <c r="I566" s="102">
        <f t="shared" ref="I566:J566" si="159">I567+I570</f>
        <v>107668.8</v>
      </c>
      <c r="J566" s="102">
        <f t="shared" si="159"/>
        <v>107668.8</v>
      </c>
      <c r="K566" s="102">
        <f t="shared" si="139"/>
        <v>100</v>
      </c>
      <c r="L566" s="67"/>
      <c r="M566" s="67"/>
      <c r="N566" s="67"/>
      <c r="O566" s="67"/>
    </row>
    <row r="567" spans="1:15" ht="37.5" x14ac:dyDescent="0.2">
      <c r="A567" s="109" t="s">
        <v>1281</v>
      </c>
      <c r="B567" s="104" t="s">
        <v>664</v>
      </c>
      <c r="C567" s="104" t="s">
        <v>501</v>
      </c>
      <c r="D567" s="104" t="s">
        <v>665</v>
      </c>
      <c r="E567" s="104">
        <v>111</v>
      </c>
      <c r="F567" s="104" t="s">
        <v>1282</v>
      </c>
      <c r="G567" s="107"/>
      <c r="H567" s="86">
        <v>0</v>
      </c>
      <c r="I567" s="86">
        <v>105570.08</v>
      </c>
      <c r="J567" s="86">
        <v>105570.08</v>
      </c>
      <c r="K567" s="86">
        <f t="shared" si="139"/>
        <v>100</v>
      </c>
      <c r="L567" s="67"/>
      <c r="M567" s="67"/>
      <c r="N567" s="67"/>
      <c r="O567" s="67"/>
    </row>
    <row r="568" spans="1:15" ht="75" x14ac:dyDescent="0.2">
      <c r="A568" s="109" t="s">
        <v>331</v>
      </c>
      <c r="B568" s="104" t="s">
        <v>664</v>
      </c>
      <c r="C568" s="104" t="s">
        <v>501</v>
      </c>
      <c r="D568" s="104" t="s">
        <v>665</v>
      </c>
      <c r="E568" s="104">
        <v>111</v>
      </c>
      <c r="F568" s="104" t="s">
        <v>1282</v>
      </c>
      <c r="G568" s="104" t="s">
        <v>332</v>
      </c>
      <c r="H568" s="86">
        <v>0</v>
      </c>
      <c r="I568" s="86">
        <v>105570.08</v>
      </c>
      <c r="J568" s="86">
        <v>105570.08</v>
      </c>
      <c r="K568" s="86">
        <f t="shared" si="139"/>
        <v>100</v>
      </c>
      <c r="L568" s="67"/>
      <c r="M568" s="67"/>
      <c r="N568" s="67"/>
      <c r="O568" s="67"/>
    </row>
    <row r="569" spans="1:15" ht="37.5" x14ac:dyDescent="0.2">
      <c r="A569" s="109" t="s">
        <v>333</v>
      </c>
      <c r="B569" s="104" t="s">
        <v>664</v>
      </c>
      <c r="C569" s="104" t="s">
        <v>501</v>
      </c>
      <c r="D569" s="104" t="s">
        <v>665</v>
      </c>
      <c r="E569" s="104">
        <v>111</v>
      </c>
      <c r="F569" s="104" t="s">
        <v>1282</v>
      </c>
      <c r="G569" s="104" t="s">
        <v>334</v>
      </c>
      <c r="H569" s="86">
        <v>0</v>
      </c>
      <c r="I569" s="86">
        <v>105570.08</v>
      </c>
      <c r="J569" s="86">
        <v>105570.08</v>
      </c>
      <c r="K569" s="86">
        <f t="shared" si="139"/>
        <v>100</v>
      </c>
      <c r="L569" s="67"/>
      <c r="M569" s="67"/>
      <c r="N569" s="67"/>
      <c r="O569" s="67"/>
    </row>
    <row r="570" spans="1:15" ht="37.5" x14ac:dyDescent="0.2">
      <c r="A570" s="109" t="s">
        <v>449</v>
      </c>
      <c r="B570" s="104" t="s">
        <v>664</v>
      </c>
      <c r="C570" s="104" t="s">
        <v>501</v>
      </c>
      <c r="D570" s="104" t="s">
        <v>665</v>
      </c>
      <c r="E570" s="160">
        <v>111</v>
      </c>
      <c r="F570" s="160">
        <v>83270</v>
      </c>
      <c r="G570" s="107"/>
      <c r="H570" s="86">
        <v>0</v>
      </c>
      <c r="I570" s="86">
        <v>2098.7199999999998</v>
      </c>
      <c r="J570" s="86">
        <v>2098.7199999999998</v>
      </c>
      <c r="K570" s="86">
        <f t="shared" si="139"/>
        <v>100</v>
      </c>
      <c r="L570" s="67"/>
      <c r="M570" s="67"/>
      <c r="N570" s="67"/>
      <c r="O570" s="67"/>
    </row>
    <row r="571" spans="1:15" ht="18.75" x14ac:dyDescent="0.2">
      <c r="A571" s="109" t="s">
        <v>339</v>
      </c>
      <c r="B571" s="104" t="s">
        <v>664</v>
      </c>
      <c r="C571" s="104" t="s">
        <v>501</v>
      </c>
      <c r="D571" s="104" t="s">
        <v>665</v>
      </c>
      <c r="E571" s="160">
        <v>111</v>
      </c>
      <c r="F571" s="160">
        <v>83270</v>
      </c>
      <c r="G571" s="160">
        <v>800</v>
      </c>
      <c r="H571" s="86">
        <v>0</v>
      </c>
      <c r="I571" s="86">
        <v>2098.7199999999998</v>
      </c>
      <c r="J571" s="86">
        <v>2098.7199999999998</v>
      </c>
      <c r="K571" s="86">
        <f t="shared" si="139"/>
        <v>100</v>
      </c>
      <c r="L571" s="67"/>
      <c r="M571" s="67"/>
      <c r="N571" s="67"/>
      <c r="O571" s="67"/>
    </row>
    <row r="572" spans="1:15" ht="18.75" x14ac:dyDescent="0.2">
      <c r="A572" s="109" t="s">
        <v>1254</v>
      </c>
      <c r="B572" s="104" t="s">
        <v>664</v>
      </c>
      <c r="C572" s="104" t="s">
        <v>501</v>
      </c>
      <c r="D572" s="104" t="s">
        <v>665</v>
      </c>
      <c r="E572" s="160">
        <v>111</v>
      </c>
      <c r="F572" s="160">
        <v>83270</v>
      </c>
      <c r="G572" s="160">
        <v>830</v>
      </c>
      <c r="H572" s="86">
        <v>0</v>
      </c>
      <c r="I572" s="86">
        <v>2098.7199999999998</v>
      </c>
      <c r="J572" s="86">
        <v>2098.7199999999998</v>
      </c>
      <c r="K572" s="86">
        <f t="shared" si="139"/>
        <v>100</v>
      </c>
      <c r="L572" s="67"/>
      <c r="M572" s="67"/>
      <c r="N572" s="67"/>
      <c r="O572" s="67"/>
    </row>
    <row r="573" spans="1:15" ht="18.75" x14ac:dyDescent="0.2">
      <c r="A573" s="105" t="s">
        <v>404</v>
      </c>
      <c r="B573" s="106" t="s">
        <v>664</v>
      </c>
      <c r="C573" s="106" t="s">
        <v>501</v>
      </c>
      <c r="D573" s="106" t="s">
        <v>665</v>
      </c>
      <c r="E573" s="106" t="s">
        <v>405</v>
      </c>
      <c r="F573" s="108"/>
      <c r="G573" s="108" t="s">
        <v>312</v>
      </c>
      <c r="H573" s="102">
        <f>H574+H579</f>
        <v>2589905</v>
      </c>
      <c r="I573" s="102">
        <f t="shared" ref="I573:J573" si="160">I574+I579</f>
        <v>2992354</v>
      </c>
      <c r="J573" s="102">
        <f t="shared" si="160"/>
        <v>2069880.1</v>
      </c>
      <c r="K573" s="102">
        <f t="shared" si="139"/>
        <v>69.172300469797364</v>
      </c>
    </row>
    <row r="574" spans="1:15" ht="37.5" x14ac:dyDescent="0.2">
      <c r="A574" s="109" t="s">
        <v>330</v>
      </c>
      <c r="B574" s="104" t="s">
        <v>664</v>
      </c>
      <c r="C574" s="104" t="s">
        <v>501</v>
      </c>
      <c r="D574" s="104" t="s">
        <v>665</v>
      </c>
      <c r="E574" s="104" t="s">
        <v>405</v>
      </c>
      <c r="F574" s="104" t="s">
        <v>503</v>
      </c>
      <c r="G574" s="110" t="s">
        <v>312</v>
      </c>
      <c r="H574" s="86">
        <v>1040091</v>
      </c>
      <c r="I574" s="86">
        <v>1202990</v>
      </c>
      <c r="J574" s="86">
        <v>831460.81</v>
      </c>
      <c r="K574" s="86">
        <f t="shared" si="139"/>
        <v>69.116186335713508</v>
      </c>
    </row>
    <row r="575" spans="1:15" ht="75" x14ac:dyDescent="0.2">
      <c r="A575" s="109" t="s">
        <v>331</v>
      </c>
      <c r="B575" s="104" t="s">
        <v>664</v>
      </c>
      <c r="C575" s="104" t="s">
        <v>501</v>
      </c>
      <c r="D575" s="104" t="s">
        <v>665</v>
      </c>
      <c r="E575" s="104" t="s">
        <v>405</v>
      </c>
      <c r="F575" s="104" t="s">
        <v>503</v>
      </c>
      <c r="G575" s="104" t="s">
        <v>332</v>
      </c>
      <c r="H575" s="86">
        <v>950241</v>
      </c>
      <c r="I575" s="86">
        <v>1113140</v>
      </c>
      <c r="J575" s="86">
        <v>831460.81</v>
      </c>
      <c r="K575" s="86">
        <f t="shared" si="139"/>
        <v>74.695079684496108</v>
      </c>
    </row>
    <row r="576" spans="1:15" ht="37.5" x14ac:dyDescent="0.2">
      <c r="A576" s="109" t="s">
        <v>333</v>
      </c>
      <c r="B576" s="104" t="s">
        <v>664</v>
      </c>
      <c r="C576" s="104" t="s">
        <v>501</v>
      </c>
      <c r="D576" s="104" t="s">
        <v>665</v>
      </c>
      <c r="E576" s="104" t="s">
        <v>405</v>
      </c>
      <c r="F576" s="104" t="s">
        <v>503</v>
      </c>
      <c r="G576" s="104" t="s">
        <v>334</v>
      </c>
      <c r="H576" s="86">
        <v>950241</v>
      </c>
      <c r="I576" s="86">
        <v>1113140</v>
      </c>
      <c r="J576" s="86">
        <v>831460.81</v>
      </c>
      <c r="K576" s="86">
        <f t="shared" si="139"/>
        <v>74.695079684496108</v>
      </c>
    </row>
    <row r="577" spans="1:11" ht="37.5" x14ac:dyDescent="0.2">
      <c r="A577" s="109" t="s">
        <v>335</v>
      </c>
      <c r="B577" s="104" t="s">
        <v>664</v>
      </c>
      <c r="C577" s="104" t="s">
        <v>501</v>
      </c>
      <c r="D577" s="104" t="s">
        <v>665</v>
      </c>
      <c r="E577" s="104" t="s">
        <v>405</v>
      </c>
      <c r="F577" s="104" t="s">
        <v>503</v>
      </c>
      <c r="G577" s="104" t="s">
        <v>336</v>
      </c>
      <c r="H577" s="86">
        <v>89850</v>
      </c>
      <c r="I577" s="86">
        <v>89850</v>
      </c>
      <c r="J577" s="86">
        <v>0</v>
      </c>
      <c r="K577" s="86">
        <f t="shared" si="139"/>
        <v>0</v>
      </c>
    </row>
    <row r="578" spans="1:11" ht="37.5" x14ac:dyDescent="0.2">
      <c r="A578" s="109" t="s">
        <v>337</v>
      </c>
      <c r="B578" s="104" t="s">
        <v>664</v>
      </c>
      <c r="C578" s="104" t="s">
        <v>501</v>
      </c>
      <c r="D578" s="104" t="s">
        <v>665</v>
      </c>
      <c r="E578" s="104" t="s">
        <v>405</v>
      </c>
      <c r="F578" s="104" t="s">
        <v>503</v>
      </c>
      <c r="G578" s="104" t="s">
        <v>338</v>
      </c>
      <c r="H578" s="86">
        <v>89850</v>
      </c>
      <c r="I578" s="86">
        <v>89850</v>
      </c>
      <c r="J578" s="86">
        <v>0</v>
      </c>
      <c r="K578" s="86">
        <f t="shared" ref="K578:K613" si="161">J578/I578*100</f>
        <v>0</v>
      </c>
    </row>
    <row r="579" spans="1:11" ht="37.5" x14ac:dyDescent="0.2">
      <c r="A579" s="109" t="s">
        <v>406</v>
      </c>
      <c r="B579" s="104" t="s">
        <v>664</v>
      </c>
      <c r="C579" s="104" t="s">
        <v>501</v>
      </c>
      <c r="D579" s="104" t="s">
        <v>665</v>
      </c>
      <c r="E579" s="104" t="s">
        <v>405</v>
      </c>
      <c r="F579" s="104" t="s">
        <v>666</v>
      </c>
      <c r="G579" s="110" t="s">
        <v>312</v>
      </c>
      <c r="H579" s="86">
        <v>1549814</v>
      </c>
      <c r="I579" s="86">
        <v>1789364</v>
      </c>
      <c r="J579" s="86">
        <v>1238419.29</v>
      </c>
      <c r="K579" s="86">
        <f t="shared" si="161"/>
        <v>69.210026020418425</v>
      </c>
    </row>
    <row r="580" spans="1:11" ht="75" x14ac:dyDescent="0.2">
      <c r="A580" s="109" t="s">
        <v>331</v>
      </c>
      <c r="B580" s="104" t="s">
        <v>664</v>
      </c>
      <c r="C580" s="104" t="s">
        <v>501</v>
      </c>
      <c r="D580" s="104" t="s">
        <v>665</v>
      </c>
      <c r="E580" s="104" t="s">
        <v>405</v>
      </c>
      <c r="F580" s="104" t="s">
        <v>666</v>
      </c>
      <c r="G580" s="104" t="s">
        <v>332</v>
      </c>
      <c r="H580" s="86">
        <v>1549814</v>
      </c>
      <c r="I580" s="86">
        <v>1789364</v>
      </c>
      <c r="J580" s="86">
        <v>1238419.29</v>
      </c>
      <c r="K580" s="86">
        <f t="shared" si="161"/>
        <v>69.210026020418425</v>
      </c>
    </row>
    <row r="581" spans="1:11" ht="37.5" x14ac:dyDescent="0.2">
      <c r="A581" s="109" t="s">
        <v>333</v>
      </c>
      <c r="B581" s="104" t="s">
        <v>664</v>
      </c>
      <c r="C581" s="104" t="s">
        <v>501</v>
      </c>
      <c r="D581" s="104" t="s">
        <v>665</v>
      </c>
      <c r="E581" s="104" t="s">
        <v>405</v>
      </c>
      <c r="F581" s="104" t="s">
        <v>666</v>
      </c>
      <c r="G581" s="104" t="s">
        <v>334</v>
      </c>
      <c r="H581" s="86">
        <v>1549814</v>
      </c>
      <c r="I581" s="86">
        <v>1789364</v>
      </c>
      <c r="J581" s="86">
        <v>1238419.29</v>
      </c>
      <c r="K581" s="86">
        <f t="shared" si="161"/>
        <v>69.210026020418425</v>
      </c>
    </row>
    <row r="582" spans="1:11" ht="18.75" x14ac:dyDescent="0.2">
      <c r="A582" s="105" t="s">
        <v>407</v>
      </c>
      <c r="B582" s="106" t="s">
        <v>664</v>
      </c>
      <c r="C582" s="106" t="s">
        <v>501</v>
      </c>
      <c r="D582" s="106" t="s">
        <v>665</v>
      </c>
      <c r="E582" s="106" t="s">
        <v>408</v>
      </c>
      <c r="F582" s="108" t="s">
        <v>312</v>
      </c>
      <c r="G582" s="108" t="s">
        <v>312</v>
      </c>
      <c r="H582" s="102">
        <f>H583+H586+H589</f>
        <v>6163038</v>
      </c>
      <c r="I582" s="102">
        <f t="shared" ref="I582:J582" si="162">I583+I586+I589</f>
        <v>7062476</v>
      </c>
      <c r="J582" s="102">
        <f t="shared" si="162"/>
        <v>4084630.9699999997</v>
      </c>
      <c r="K582" s="102">
        <f t="shared" si="161"/>
        <v>57.835679300007527</v>
      </c>
    </row>
    <row r="583" spans="1:11" ht="18.75" x14ac:dyDescent="0.2">
      <c r="A583" s="109" t="s">
        <v>410</v>
      </c>
      <c r="B583" s="104" t="s">
        <v>664</v>
      </c>
      <c r="C583" s="104" t="s">
        <v>501</v>
      </c>
      <c r="D583" s="104" t="s">
        <v>665</v>
      </c>
      <c r="E583" s="104" t="s">
        <v>408</v>
      </c>
      <c r="F583" s="104" t="s">
        <v>667</v>
      </c>
      <c r="G583" s="110" t="s">
        <v>312</v>
      </c>
      <c r="H583" s="86">
        <v>2232819</v>
      </c>
      <c r="I583" s="86">
        <v>2585485</v>
      </c>
      <c r="J583" s="86">
        <v>2027878.34</v>
      </c>
      <c r="K583" s="86">
        <f t="shared" si="161"/>
        <v>78.43318913085939</v>
      </c>
    </row>
    <row r="584" spans="1:11" ht="75" x14ac:dyDescent="0.2">
      <c r="A584" s="109" t="s">
        <v>331</v>
      </c>
      <c r="B584" s="104" t="s">
        <v>664</v>
      </c>
      <c r="C584" s="104" t="s">
        <v>501</v>
      </c>
      <c r="D584" s="104" t="s">
        <v>665</v>
      </c>
      <c r="E584" s="104" t="s">
        <v>408</v>
      </c>
      <c r="F584" s="104" t="s">
        <v>667</v>
      </c>
      <c r="G584" s="104" t="s">
        <v>332</v>
      </c>
      <c r="H584" s="86">
        <v>2232819</v>
      </c>
      <c r="I584" s="86">
        <v>2585485</v>
      </c>
      <c r="J584" s="86">
        <v>2027878.34</v>
      </c>
      <c r="K584" s="86">
        <f t="shared" si="161"/>
        <v>78.43318913085939</v>
      </c>
    </row>
    <row r="585" spans="1:11" ht="37.5" x14ac:dyDescent="0.2">
      <c r="A585" s="109" t="s">
        <v>333</v>
      </c>
      <c r="B585" s="104" t="s">
        <v>664</v>
      </c>
      <c r="C585" s="104" t="s">
        <v>501</v>
      </c>
      <c r="D585" s="104" t="s">
        <v>665</v>
      </c>
      <c r="E585" s="104" t="s">
        <v>408</v>
      </c>
      <c r="F585" s="104" t="s">
        <v>667</v>
      </c>
      <c r="G585" s="104" t="s">
        <v>334</v>
      </c>
      <c r="H585" s="86">
        <v>2232819</v>
      </c>
      <c r="I585" s="86">
        <v>2585485</v>
      </c>
      <c r="J585" s="86">
        <v>2027878.34</v>
      </c>
      <c r="K585" s="86">
        <f t="shared" si="161"/>
        <v>78.43318913085939</v>
      </c>
    </row>
    <row r="586" spans="1:11" ht="37.5" x14ac:dyDescent="0.2">
      <c r="A586" s="109" t="s">
        <v>411</v>
      </c>
      <c r="B586" s="104" t="s">
        <v>664</v>
      </c>
      <c r="C586" s="104" t="s">
        <v>501</v>
      </c>
      <c r="D586" s="104" t="s">
        <v>665</v>
      </c>
      <c r="E586" s="104" t="s">
        <v>408</v>
      </c>
      <c r="F586" s="104" t="s">
        <v>668</v>
      </c>
      <c r="G586" s="110" t="s">
        <v>312</v>
      </c>
      <c r="H586" s="86">
        <v>2103137</v>
      </c>
      <c r="I586" s="86">
        <v>2342687</v>
      </c>
      <c r="J586" s="86">
        <v>929002.49</v>
      </c>
      <c r="K586" s="86">
        <f t="shared" si="161"/>
        <v>39.655425159229551</v>
      </c>
    </row>
    <row r="587" spans="1:11" ht="75" x14ac:dyDescent="0.2">
      <c r="A587" s="109" t="s">
        <v>331</v>
      </c>
      <c r="B587" s="104" t="s">
        <v>664</v>
      </c>
      <c r="C587" s="104" t="s">
        <v>501</v>
      </c>
      <c r="D587" s="104" t="s">
        <v>665</v>
      </c>
      <c r="E587" s="104" t="s">
        <v>408</v>
      </c>
      <c r="F587" s="104" t="s">
        <v>668</v>
      </c>
      <c r="G587" s="104" t="s">
        <v>332</v>
      </c>
      <c r="H587" s="86">
        <v>2103137</v>
      </c>
      <c r="I587" s="86">
        <v>2342687</v>
      </c>
      <c r="J587" s="86">
        <v>929002.49</v>
      </c>
      <c r="K587" s="86">
        <f t="shared" si="161"/>
        <v>39.655425159229551</v>
      </c>
    </row>
    <row r="588" spans="1:11" ht="37.5" x14ac:dyDescent="0.2">
      <c r="A588" s="109" t="s">
        <v>333</v>
      </c>
      <c r="B588" s="104" t="s">
        <v>664</v>
      </c>
      <c r="C588" s="104" t="s">
        <v>501</v>
      </c>
      <c r="D588" s="104" t="s">
        <v>665</v>
      </c>
      <c r="E588" s="104" t="s">
        <v>408</v>
      </c>
      <c r="F588" s="104" t="s">
        <v>668</v>
      </c>
      <c r="G588" s="104" t="s">
        <v>334</v>
      </c>
      <c r="H588" s="86">
        <v>2103137</v>
      </c>
      <c r="I588" s="86">
        <v>2342687</v>
      </c>
      <c r="J588" s="86">
        <v>929002.49</v>
      </c>
      <c r="K588" s="86">
        <f t="shared" si="161"/>
        <v>39.655425159229551</v>
      </c>
    </row>
    <row r="589" spans="1:11" ht="37.5" x14ac:dyDescent="0.2">
      <c r="A589" s="109" t="s">
        <v>330</v>
      </c>
      <c r="B589" s="104" t="s">
        <v>664</v>
      </c>
      <c r="C589" s="104" t="s">
        <v>501</v>
      </c>
      <c r="D589" s="104" t="s">
        <v>665</v>
      </c>
      <c r="E589" s="104" t="s">
        <v>408</v>
      </c>
      <c r="F589" s="104" t="s">
        <v>503</v>
      </c>
      <c r="G589" s="110" t="s">
        <v>312</v>
      </c>
      <c r="H589" s="86">
        <v>1827082</v>
      </c>
      <c r="I589" s="86">
        <v>2134304</v>
      </c>
      <c r="J589" s="86">
        <v>1127750.1399999999</v>
      </c>
      <c r="K589" s="86">
        <f t="shared" si="161"/>
        <v>52.839245955590201</v>
      </c>
    </row>
    <row r="590" spans="1:11" ht="75" x14ac:dyDescent="0.2">
      <c r="A590" s="109" t="s">
        <v>331</v>
      </c>
      <c r="B590" s="104" t="s">
        <v>664</v>
      </c>
      <c r="C590" s="104" t="s">
        <v>501</v>
      </c>
      <c r="D590" s="104" t="s">
        <v>665</v>
      </c>
      <c r="E590" s="104" t="s">
        <v>408</v>
      </c>
      <c r="F590" s="104" t="s">
        <v>503</v>
      </c>
      <c r="G590" s="104" t="s">
        <v>332</v>
      </c>
      <c r="H590" s="86">
        <v>1656318</v>
      </c>
      <c r="I590" s="86">
        <v>1963540</v>
      </c>
      <c r="J590" s="86">
        <v>1045315.14</v>
      </c>
      <c r="K590" s="86">
        <f t="shared" si="161"/>
        <v>53.236253908756638</v>
      </c>
    </row>
    <row r="591" spans="1:11" ht="37.5" x14ac:dyDescent="0.2">
      <c r="A591" s="109" t="s">
        <v>333</v>
      </c>
      <c r="B591" s="104" t="s">
        <v>664</v>
      </c>
      <c r="C591" s="104" t="s">
        <v>501</v>
      </c>
      <c r="D591" s="104" t="s">
        <v>665</v>
      </c>
      <c r="E591" s="104" t="s">
        <v>408</v>
      </c>
      <c r="F591" s="104" t="s">
        <v>503</v>
      </c>
      <c r="G591" s="104" t="s">
        <v>334</v>
      </c>
      <c r="H591" s="86">
        <v>1656318</v>
      </c>
      <c r="I591" s="86">
        <v>1963540</v>
      </c>
      <c r="J591" s="86">
        <v>1045315.14</v>
      </c>
      <c r="K591" s="86">
        <f t="shared" si="161"/>
        <v>53.236253908756638</v>
      </c>
    </row>
    <row r="592" spans="1:11" ht="37.5" x14ac:dyDescent="0.2">
      <c r="A592" s="109" t="s">
        <v>335</v>
      </c>
      <c r="B592" s="104" t="s">
        <v>664</v>
      </c>
      <c r="C592" s="104" t="s">
        <v>501</v>
      </c>
      <c r="D592" s="104" t="s">
        <v>665</v>
      </c>
      <c r="E592" s="104" t="s">
        <v>408</v>
      </c>
      <c r="F592" s="104" t="s">
        <v>503</v>
      </c>
      <c r="G592" s="104" t="s">
        <v>336</v>
      </c>
      <c r="H592" s="86">
        <v>170764</v>
      </c>
      <c r="I592" s="86">
        <v>170764</v>
      </c>
      <c r="J592" s="86">
        <v>82435</v>
      </c>
      <c r="K592" s="86">
        <f t="shared" si="161"/>
        <v>48.274226417746128</v>
      </c>
    </row>
    <row r="593" spans="1:11" ht="37.5" x14ac:dyDescent="0.2">
      <c r="A593" s="109" t="s">
        <v>337</v>
      </c>
      <c r="B593" s="104" t="s">
        <v>664</v>
      </c>
      <c r="C593" s="104" t="s">
        <v>501</v>
      </c>
      <c r="D593" s="104" t="s">
        <v>665</v>
      </c>
      <c r="E593" s="104" t="s">
        <v>408</v>
      </c>
      <c r="F593" s="104" t="s">
        <v>503</v>
      </c>
      <c r="G593" s="104" t="s">
        <v>338</v>
      </c>
      <c r="H593" s="86">
        <v>170764</v>
      </c>
      <c r="I593" s="86">
        <v>170764</v>
      </c>
      <c r="J593" s="86">
        <v>82435</v>
      </c>
      <c r="K593" s="86">
        <f t="shared" si="161"/>
        <v>48.274226417746128</v>
      </c>
    </row>
    <row r="594" spans="1:11" ht="18.75" x14ac:dyDescent="0.2">
      <c r="A594" s="105" t="s">
        <v>412</v>
      </c>
      <c r="B594" s="106" t="s">
        <v>664</v>
      </c>
      <c r="C594" s="106" t="s">
        <v>501</v>
      </c>
      <c r="D594" s="106" t="s">
        <v>665</v>
      </c>
      <c r="E594" s="106" t="s">
        <v>413</v>
      </c>
      <c r="F594" s="108" t="s">
        <v>312</v>
      </c>
      <c r="G594" s="108" t="s">
        <v>312</v>
      </c>
      <c r="H594" s="102">
        <f>H595+H598+H601+H604+H607+H610</f>
        <v>12652892</v>
      </c>
      <c r="I594" s="102">
        <f t="shared" ref="I594:J594" si="163">I595+I598+I601+I604+I607+I610</f>
        <v>24401692.990000002</v>
      </c>
      <c r="J594" s="102">
        <f t="shared" si="163"/>
        <v>11065062.109999999</v>
      </c>
      <c r="K594" s="102">
        <f t="shared" si="161"/>
        <v>45.345468916990903</v>
      </c>
    </row>
    <row r="595" spans="1:11" ht="37.5" x14ac:dyDescent="0.2">
      <c r="A595" s="109" t="s">
        <v>1281</v>
      </c>
      <c r="B595" s="104" t="s">
        <v>664</v>
      </c>
      <c r="C595" s="104" t="s">
        <v>501</v>
      </c>
      <c r="D595" s="104" t="s">
        <v>665</v>
      </c>
      <c r="E595" s="104" t="s">
        <v>413</v>
      </c>
      <c r="F595" s="104" t="s">
        <v>1282</v>
      </c>
      <c r="G595" s="104"/>
      <c r="H595" s="86">
        <v>0</v>
      </c>
      <c r="I595" s="86">
        <v>1100962.94</v>
      </c>
      <c r="J595" s="86">
        <v>1100962.94</v>
      </c>
      <c r="K595" s="86">
        <f t="shared" si="161"/>
        <v>100</v>
      </c>
    </row>
    <row r="596" spans="1:11" ht="75" x14ac:dyDescent="0.2">
      <c r="A596" s="109" t="s">
        <v>331</v>
      </c>
      <c r="B596" s="104" t="s">
        <v>664</v>
      </c>
      <c r="C596" s="104" t="s">
        <v>501</v>
      </c>
      <c r="D596" s="104" t="s">
        <v>665</v>
      </c>
      <c r="E596" s="104" t="s">
        <v>413</v>
      </c>
      <c r="F596" s="104" t="s">
        <v>1282</v>
      </c>
      <c r="G596" s="104" t="s">
        <v>332</v>
      </c>
      <c r="H596" s="86">
        <v>0</v>
      </c>
      <c r="I596" s="86">
        <v>1100962.94</v>
      </c>
      <c r="J596" s="86">
        <v>1100962.94</v>
      </c>
      <c r="K596" s="86">
        <f t="shared" si="161"/>
        <v>100</v>
      </c>
    </row>
    <row r="597" spans="1:11" ht="37.5" x14ac:dyDescent="0.2">
      <c r="A597" s="109" t="s">
        <v>333</v>
      </c>
      <c r="B597" s="104" t="s">
        <v>664</v>
      </c>
      <c r="C597" s="104" t="s">
        <v>501</v>
      </c>
      <c r="D597" s="104" t="s">
        <v>665</v>
      </c>
      <c r="E597" s="104" t="s">
        <v>413</v>
      </c>
      <c r="F597" s="104" t="s">
        <v>1282</v>
      </c>
      <c r="G597" s="104" t="s">
        <v>334</v>
      </c>
      <c r="H597" s="86">
        <v>0</v>
      </c>
      <c r="I597" s="86">
        <v>1100962.94</v>
      </c>
      <c r="J597" s="86">
        <v>1100962.94</v>
      </c>
      <c r="K597" s="86">
        <f t="shared" si="161"/>
        <v>100</v>
      </c>
    </row>
    <row r="598" spans="1:11" ht="18.75" x14ac:dyDescent="0.2">
      <c r="A598" s="109" t="s">
        <v>454</v>
      </c>
      <c r="B598" s="104" t="s">
        <v>664</v>
      </c>
      <c r="C598" s="104" t="s">
        <v>501</v>
      </c>
      <c r="D598" s="104" t="s">
        <v>665</v>
      </c>
      <c r="E598" s="104" t="s">
        <v>413</v>
      </c>
      <c r="F598" s="104" t="s">
        <v>669</v>
      </c>
      <c r="G598" s="110" t="s">
        <v>312</v>
      </c>
      <c r="H598" s="86">
        <v>100000</v>
      </c>
      <c r="I598" s="86">
        <v>100000</v>
      </c>
      <c r="J598" s="86">
        <v>0</v>
      </c>
      <c r="K598" s="86">
        <f t="shared" si="161"/>
        <v>0</v>
      </c>
    </row>
    <row r="599" spans="1:11" ht="37.5" x14ac:dyDescent="0.2">
      <c r="A599" s="109" t="s">
        <v>335</v>
      </c>
      <c r="B599" s="104" t="s">
        <v>664</v>
      </c>
      <c r="C599" s="104" t="s">
        <v>501</v>
      </c>
      <c r="D599" s="104" t="s">
        <v>665</v>
      </c>
      <c r="E599" s="104" t="s">
        <v>413</v>
      </c>
      <c r="F599" s="104" t="s">
        <v>669</v>
      </c>
      <c r="G599" s="104" t="s">
        <v>336</v>
      </c>
      <c r="H599" s="86">
        <v>100000</v>
      </c>
      <c r="I599" s="86">
        <v>100000</v>
      </c>
      <c r="J599" s="86">
        <v>0</v>
      </c>
      <c r="K599" s="86">
        <f t="shared" si="161"/>
        <v>0</v>
      </c>
    </row>
    <row r="600" spans="1:11" ht="37.5" x14ac:dyDescent="0.2">
      <c r="A600" s="109" t="s">
        <v>337</v>
      </c>
      <c r="B600" s="104" t="s">
        <v>664</v>
      </c>
      <c r="C600" s="104" t="s">
        <v>501</v>
      </c>
      <c r="D600" s="104" t="s">
        <v>665</v>
      </c>
      <c r="E600" s="104" t="s">
        <v>413</v>
      </c>
      <c r="F600" s="104" t="s">
        <v>669</v>
      </c>
      <c r="G600" s="104" t="s">
        <v>338</v>
      </c>
      <c r="H600" s="86">
        <v>100000</v>
      </c>
      <c r="I600" s="86">
        <v>100000</v>
      </c>
      <c r="J600" s="86">
        <v>0</v>
      </c>
      <c r="K600" s="86">
        <f t="shared" si="161"/>
        <v>0</v>
      </c>
    </row>
    <row r="601" spans="1:11" ht="37.5" x14ac:dyDescent="0.2">
      <c r="A601" s="109" t="s">
        <v>457</v>
      </c>
      <c r="B601" s="104" t="s">
        <v>664</v>
      </c>
      <c r="C601" s="104" t="s">
        <v>501</v>
      </c>
      <c r="D601" s="104" t="s">
        <v>665</v>
      </c>
      <c r="E601" s="104" t="s">
        <v>413</v>
      </c>
      <c r="F601" s="104" t="s">
        <v>670</v>
      </c>
      <c r="G601" s="110" t="s">
        <v>312</v>
      </c>
      <c r="H601" s="86">
        <v>7702892</v>
      </c>
      <c r="I601" s="86">
        <v>18145026</v>
      </c>
      <c r="J601" s="86">
        <v>9432505.1199999992</v>
      </c>
      <c r="K601" s="86">
        <f t="shared" si="161"/>
        <v>51.983971364934931</v>
      </c>
    </row>
    <row r="602" spans="1:11" ht="18.75" x14ac:dyDescent="0.2">
      <c r="A602" s="109" t="s">
        <v>339</v>
      </c>
      <c r="B602" s="104" t="s">
        <v>664</v>
      </c>
      <c r="C602" s="104" t="s">
        <v>501</v>
      </c>
      <c r="D602" s="104" t="s">
        <v>665</v>
      </c>
      <c r="E602" s="104" t="s">
        <v>413</v>
      </c>
      <c r="F602" s="104" t="s">
        <v>670</v>
      </c>
      <c r="G602" s="104" t="s">
        <v>340</v>
      </c>
      <c r="H602" s="86">
        <v>7702892</v>
      </c>
      <c r="I602" s="86">
        <v>18145026</v>
      </c>
      <c r="J602" s="86">
        <v>9432505.1199999992</v>
      </c>
      <c r="K602" s="86">
        <f t="shared" si="161"/>
        <v>51.983971364934931</v>
      </c>
    </row>
    <row r="603" spans="1:11" ht="56.25" x14ac:dyDescent="0.2">
      <c r="A603" s="109" t="s">
        <v>431</v>
      </c>
      <c r="B603" s="104" t="s">
        <v>664</v>
      </c>
      <c r="C603" s="104" t="s">
        <v>501</v>
      </c>
      <c r="D603" s="104" t="s">
        <v>665</v>
      </c>
      <c r="E603" s="104" t="s">
        <v>413</v>
      </c>
      <c r="F603" s="104" t="s">
        <v>670</v>
      </c>
      <c r="G603" s="104" t="s">
        <v>432</v>
      </c>
      <c r="H603" s="86">
        <v>7702892</v>
      </c>
      <c r="I603" s="86">
        <v>18145026</v>
      </c>
      <c r="J603" s="86">
        <v>9432505.1199999992</v>
      </c>
      <c r="K603" s="86">
        <f t="shared" si="161"/>
        <v>51.983971364934931</v>
      </c>
    </row>
    <row r="604" spans="1:11" ht="18.75" x14ac:dyDescent="0.2">
      <c r="A604" s="109" t="s">
        <v>421</v>
      </c>
      <c r="B604" s="104" t="s">
        <v>664</v>
      </c>
      <c r="C604" s="104" t="s">
        <v>501</v>
      </c>
      <c r="D604" s="104" t="s">
        <v>665</v>
      </c>
      <c r="E604" s="104" t="s">
        <v>413</v>
      </c>
      <c r="F604" s="104" t="s">
        <v>671</v>
      </c>
      <c r="G604" s="110" t="s">
        <v>312</v>
      </c>
      <c r="H604" s="86">
        <v>3500000</v>
      </c>
      <c r="I604" s="86">
        <v>3500000</v>
      </c>
      <c r="J604" s="86">
        <v>0</v>
      </c>
      <c r="K604" s="86">
        <f t="shared" si="161"/>
        <v>0</v>
      </c>
    </row>
    <row r="605" spans="1:11" ht="18.75" x14ac:dyDescent="0.2">
      <c r="A605" s="109" t="s">
        <v>339</v>
      </c>
      <c r="B605" s="104" t="s">
        <v>664</v>
      </c>
      <c r="C605" s="104" t="s">
        <v>501</v>
      </c>
      <c r="D605" s="104" t="s">
        <v>665</v>
      </c>
      <c r="E605" s="104" t="s">
        <v>413</v>
      </c>
      <c r="F605" s="104" t="s">
        <v>671</v>
      </c>
      <c r="G605" s="104" t="s">
        <v>340</v>
      </c>
      <c r="H605" s="86">
        <v>3500000</v>
      </c>
      <c r="I605" s="86">
        <v>3500000</v>
      </c>
      <c r="J605" s="86">
        <v>0</v>
      </c>
      <c r="K605" s="86">
        <f t="shared" si="161"/>
        <v>0</v>
      </c>
    </row>
    <row r="606" spans="1:11" ht="18.75" x14ac:dyDescent="0.2">
      <c r="A606" s="109" t="s">
        <v>345</v>
      </c>
      <c r="B606" s="104" t="s">
        <v>664</v>
      </c>
      <c r="C606" s="104" t="s">
        <v>501</v>
      </c>
      <c r="D606" s="104" t="s">
        <v>665</v>
      </c>
      <c r="E606" s="104" t="s">
        <v>413</v>
      </c>
      <c r="F606" s="104" t="s">
        <v>671</v>
      </c>
      <c r="G606" s="104" t="s">
        <v>346</v>
      </c>
      <c r="H606" s="86">
        <v>3500000</v>
      </c>
      <c r="I606" s="86">
        <v>3500000</v>
      </c>
      <c r="J606" s="86">
        <v>0</v>
      </c>
      <c r="K606" s="86">
        <f t="shared" si="161"/>
        <v>0</v>
      </c>
    </row>
    <row r="607" spans="1:11" ht="37.5" x14ac:dyDescent="0.2">
      <c r="A607" s="109" t="s">
        <v>449</v>
      </c>
      <c r="B607" s="104" t="s">
        <v>664</v>
      </c>
      <c r="C607" s="104" t="s">
        <v>501</v>
      </c>
      <c r="D607" s="104" t="s">
        <v>665</v>
      </c>
      <c r="E607" s="104" t="s">
        <v>413</v>
      </c>
      <c r="F607" s="104" t="s">
        <v>672</v>
      </c>
      <c r="G607" s="110" t="s">
        <v>312</v>
      </c>
      <c r="H607" s="86">
        <v>0</v>
      </c>
      <c r="I607" s="86">
        <v>205704.05</v>
      </c>
      <c r="J607" s="86">
        <v>205704.05</v>
      </c>
      <c r="K607" s="86">
        <f t="shared" si="161"/>
        <v>100</v>
      </c>
    </row>
    <row r="608" spans="1:11" ht="18.75" x14ac:dyDescent="0.2">
      <c r="A608" s="109" t="s">
        <v>339</v>
      </c>
      <c r="B608" s="104" t="s">
        <v>664</v>
      </c>
      <c r="C608" s="104" t="s">
        <v>501</v>
      </c>
      <c r="D608" s="104" t="s">
        <v>665</v>
      </c>
      <c r="E608" s="104" t="s">
        <v>413</v>
      </c>
      <c r="F608" s="104" t="s">
        <v>672</v>
      </c>
      <c r="G608" s="104" t="s">
        <v>340</v>
      </c>
      <c r="H608" s="86">
        <v>0</v>
      </c>
      <c r="I608" s="86">
        <v>205704.05</v>
      </c>
      <c r="J608" s="86">
        <v>205704.05</v>
      </c>
      <c r="K608" s="86">
        <f t="shared" si="161"/>
        <v>100</v>
      </c>
    </row>
    <row r="609" spans="1:11" ht="18.75" x14ac:dyDescent="0.2">
      <c r="A609" s="109" t="s">
        <v>450</v>
      </c>
      <c r="B609" s="104" t="s">
        <v>664</v>
      </c>
      <c r="C609" s="104" t="s">
        <v>501</v>
      </c>
      <c r="D609" s="104" t="s">
        <v>665</v>
      </c>
      <c r="E609" s="104" t="s">
        <v>413</v>
      </c>
      <c r="F609" s="104" t="s">
        <v>672</v>
      </c>
      <c r="G609" s="104" t="s">
        <v>451</v>
      </c>
      <c r="H609" s="86">
        <v>0</v>
      </c>
      <c r="I609" s="86">
        <v>205704.05</v>
      </c>
      <c r="J609" s="86">
        <v>205704.05</v>
      </c>
      <c r="K609" s="86">
        <f t="shared" si="161"/>
        <v>100</v>
      </c>
    </row>
    <row r="610" spans="1:11" ht="18.75" x14ac:dyDescent="0.2">
      <c r="A610" s="109" t="s">
        <v>452</v>
      </c>
      <c r="B610" s="104" t="s">
        <v>664</v>
      </c>
      <c r="C610" s="104" t="s">
        <v>501</v>
      </c>
      <c r="D610" s="104" t="s">
        <v>665</v>
      </c>
      <c r="E610" s="104" t="s">
        <v>413</v>
      </c>
      <c r="F610" s="104" t="s">
        <v>673</v>
      </c>
      <c r="G610" s="110" t="s">
        <v>312</v>
      </c>
      <c r="H610" s="86">
        <v>1350000</v>
      </c>
      <c r="I610" s="86">
        <v>1350000</v>
      </c>
      <c r="J610" s="86">
        <v>325890</v>
      </c>
      <c r="K610" s="86">
        <f t="shared" si="161"/>
        <v>24.14</v>
      </c>
    </row>
    <row r="611" spans="1:11" ht="37.5" x14ac:dyDescent="0.2">
      <c r="A611" s="109" t="s">
        <v>335</v>
      </c>
      <c r="B611" s="104" t="s">
        <v>664</v>
      </c>
      <c r="C611" s="104" t="s">
        <v>501</v>
      </c>
      <c r="D611" s="104" t="s">
        <v>665</v>
      </c>
      <c r="E611" s="104" t="s">
        <v>413</v>
      </c>
      <c r="F611" s="104" t="s">
        <v>673</v>
      </c>
      <c r="G611" s="104" t="s">
        <v>336</v>
      </c>
      <c r="H611" s="86">
        <v>1350000</v>
      </c>
      <c r="I611" s="86">
        <v>1350000</v>
      </c>
      <c r="J611" s="86">
        <v>325890</v>
      </c>
      <c r="K611" s="86">
        <f t="shared" si="161"/>
        <v>24.14</v>
      </c>
    </row>
    <row r="612" spans="1:11" ht="37.5" x14ac:dyDescent="0.2">
      <c r="A612" s="109" t="s">
        <v>337</v>
      </c>
      <c r="B612" s="104" t="s">
        <v>664</v>
      </c>
      <c r="C612" s="104" t="s">
        <v>501</v>
      </c>
      <c r="D612" s="104" t="s">
        <v>665</v>
      </c>
      <c r="E612" s="104" t="s">
        <v>413</v>
      </c>
      <c r="F612" s="104" t="s">
        <v>673</v>
      </c>
      <c r="G612" s="104" t="s">
        <v>338</v>
      </c>
      <c r="H612" s="86">
        <v>1350000</v>
      </c>
      <c r="I612" s="86">
        <v>1350000</v>
      </c>
      <c r="J612" s="86">
        <v>325890</v>
      </c>
      <c r="K612" s="86">
        <f t="shared" si="161"/>
        <v>24.14</v>
      </c>
    </row>
    <row r="613" spans="1:11" ht="18.75" x14ac:dyDescent="0.2">
      <c r="A613" s="190" t="s">
        <v>492</v>
      </c>
      <c r="B613" s="190"/>
      <c r="C613" s="190"/>
      <c r="D613" s="190"/>
      <c r="E613" s="190"/>
      <c r="F613" s="190"/>
      <c r="G613" s="190"/>
      <c r="H613" s="102">
        <f>H10+H127+H162+H296+H387+H398+H404+H428+H434+H440+H476+H515+H540+H551+H557</f>
        <v>2395993572.1200004</v>
      </c>
      <c r="I613" s="102">
        <f>I10+I127+I162+I296+I387+I398+I404+I428+I434+I440+I476+I515+I540+I551+I557</f>
        <v>2740064535.8600001</v>
      </c>
      <c r="J613" s="102">
        <f>J10+J127+J162+J296+J387+J398+J404+J428+J434+J440+J476+J515+J540+J551+J557</f>
        <v>1713223474.5200005</v>
      </c>
      <c r="K613" s="102">
        <f t="shared" si="161"/>
        <v>62.524931515245719</v>
      </c>
    </row>
    <row r="614" spans="1:11" ht="20.25" customHeight="1" x14ac:dyDescent="0.2">
      <c r="H614" s="67"/>
      <c r="I614" s="67"/>
      <c r="J614" s="67"/>
      <c r="K614" s="67"/>
    </row>
    <row r="620" spans="1:11" ht="23.25" x14ac:dyDescent="0.35">
      <c r="A620" s="116" t="s">
        <v>1239</v>
      </c>
      <c r="B620" s="115"/>
      <c r="C620" s="117"/>
      <c r="D620" s="117"/>
      <c r="E620" s="59"/>
    </row>
    <row r="621" spans="1:11" ht="28.5" customHeight="1" x14ac:dyDescent="0.35">
      <c r="A621" s="116" t="s">
        <v>1241</v>
      </c>
      <c r="B621" s="115"/>
      <c r="C621" s="117"/>
      <c r="D621" s="117"/>
      <c r="E621" s="60"/>
      <c r="F621" s="67"/>
      <c r="G621" s="120"/>
      <c r="J621" s="120" t="s">
        <v>1243</v>
      </c>
    </row>
  </sheetData>
  <mergeCells count="7">
    <mergeCell ref="A7:K7"/>
    <mergeCell ref="A613:G613"/>
    <mergeCell ref="I1:K1"/>
    <mergeCell ref="I2:K2"/>
    <mergeCell ref="I3:K3"/>
    <mergeCell ref="I4:K4"/>
    <mergeCell ref="A6:K6"/>
  </mergeCells>
  <pageMargins left="0.39370080000000002" right="0.39370080000000002" top="0.55826770000000003" bottom="0.51259840000000001" header="0.3" footer="0.3"/>
  <pageSetup paperSize="9" scale="41" fitToHeight="0" orientation="portrait" r:id="rId1"/>
  <headerFooter differentFirst="1">
    <oddHeader>&amp;C&amp;P</oddHeader>
    <firstHeader>&amp;C&amp;P</firstHeader>
  </headerFooter>
  <rowBreaks count="1" manualBreakCount="1">
    <brk id="367"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view="pageBreakPreview" zoomScale="89" zoomScaleNormal="100" zoomScaleSheetLayoutView="89" workbookViewId="0">
      <selection activeCell="D5" sqref="D5"/>
    </sheetView>
  </sheetViews>
  <sheetFormatPr defaultRowHeight="12.75" x14ac:dyDescent="0.2"/>
  <cols>
    <col min="1" max="1" width="34.7109375" customWidth="1"/>
    <col min="2" max="2" width="72.85546875" customWidth="1"/>
    <col min="3" max="3" width="26.42578125" customWidth="1"/>
    <col min="4" max="4" width="24.28515625" customWidth="1"/>
    <col min="5" max="5" width="25.28515625" customWidth="1"/>
  </cols>
  <sheetData>
    <row r="1" spans="1:5" ht="18.75" x14ac:dyDescent="0.3">
      <c r="A1" s="68"/>
      <c r="B1" s="68"/>
      <c r="C1" s="68"/>
      <c r="D1" s="193" t="s">
        <v>700</v>
      </c>
      <c r="E1" s="193"/>
    </row>
    <row r="2" spans="1:5" ht="18.75" x14ac:dyDescent="0.3">
      <c r="A2" s="69"/>
      <c r="B2" s="69"/>
      <c r="C2" s="69"/>
      <c r="D2" s="193" t="s">
        <v>694</v>
      </c>
      <c r="E2" s="193"/>
    </row>
    <row r="3" spans="1:5" ht="18.75" x14ac:dyDescent="0.3">
      <c r="A3" s="68"/>
      <c r="B3" s="68"/>
      <c r="C3" s="68"/>
      <c r="D3" s="193" t="s">
        <v>690</v>
      </c>
      <c r="E3" s="193"/>
    </row>
    <row r="4" spans="1:5" ht="18.75" x14ac:dyDescent="0.3">
      <c r="A4" s="68"/>
      <c r="B4" s="68"/>
      <c r="C4" s="68"/>
      <c r="D4" s="193" t="s">
        <v>1296</v>
      </c>
      <c r="E4" s="193"/>
    </row>
    <row r="5" spans="1:5" x14ac:dyDescent="0.2">
      <c r="A5" s="70"/>
      <c r="B5" s="70"/>
      <c r="C5" s="70"/>
      <c r="D5" s="70"/>
      <c r="E5" s="70"/>
    </row>
    <row r="6" spans="1:5" ht="36" customHeight="1" x14ac:dyDescent="0.2">
      <c r="A6" s="194" t="s">
        <v>1269</v>
      </c>
      <c r="B6" s="194"/>
      <c r="C6" s="194"/>
      <c r="D6" s="194"/>
      <c r="E6" s="194"/>
    </row>
    <row r="7" spans="1:5" ht="18.75" x14ac:dyDescent="0.3">
      <c r="A7" s="121"/>
      <c r="B7" s="121"/>
      <c r="C7" s="122"/>
      <c r="D7" s="71"/>
      <c r="E7" s="122" t="s">
        <v>1238</v>
      </c>
    </row>
    <row r="8" spans="1:5" x14ac:dyDescent="0.2">
      <c r="A8" s="195" t="s">
        <v>674</v>
      </c>
      <c r="B8" s="195" t="s">
        <v>313</v>
      </c>
      <c r="C8" s="197" t="s">
        <v>1246</v>
      </c>
      <c r="D8" s="197" t="s">
        <v>1270</v>
      </c>
      <c r="E8" s="197" t="s">
        <v>1221</v>
      </c>
    </row>
    <row r="9" spans="1:5" ht="61.5" customHeight="1" x14ac:dyDescent="0.2">
      <c r="A9" s="196"/>
      <c r="B9" s="196"/>
      <c r="C9" s="198"/>
      <c r="D9" s="198"/>
      <c r="E9" s="198"/>
    </row>
    <row r="10" spans="1:5" ht="72" customHeight="1" x14ac:dyDescent="0.2">
      <c r="A10" s="123" t="s">
        <v>1222</v>
      </c>
      <c r="B10" s="124" t="s">
        <v>675</v>
      </c>
      <c r="C10" s="125">
        <f t="shared" ref="C10:D12" si="0">C11</f>
        <v>0</v>
      </c>
      <c r="D10" s="125">
        <f t="shared" si="0"/>
        <v>0</v>
      </c>
      <c r="E10" s="126">
        <v>0</v>
      </c>
    </row>
    <row r="11" spans="1:5" ht="81.75" customHeight="1" x14ac:dyDescent="0.2">
      <c r="A11" s="127" t="s">
        <v>1223</v>
      </c>
      <c r="B11" s="128" t="s">
        <v>676</v>
      </c>
      <c r="C11" s="129">
        <f t="shared" si="0"/>
        <v>0</v>
      </c>
      <c r="D11" s="129">
        <f t="shared" si="0"/>
        <v>0</v>
      </c>
      <c r="E11" s="126">
        <v>0</v>
      </c>
    </row>
    <row r="12" spans="1:5" ht="82.5" customHeight="1" x14ac:dyDescent="0.2">
      <c r="A12" s="130" t="s">
        <v>1224</v>
      </c>
      <c r="B12" s="131" t="s">
        <v>677</v>
      </c>
      <c r="C12" s="129">
        <f t="shared" si="0"/>
        <v>0</v>
      </c>
      <c r="D12" s="129">
        <f t="shared" si="0"/>
        <v>0</v>
      </c>
      <c r="E12" s="126">
        <v>0</v>
      </c>
    </row>
    <row r="13" spans="1:5" ht="222" customHeight="1" x14ac:dyDescent="0.2">
      <c r="A13" s="130" t="s">
        <v>1225</v>
      </c>
      <c r="B13" s="131" t="s">
        <v>678</v>
      </c>
      <c r="C13" s="129">
        <v>0</v>
      </c>
      <c r="D13" s="132">
        <v>0</v>
      </c>
      <c r="E13" s="126">
        <v>0</v>
      </c>
    </row>
    <row r="14" spans="1:5" ht="78" customHeight="1" x14ac:dyDescent="0.2">
      <c r="A14" s="127" t="s">
        <v>1226</v>
      </c>
      <c r="B14" s="128" t="s">
        <v>679</v>
      </c>
      <c r="C14" s="132">
        <f>C15</f>
        <v>0</v>
      </c>
      <c r="D14" s="132">
        <f>D15</f>
        <v>0</v>
      </c>
      <c r="E14" s="126">
        <v>0</v>
      </c>
    </row>
    <row r="15" spans="1:5" ht="87.75" customHeight="1" x14ac:dyDescent="0.2">
      <c r="A15" s="130" t="s">
        <v>1227</v>
      </c>
      <c r="B15" s="131" t="s">
        <v>680</v>
      </c>
      <c r="C15" s="129">
        <f>C16</f>
        <v>0</v>
      </c>
      <c r="D15" s="129">
        <f>D16</f>
        <v>0</v>
      </c>
      <c r="E15" s="126">
        <v>0</v>
      </c>
    </row>
    <row r="16" spans="1:5" ht="227.25" customHeight="1" x14ac:dyDescent="0.2">
      <c r="A16" s="130" t="s">
        <v>1228</v>
      </c>
      <c r="B16" s="131" t="s">
        <v>681</v>
      </c>
      <c r="C16" s="129">
        <v>0</v>
      </c>
      <c r="D16" s="133">
        <v>0</v>
      </c>
      <c r="E16" s="126">
        <v>0</v>
      </c>
    </row>
    <row r="17" spans="1:10" ht="37.5" x14ac:dyDescent="0.2">
      <c r="A17" s="134" t="s">
        <v>1229</v>
      </c>
      <c r="B17" s="135" t="s">
        <v>682</v>
      </c>
      <c r="C17" s="136">
        <f>C18+C22</f>
        <v>117904488.09999999</v>
      </c>
      <c r="D17" s="136">
        <f>D18+D22</f>
        <v>-191382810.71000004</v>
      </c>
      <c r="E17" s="126">
        <f t="shared" ref="E17:E25" si="1">D17/C17*100</f>
        <v>-162.32020832631903</v>
      </c>
    </row>
    <row r="18" spans="1:10" ht="18.75" x14ac:dyDescent="0.2">
      <c r="A18" s="130" t="s">
        <v>1230</v>
      </c>
      <c r="B18" s="131" t="s">
        <v>1234</v>
      </c>
      <c r="C18" s="137">
        <f t="shared" ref="C18:D20" si="2">C19</f>
        <v>0</v>
      </c>
      <c r="D18" s="137">
        <f t="shared" si="2"/>
        <v>-1904606285.23</v>
      </c>
      <c r="E18" s="126">
        <v>0</v>
      </c>
    </row>
    <row r="19" spans="1:10" ht="18.75" x14ac:dyDescent="0.2">
      <c r="A19" s="130" t="s">
        <v>1231</v>
      </c>
      <c r="B19" s="131" t="s">
        <v>1235</v>
      </c>
      <c r="C19" s="137">
        <f t="shared" si="2"/>
        <v>0</v>
      </c>
      <c r="D19" s="137">
        <f t="shared" si="2"/>
        <v>-1904606285.23</v>
      </c>
      <c r="E19" s="126">
        <v>0</v>
      </c>
    </row>
    <row r="20" spans="1:10" ht="18.75" x14ac:dyDescent="0.2">
      <c r="A20" s="130" t="s">
        <v>1232</v>
      </c>
      <c r="B20" s="131" t="s">
        <v>1236</v>
      </c>
      <c r="C20" s="137">
        <f t="shared" si="2"/>
        <v>0</v>
      </c>
      <c r="D20" s="137">
        <f t="shared" si="2"/>
        <v>-1904606285.23</v>
      </c>
      <c r="E20" s="126">
        <v>0</v>
      </c>
    </row>
    <row r="21" spans="1:10" ht="37.5" x14ac:dyDescent="0.2">
      <c r="A21" s="130" t="s">
        <v>1233</v>
      </c>
      <c r="B21" s="131" t="s">
        <v>1237</v>
      </c>
      <c r="C21" s="137">
        <v>0</v>
      </c>
      <c r="D21" s="137">
        <v>-1904606285.23</v>
      </c>
      <c r="E21" s="126">
        <v>0</v>
      </c>
    </row>
    <row r="22" spans="1:10" ht="18.75" x14ac:dyDescent="0.2">
      <c r="A22" s="130" t="s">
        <v>683</v>
      </c>
      <c r="B22" s="131" t="s">
        <v>684</v>
      </c>
      <c r="C22" s="137">
        <f>C23</f>
        <v>117904488.09999999</v>
      </c>
      <c r="D22" s="137">
        <f>D23</f>
        <v>1713223474.52</v>
      </c>
      <c r="E22" s="126">
        <f t="shared" si="1"/>
        <v>1453.0604408094623</v>
      </c>
    </row>
    <row r="23" spans="1:10" ht="18.75" x14ac:dyDescent="0.2">
      <c r="A23" s="130" t="s">
        <v>685</v>
      </c>
      <c r="B23" s="131" t="s">
        <v>686</v>
      </c>
      <c r="C23" s="137">
        <f>C24</f>
        <v>117904488.09999999</v>
      </c>
      <c r="D23" s="137">
        <f>D24</f>
        <v>1713223474.52</v>
      </c>
      <c r="E23" s="126">
        <f t="shared" si="1"/>
        <v>1453.0604408094623</v>
      </c>
    </row>
    <row r="24" spans="1:10" ht="37.5" x14ac:dyDescent="0.2">
      <c r="A24" s="130" t="s">
        <v>687</v>
      </c>
      <c r="B24" s="131" t="s">
        <v>688</v>
      </c>
      <c r="C24" s="137">
        <v>117904488.09999999</v>
      </c>
      <c r="D24" s="137">
        <v>1713223474.52</v>
      </c>
      <c r="E24" s="126">
        <f t="shared" si="1"/>
        <v>1453.0604408094623</v>
      </c>
    </row>
    <row r="25" spans="1:10" ht="18.75" x14ac:dyDescent="0.2">
      <c r="A25" s="191" t="s">
        <v>689</v>
      </c>
      <c r="B25" s="192"/>
      <c r="C25" s="126">
        <f>C10+C17</f>
        <v>117904488.09999999</v>
      </c>
      <c r="D25" s="126">
        <f>D10+D17</f>
        <v>-191382810.71000004</v>
      </c>
      <c r="E25" s="126">
        <f t="shared" si="1"/>
        <v>-162.32020832631903</v>
      </c>
    </row>
    <row r="32" spans="1:10" ht="23.25" x14ac:dyDescent="0.35">
      <c r="A32" s="116" t="s">
        <v>1239</v>
      </c>
      <c r="B32" s="115"/>
      <c r="C32" s="117"/>
      <c r="D32" s="117"/>
      <c r="E32" s="59"/>
      <c r="F32" s="63"/>
      <c r="G32" s="63"/>
      <c r="H32" s="63"/>
      <c r="I32" s="63"/>
      <c r="J32" s="63"/>
    </row>
    <row r="33" spans="1:10" ht="24.75" customHeight="1" x14ac:dyDescent="0.35">
      <c r="A33" s="116" t="s">
        <v>1241</v>
      </c>
      <c r="B33" s="115"/>
      <c r="C33" s="117"/>
      <c r="D33" s="117"/>
      <c r="E33" s="120" t="s">
        <v>1243</v>
      </c>
      <c r="F33" s="67"/>
      <c r="G33" s="120"/>
      <c r="H33" s="63"/>
      <c r="I33" s="63"/>
      <c r="J33" s="120"/>
    </row>
  </sheetData>
  <mergeCells count="11">
    <mergeCell ref="A25:B25"/>
    <mergeCell ref="D1:E1"/>
    <mergeCell ref="D2:E2"/>
    <mergeCell ref="D3:E3"/>
    <mergeCell ref="D4:E4"/>
    <mergeCell ref="A6:E6"/>
    <mergeCell ref="A8:A9"/>
    <mergeCell ref="B8:B9"/>
    <mergeCell ref="C8:C9"/>
    <mergeCell ref="D8:D9"/>
    <mergeCell ref="E8:E9"/>
  </mergeCells>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Прил 1</vt:lpstr>
      <vt:lpstr>Прил 2</vt:lpstr>
      <vt:lpstr>Прил 3</vt:lpstr>
      <vt:lpstr>Прил 4</vt:lpstr>
      <vt:lpstr>Пр 5</vt:lpstr>
      <vt:lpstr>'Пр 5'!Область_печати</vt:lpstr>
      <vt:lpstr>'Прил 1'!Область_печати</vt:lpstr>
      <vt:lpstr>'Прил 2'!Область_печати</vt:lpstr>
      <vt:lpstr>'Прил 3'!Область_печати</vt:lpstr>
      <vt:lpstr>'Прил 4'!Область_печати</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Селиванова</dc:creator>
  <cp:lastModifiedBy>Селиванова</cp:lastModifiedBy>
  <cp:lastPrinted>2024-07-10T11:02:17Z</cp:lastPrinted>
  <dcterms:created xsi:type="dcterms:W3CDTF">2024-04-04T06:09:13Z</dcterms:created>
  <dcterms:modified xsi:type="dcterms:W3CDTF">2024-10-17T06:36:08Z</dcterms:modified>
</cp:coreProperties>
</file>