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7795" windowHeight="10560" activeTab="1"/>
  </bookViews>
  <sheets>
    <sheet name="прил 1" sheetId="5" r:id="rId1"/>
    <sheet name="прил 2" sheetId="3" r:id="rId2"/>
    <sheet name="прил 3" sheetId="2" r:id="rId3"/>
    <sheet name="Прил4 " sheetId="1" r:id="rId4"/>
    <sheet name="прил 5" sheetId="4" r:id="rId5"/>
  </sheets>
  <definedNames>
    <definedName name="_xlnm._FilterDatabase" localSheetId="0" hidden="1">'прил 1'!$A$7:$E$144</definedName>
    <definedName name="_xlnm._FilterDatabase" localSheetId="1" hidden="1">'прил 2'!$A$10:$D$580</definedName>
    <definedName name="_xlnm._FilterDatabase" localSheetId="2" hidden="1">'прил 3'!$A$9:$E$624</definedName>
    <definedName name="_xlnm.Print_Titles" localSheetId="0">'прил 1'!$5:$7</definedName>
    <definedName name="_xlnm.Print_Titles" localSheetId="1">'прил 2'!$10:$11</definedName>
    <definedName name="_xlnm.Print_Titles" localSheetId="2">'прил 3'!$9:$10</definedName>
    <definedName name="_xlnm.Print_Titles" localSheetId="4">'прил 5'!$9:$9</definedName>
    <definedName name="_xlnm.Print_Area" localSheetId="0">'прил 1'!$A$1:$E$148</definedName>
    <definedName name="_xlnm.Print_Area" localSheetId="1">'прил 2'!$A$1:$G$587</definedName>
    <definedName name="_xlnm.Print_Area" localSheetId="2">'прил 3'!$A$1:$H$618</definedName>
    <definedName name="_xlnm.Print_Area" localSheetId="4">'прил 5'!$A$1:$E$33</definedName>
    <definedName name="_xlnm.Print_Area" localSheetId="3">'Прил4 '!$A$1:$K$660</definedName>
  </definedNames>
  <calcPr calcId="145621"/>
</workbook>
</file>

<file path=xl/calcChain.xml><?xml version="1.0" encoding="utf-8"?>
<calcChain xmlns="http://schemas.openxmlformats.org/spreadsheetml/2006/main">
  <c r="C90" i="5" l="1"/>
  <c r="D144" i="5" l="1"/>
  <c r="D8" i="5"/>
  <c r="C8" i="5"/>
  <c r="D66" i="5"/>
  <c r="C66" i="5"/>
  <c r="E85" i="5"/>
  <c r="E86" i="5"/>
  <c r="E83" i="5"/>
  <c r="E84" i="5"/>
  <c r="E77" i="5"/>
  <c r="E69" i="5"/>
  <c r="E70" i="5"/>
  <c r="D64" i="5"/>
  <c r="D63" i="5" s="1"/>
  <c r="D62" i="5" s="1"/>
  <c r="D58" i="5"/>
  <c r="D54" i="5"/>
  <c r="D48" i="5"/>
  <c r="D47" i="5" s="1"/>
  <c r="D45" i="5"/>
  <c r="D44" i="5" s="1"/>
  <c r="D42" i="5"/>
  <c r="E35" i="5"/>
  <c r="D34" i="5"/>
  <c r="E34" i="5" s="1"/>
  <c r="D32" i="5"/>
  <c r="D31" i="5" s="1"/>
  <c r="E31" i="5" s="1"/>
  <c r="D26" i="5"/>
  <c r="D23" i="5"/>
  <c r="D29" i="5"/>
  <c r="C26" i="5"/>
  <c r="C23" i="5"/>
  <c r="D17" i="5"/>
  <c r="E15" i="4" l="1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28" i="4" l="1"/>
  <c r="D19" i="4"/>
  <c r="C15" i="4"/>
  <c r="C139" i="5" l="1"/>
  <c r="C137" i="5"/>
  <c r="C135" i="5"/>
  <c r="C133" i="5"/>
  <c r="C130" i="5" s="1"/>
  <c r="D131" i="5"/>
  <c r="C131" i="5"/>
  <c r="C128" i="5"/>
  <c r="C126" i="5"/>
  <c r="C124" i="5"/>
  <c r="C122" i="5"/>
  <c r="C115" i="5" s="1"/>
  <c r="C120" i="5"/>
  <c r="C118" i="5"/>
  <c r="C116" i="5"/>
  <c r="D113" i="5"/>
  <c r="C113" i="5"/>
  <c r="C111" i="5"/>
  <c r="D109" i="5"/>
  <c r="C109" i="5"/>
  <c r="D107" i="5"/>
  <c r="C107" i="5"/>
  <c r="D105" i="5"/>
  <c r="C105" i="5"/>
  <c r="E105" i="5" s="1"/>
  <c r="D103" i="5"/>
  <c r="C103" i="5"/>
  <c r="D101" i="5"/>
  <c r="C101" i="5"/>
  <c r="D99" i="5"/>
  <c r="C99" i="5"/>
  <c r="C98" i="5" s="1"/>
  <c r="D96" i="5"/>
  <c r="C96" i="5"/>
  <c r="D94" i="5"/>
  <c r="C94" i="5"/>
  <c r="E93" i="5"/>
  <c r="E95" i="5"/>
  <c r="E97" i="5"/>
  <c r="E100" i="5"/>
  <c r="E102" i="5"/>
  <c r="E104" i="5"/>
  <c r="E106" i="5"/>
  <c r="E108" i="5"/>
  <c r="E110" i="5"/>
  <c r="E112" i="5"/>
  <c r="E114" i="5"/>
  <c r="E117" i="5"/>
  <c r="E119" i="5"/>
  <c r="E121" i="5"/>
  <c r="E123" i="5"/>
  <c r="E125" i="5"/>
  <c r="E127" i="5"/>
  <c r="E129" i="5"/>
  <c r="E132" i="5"/>
  <c r="E134" i="5"/>
  <c r="E136" i="5"/>
  <c r="E138" i="5"/>
  <c r="E140" i="5"/>
  <c r="E141" i="5"/>
  <c r="E142" i="5"/>
  <c r="E143" i="5"/>
  <c r="D92" i="5"/>
  <c r="C92" i="5"/>
  <c r="E92" i="5" l="1"/>
  <c r="E131" i="5"/>
  <c r="E94" i="5"/>
  <c r="E103" i="5"/>
  <c r="C91" i="5"/>
  <c r="C89" i="5" s="1"/>
  <c r="C144" i="5" s="1"/>
  <c r="D91" i="5"/>
  <c r="E91" i="5" s="1"/>
  <c r="E96" i="5"/>
  <c r="E99" i="5"/>
  <c r="E109" i="5"/>
  <c r="E101" i="5"/>
  <c r="D139" i="5"/>
  <c r="E139" i="5" s="1"/>
  <c r="D137" i="5"/>
  <c r="E137" i="5" s="1"/>
  <c r="D135" i="5"/>
  <c r="E135" i="5" s="1"/>
  <c r="D133" i="5"/>
  <c r="E133" i="5" s="1"/>
  <c r="D128" i="5"/>
  <c r="E128" i="5" s="1"/>
  <c r="D126" i="5"/>
  <c r="E126" i="5" s="1"/>
  <c r="D124" i="5"/>
  <c r="E124" i="5" s="1"/>
  <c r="D122" i="5"/>
  <c r="E122" i="5" s="1"/>
  <c r="D120" i="5"/>
  <c r="E120" i="5" s="1"/>
  <c r="D118" i="5"/>
  <c r="E118" i="5" s="1"/>
  <c r="D116" i="5"/>
  <c r="E113" i="5"/>
  <c r="D111" i="5"/>
  <c r="E111" i="5" s="1"/>
  <c r="E107" i="5"/>
  <c r="E88" i="5"/>
  <c r="E87" i="5"/>
  <c r="E82" i="5"/>
  <c r="E81" i="5"/>
  <c r="E80" i="5"/>
  <c r="E79" i="5"/>
  <c r="E78" i="5"/>
  <c r="E76" i="5"/>
  <c r="E75" i="5"/>
  <c r="E74" i="5"/>
  <c r="E73" i="5"/>
  <c r="E68" i="5"/>
  <c r="E67" i="5"/>
  <c r="E64" i="5"/>
  <c r="E62" i="5"/>
  <c r="E61" i="5"/>
  <c r="E58" i="5"/>
  <c r="E55" i="5"/>
  <c r="E52" i="5"/>
  <c r="E49" i="5"/>
  <c r="E48" i="5"/>
  <c r="E47" i="5"/>
  <c r="E46" i="5"/>
  <c r="E45" i="5"/>
  <c r="E44" i="5"/>
  <c r="E41" i="5"/>
  <c r="D40" i="5"/>
  <c r="E40" i="5" s="1"/>
  <c r="E39" i="5"/>
  <c r="D38" i="5"/>
  <c r="E33" i="5"/>
  <c r="E32" i="5"/>
  <c r="E30" i="5"/>
  <c r="E29" i="5"/>
  <c r="E21" i="5"/>
  <c r="E20" i="5"/>
  <c r="E19" i="5"/>
  <c r="E18" i="5"/>
  <c r="E15" i="5"/>
  <c r="E14" i="5"/>
  <c r="E13" i="5"/>
  <c r="E12" i="5"/>
  <c r="E11" i="5"/>
  <c r="D10" i="5"/>
  <c r="D9" i="5" s="1"/>
  <c r="E14" i="4"/>
  <c r="D13" i="4"/>
  <c r="E13" i="4" s="1"/>
  <c r="E12" i="4"/>
  <c r="D11" i="4"/>
  <c r="E420" i="3"/>
  <c r="F568" i="3"/>
  <c r="E568" i="3"/>
  <c r="F537" i="3"/>
  <c r="G537" i="3" s="1"/>
  <c r="E537" i="3"/>
  <c r="F480" i="3"/>
  <c r="E480" i="3"/>
  <c r="G480" i="3" s="1"/>
  <c r="F420" i="3"/>
  <c r="F278" i="3"/>
  <c r="E278" i="3"/>
  <c r="F273" i="3"/>
  <c r="E273" i="3"/>
  <c r="E229" i="3"/>
  <c r="F169" i="3"/>
  <c r="E169" i="3"/>
  <c r="F146" i="3"/>
  <c r="G146" i="3" s="1"/>
  <c r="E146" i="3"/>
  <c r="F141" i="3"/>
  <c r="E141" i="3"/>
  <c r="G141" i="3" s="1"/>
  <c r="F12" i="3"/>
  <c r="G12" i="3" s="1"/>
  <c r="E12" i="3"/>
  <c r="E580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2" i="3"/>
  <c r="G143" i="3"/>
  <c r="G144" i="3"/>
  <c r="G145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169" i="3" l="1"/>
  <c r="G273" i="3"/>
  <c r="D130" i="5"/>
  <c r="E130" i="5" s="1"/>
  <c r="E116" i="5"/>
  <c r="D115" i="5"/>
  <c r="D98" i="5"/>
  <c r="E38" i="5"/>
  <c r="D37" i="5"/>
  <c r="D36" i="5" s="1"/>
  <c r="E36" i="5" s="1"/>
  <c r="E115" i="5"/>
  <c r="D60" i="5"/>
  <c r="E98" i="5"/>
  <c r="E10" i="5"/>
  <c r="E63" i="5"/>
  <c r="E9" i="5"/>
  <c r="E11" i="4"/>
  <c r="F580" i="3"/>
  <c r="G612" i="2"/>
  <c r="K54" i="2"/>
  <c r="F612" i="2"/>
  <c r="H600" i="2"/>
  <c r="H601" i="2"/>
  <c r="H602" i="2"/>
  <c r="H603" i="2"/>
  <c r="H604" i="2"/>
  <c r="H605" i="2"/>
  <c r="H536" i="2"/>
  <c r="H537" i="2"/>
  <c r="H538" i="2"/>
  <c r="H533" i="2"/>
  <c r="H534" i="2"/>
  <c r="H535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293" i="2"/>
  <c r="H294" i="2"/>
  <c r="H295" i="2"/>
  <c r="H296" i="2"/>
  <c r="H297" i="2"/>
  <c r="H298" i="2"/>
  <c r="H275" i="2"/>
  <c r="H276" i="2"/>
  <c r="H277" i="2"/>
  <c r="H278" i="2"/>
  <c r="H279" i="2"/>
  <c r="H280" i="2"/>
  <c r="H281" i="2"/>
  <c r="H282" i="2"/>
  <c r="H283" i="2"/>
  <c r="H284" i="2"/>
  <c r="H249" i="2"/>
  <c r="H250" i="2"/>
  <c r="H251" i="2"/>
  <c r="H252" i="2"/>
  <c r="H253" i="2"/>
  <c r="H254" i="2"/>
  <c r="E37" i="5" l="1"/>
  <c r="E60" i="5"/>
  <c r="D57" i="5"/>
  <c r="E27" i="5"/>
  <c r="E59" i="5"/>
  <c r="D90" i="5"/>
  <c r="E90" i="5" s="1"/>
  <c r="E10" i="4"/>
  <c r="E66" i="5"/>
  <c r="E65" i="5"/>
  <c r="E54" i="5"/>
  <c r="D16" i="5"/>
  <c r="E17" i="5"/>
  <c r="E42" i="5"/>
  <c r="E43" i="5"/>
  <c r="G580" i="3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79" i="2"/>
  <c r="H80" i="2"/>
  <c r="H81" i="2"/>
  <c r="F2" i="2"/>
  <c r="F3" i="2"/>
  <c r="F4" i="2"/>
  <c r="H24" i="2"/>
  <c r="H25" i="2"/>
  <c r="H26" i="2"/>
  <c r="H27" i="2"/>
  <c r="H28" i="2"/>
  <c r="H40" i="2"/>
  <c r="H41" i="2"/>
  <c r="H42" i="2"/>
  <c r="H43" i="2"/>
  <c r="H44" i="2"/>
  <c r="H45" i="2"/>
  <c r="H46" i="2"/>
  <c r="H13" i="2"/>
  <c r="H611" i="2"/>
  <c r="H610" i="2"/>
  <c r="H609" i="2"/>
  <c r="H608" i="2"/>
  <c r="H606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0" i="2"/>
  <c r="H489" i="2"/>
  <c r="H488" i="2"/>
  <c r="H487" i="2"/>
  <c r="H486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36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3" i="2"/>
  <c r="H302" i="2"/>
  <c r="H301" i="2"/>
  <c r="H300" i="2"/>
  <c r="H299" i="2"/>
  <c r="H292" i="2"/>
  <c r="H291" i="2"/>
  <c r="H290" i="2"/>
  <c r="H289" i="2"/>
  <c r="H288" i="2"/>
  <c r="H287" i="2"/>
  <c r="H286" i="2"/>
  <c r="H28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48" i="2"/>
  <c r="H247" i="2"/>
  <c r="H246" i="2"/>
  <c r="H245" i="2"/>
  <c r="H244" i="2"/>
  <c r="H243" i="2"/>
  <c r="H242" i="2"/>
  <c r="H241" i="2"/>
  <c r="H240" i="2"/>
  <c r="H239" i="2"/>
  <c r="H238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87" i="2"/>
  <c r="H86" i="2"/>
  <c r="H85" i="2"/>
  <c r="H84" i="2"/>
  <c r="H83" i="2"/>
  <c r="H82" i="2"/>
  <c r="H78" i="2"/>
  <c r="H77" i="2"/>
  <c r="H76" i="2"/>
  <c r="H75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39" i="2"/>
  <c r="H38" i="2"/>
  <c r="H37" i="2"/>
  <c r="H36" i="2"/>
  <c r="H35" i="2"/>
  <c r="H34" i="2"/>
  <c r="H33" i="2"/>
  <c r="H32" i="2"/>
  <c r="H31" i="2"/>
  <c r="H30" i="2"/>
  <c r="H29" i="2"/>
  <c r="H23" i="2"/>
  <c r="H22" i="2"/>
  <c r="H21" i="2"/>
  <c r="H20" i="2"/>
  <c r="H19" i="2"/>
  <c r="H18" i="2"/>
  <c r="H17" i="2"/>
  <c r="H16" i="2"/>
  <c r="H15" i="2"/>
  <c r="H14" i="2"/>
  <c r="H12" i="2"/>
  <c r="H11" i="2"/>
  <c r="I587" i="1"/>
  <c r="H587" i="1"/>
  <c r="I598" i="1"/>
  <c r="H598" i="1"/>
  <c r="I613" i="1"/>
  <c r="I648" i="1"/>
  <c r="I580" i="1"/>
  <c r="I570" i="1"/>
  <c r="H570" i="1"/>
  <c r="I551" i="1"/>
  <c r="I550" i="1" s="1"/>
  <c r="H551" i="1"/>
  <c r="H550" i="1" s="1"/>
  <c r="I564" i="1"/>
  <c r="I565" i="1"/>
  <c r="I560" i="1"/>
  <c r="I559" i="1" s="1"/>
  <c r="H560" i="1"/>
  <c r="H559" i="1" s="1"/>
  <c r="I546" i="1"/>
  <c r="I545" i="1" s="1"/>
  <c r="H535" i="1"/>
  <c r="I488" i="1"/>
  <c r="I487" i="1" s="1"/>
  <c r="H488" i="1"/>
  <c r="I500" i="1"/>
  <c r="H500" i="1"/>
  <c r="I518" i="1"/>
  <c r="I517" i="1" s="1"/>
  <c r="H518" i="1"/>
  <c r="H517" i="1" s="1"/>
  <c r="I514" i="1"/>
  <c r="H514" i="1"/>
  <c r="I482" i="1"/>
  <c r="H482" i="1"/>
  <c r="I476" i="1"/>
  <c r="I475" i="1" s="1"/>
  <c r="I474" i="1" s="1"/>
  <c r="H476" i="1"/>
  <c r="H475" i="1" s="1"/>
  <c r="H474" i="1" s="1"/>
  <c r="I470" i="1"/>
  <c r="I469" i="1" s="1"/>
  <c r="I463" i="1" s="1"/>
  <c r="H470" i="1"/>
  <c r="H469" i="1" s="1"/>
  <c r="I465" i="1"/>
  <c r="I464" i="1" s="1"/>
  <c r="I374" i="1"/>
  <c r="I459" i="1"/>
  <c r="I458" i="1" s="1"/>
  <c r="H459" i="1"/>
  <c r="H458" i="1" s="1"/>
  <c r="I453" i="1"/>
  <c r="I452" i="1" s="1"/>
  <c r="H453" i="1"/>
  <c r="H452" i="1" s="1"/>
  <c r="I448" i="1"/>
  <c r="I447" i="1" s="1"/>
  <c r="H448" i="1"/>
  <c r="H447" i="1" s="1"/>
  <c r="I441" i="1"/>
  <c r="I434" i="1"/>
  <c r="I427" i="1"/>
  <c r="I426" i="1" s="1"/>
  <c r="I414" i="1"/>
  <c r="I413" i="1" s="1"/>
  <c r="H414" i="1"/>
  <c r="H413" i="1" s="1"/>
  <c r="I386" i="1"/>
  <c r="I385" i="1" s="1"/>
  <c r="H386" i="1"/>
  <c r="H385" i="1" s="1"/>
  <c r="I366" i="1"/>
  <c r="H366" i="1"/>
  <c r="I353" i="1"/>
  <c r="I352" i="1" s="1"/>
  <c r="H338" i="1"/>
  <c r="I320" i="1"/>
  <c r="I319" i="1" s="1"/>
  <c r="H320" i="1"/>
  <c r="H319" i="1" s="1"/>
  <c r="I308" i="1"/>
  <c r="I307" i="1" s="1"/>
  <c r="I264" i="1"/>
  <c r="I263" i="1" s="1"/>
  <c r="H264" i="1"/>
  <c r="I280" i="1"/>
  <c r="H280" i="1"/>
  <c r="I259" i="1"/>
  <c r="I258" i="1" s="1"/>
  <c r="I250" i="1"/>
  <c r="I245" i="1"/>
  <c r="I244" i="1" s="1"/>
  <c r="H245" i="1"/>
  <c r="H244" i="1" s="1"/>
  <c r="I227" i="1"/>
  <c r="H227" i="1"/>
  <c r="I222" i="1"/>
  <c r="I221" i="1" s="1"/>
  <c r="H222" i="1"/>
  <c r="H221" i="1" s="1"/>
  <c r="H184" i="1"/>
  <c r="J174" i="1"/>
  <c r="J175" i="1"/>
  <c r="J176" i="1"/>
  <c r="D56" i="5" l="1"/>
  <c r="E56" i="5" s="1"/>
  <c r="E57" i="5"/>
  <c r="E53" i="5"/>
  <c r="D51" i="5"/>
  <c r="E26" i="5"/>
  <c r="D89" i="5"/>
  <c r="E89" i="5" s="1"/>
  <c r="E16" i="5"/>
  <c r="H74" i="2"/>
  <c r="H491" i="2"/>
  <c r="H237" i="2"/>
  <c r="H304" i="2"/>
  <c r="H485" i="2"/>
  <c r="I173" i="1"/>
  <c r="H173" i="1"/>
  <c r="I158" i="1"/>
  <c r="H158" i="1"/>
  <c r="I154" i="1"/>
  <c r="I134" i="1"/>
  <c r="I133" i="1" s="1"/>
  <c r="H134" i="1"/>
  <c r="H133" i="1" s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5" i="1"/>
  <c r="J66" i="1"/>
  <c r="J67" i="1"/>
  <c r="J70" i="1"/>
  <c r="J71" i="1"/>
  <c r="J72" i="1"/>
  <c r="J73" i="1"/>
  <c r="J74" i="1"/>
  <c r="J75" i="1"/>
  <c r="J76" i="1"/>
  <c r="J77" i="1"/>
  <c r="J78" i="1"/>
  <c r="J79" i="1"/>
  <c r="J80" i="1"/>
  <c r="J81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7" i="1"/>
  <c r="J118" i="1"/>
  <c r="J119" i="1"/>
  <c r="J120" i="1"/>
  <c r="J121" i="1"/>
  <c r="J122" i="1"/>
  <c r="J123" i="1"/>
  <c r="J124" i="1"/>
  <c r="J125" i="1"/>
  <c r="J126" i="1"/>
  <c r="J127" i="1"/>
  <c r="J130" i="1"/>
  <c r="J131" i="1"/>
  <c r="J132" i="1"/>
  <c r="J135" i="1"/>
  <c r="J136" i="1"/>
  <c r="J137" i="1"/>
  <c r="J141" i="1"/>
  <c r="J142" i="1"/>
  <c r="J143" i="1"/>
  <c r="J146" i="1"/>
  <c r="J147" i="1"/>
  <c r="J148" i="1"/>
  <c r="J149" i="1"/>
  <c r="J150" i="1"/>
  <c r="J151" i="1"/>
  <c r="J152" i="1"/>
  <c r="J155" i="1"/>
  <c r="J156" i="1"/>
  <c r="J157" i="1"/>
  <c r="J159" i="1"/>
  <c r="J160" i="1"/>
  <c r="J161" i="1"/>
  <c r="J162" i="1"/>
  <c r="J163" i="1"/>
  <c r="J164" i="1"/>
  <c r="J165" i="1"/>
  <c r="J166" i="1"/>
  <c r="J167" i="1"/>
  <c r="J168" i="1"/>
  <c r="J169" i="1"/>
  <c r="J179" i="1"/>
  <c r="J180" i="1"/>
  <c r="J181" i="1"/>
  <c r="J182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201" i="1"/>
  <c r="J202" i="1"/>
  <c r="J203" i="1"/>
  <c r="J206" i="1"/>
  <c r="J207" i="1"/>
  <c r="J208" i="1"/>
  <c r="J209" i="1"/>
  <c r="J210" i="1"/>
  <c r="J211" i="1"/>
  <c r="J212" i="1"/>
  <c r="J215" i="1"/>
  <c r="J216" i="1"/>
  <c r="J217" i="1"/>
  <c r="J218" i="1"/>
  <c r="J219" i="1"/>
  <c r="J220" i="1"/>
  <c r="J221" i="1"/>
  <c r="J222" i="1"/>
  <c r="J223" i="1"/>
  <c r="J224" i="1"/>
  <c r="J225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51" i="1"/>
  <c r="J252" i="1"/>
  <c r="J253" i="1"/>
  <c r="J254" i="1"/>
  <c r="J255" i="1"/>
  <c r="J256" i="1"/>
  <c r="J257" i="1"/>
  <c r="J260" i="1"/>
  <c r="J261" i="1"/>
  <c r="J262" i="1"/>
  <c r="J265" i="1"/>
  <c r="J266" i="1"/>
  <c r="J267" i="1"/>
  <c r="J268" i="1"/>
  <c r="J269" i="1"/>
  <c r="J270" i="1"/>
  <c r="J273" i="1"/>
  <c r="J274" i="1"/>
  <c r="J275" i="1"/>
  <c r="J276" i="1"/>
  <c r="J277" i="1"/>
  <c r="J278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5" i="1"/>
  <c r="J296" i="1"/>
  <c r="J297" i="1"/>
  <c r="J298" i="1"/>
  <c r="J299" i="1"/>
  <c r="J300" i="1"/>
  <c r="J301" i="1"/>
  <c r="J304" i="1"/>
  <c r="J305" i="1"/>
  <c r="J306" i="1"/>
  <c r="J309" i="1"/>
  <c r="J310" i="1"/>
  <c r="J311" i="1"/>
  <c r="J312" i="1"/>
  <c r="J313" i="1"/>
  <c r="J314" i="1"/>
  <c r="J315" i="1"/>
  <c r="J316" i="1"/>
  <c r="J317" i="1"/>
  <c r="J319" i="1"/>
  <c r="J320" i="1"/>
  <c r="J321" i="1"/>
  <c r="J322" i="1"/>
  <c r="J323" i="1"/>
  <c r="J326" i="1"/>
  <c r="J327" i="1"/>
  <c r="J328" i="1"/>
  <c r="J331" i="1"/>
  <c r="J332" i="1"/>
  <c r="J333" i="1"/>
  <c r="J334" i="1"/>
  <c r="J335" i="1"/>
  <c r="J336" i="1"/>
  <c r="J339" i="1"/>
  <c r="J340" i="1"/>
  <c r="J341" i="1"/>
  <c r="J342" i="1"/>
  <c r="J343" i="1"/>
  <c r="J344" i="1"/>
  <c r="J345" i="1"/>
  <c r="J346" i="1"/>
  <c r="J349" i="1"/>
  <c r="J350" i="1"/>
  <c r="J351" i="1"/>
  <c r="J354" i="1"/>
  <c r="J355" i="1"/>
  <c r="J356" i="1"/>
  <c r="J357" i="1"/>
  <c r="J358" i="1"/>
  <c r="J359" i="1"/>
  <c r="J362" i="1"/>
  <c r="J363" i="1"/>
  <c r="J364" i="1"/>
  <c r="J367" i="1"/>
  <c r="J368" i="1"/>
  <c r="J369" i="1"/>
  <c r="J370" i="1"/>
  <c r="J371" i="1"/>
  <c r="J372" i="1"/>
  <c r="J375" i="1"/>
  <c r="J376" i="1"/>
  <c r="J377" i="1"/>
  <c r="J380" i="1"/>
  <c r="J381" i="1"/>
  <c r="J382" i="1"/>
  <c r="J383" i="1"/>
  <c r="J384" i="1"/>
  <c r="J385" i="1"/>
  <c r="J386" i="1"/>
  <c r="J387" i="1"/>
  <c r="J388" i="1"/>
  <c r="J389" i="1"/>
  <c r="J392" i="1"/>
  <c r="J393" i="1"/>
  <c r="J394" i="1"/>
  <c r="J395" i="1"/>
  <c r="J396" i="1"/>
  <c r="J397" i="1"/>
  <c r="J398" i="1"/>
  <c r="J401" i="1"/>
  <c r="J402" i="1"/>
  <c r="J403" i="1"/>
  <c r="J404" i="1"/>
  <c r="J405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2" i="1"/>
  <c r="J423" i="1"/>
  <c r="J424" i="1"/>
  <c r="J425" i="1"/>
  <c r="J428" i="1"/>
  <c r="J429" i="1"/>
  <c r="J430" i="1"/>
  <c r="J431" i="1"/>
  <c r="J432" i="1"/>
  <c r="J435" i="1"/>
  <c r="J436" i="1"/>
  <c r="J437" i="1"/>
  <c r="J438" i="1"/>
  <c r="J439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3" i="1"/>
  <c r="J484" i="1"/>
  <c r="J485" i="1"/>
  <c r="J489" i="1"/>
  <c r="J490" i="1"/>
  <c r="J491" i="1"/>
  <c r="J492" i="1"/>
  <c r="J493" i="1"/>
  <c r="J494" i="1"/>
  <c r="J495" i="1"/>
  <c r="J496" i="1"/>
  <c r="J497" i="1"/>
  <c r="J498" i="1"/>
  <c r="J501" i="1"/>
  <c r="J502" i="1"/>
  <c r="J503" i="1"/>
  <c r="J504" i="1"/>
  <c r="J505" i="1"/>
  <c r="J506" i="1"/>
  <c r="J507" i="1"/>
  <c r="J508" i="1"/>
  <c r="J512" i="1"/>
  <c r="J513" i="1"/>
  <c r="J514" i="1"/>
  <c r="J515" i="1"/>
  <c r="J516" i="1"/>
  <c r="J517" i="1"/>
  <c r="J518" i="1"/>
  <c r="J519" i="1"/>
  <c r="J520" i="1"/>
  <c r="J521" i="1"/>
  <c r="J525" i="1"/>
  <c r="J526" i="1"/>
  <c r="J527" i="1"/>
  <c r="J530" i="1"/>
  <c r="J531" i="1"/>
  <c r="J532" i="1"/>
  <c r="J536" i="1"/>
  <c r="J537" i="1"/>
  <c r="J538" i="1"/>
  <c r="J539" i="1"/>
  <c r="J540" i="1"/>
  <c r="J541" i="1"/>
  <c r="J542" i="1"/>
  <c r="J543" i="1"/>
  <c r="J544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6" i="1"/>
  <c r="J567" i="1"/>
  <c r="J568" i="1"/>
  <c r="J571" i="1"/>
  <c r="J572" i="1"/>
  <c r="J573" i="1"/>
  <c r="J574" i="1"/>
  <c r="J575" i="1"/>
  <c r="J576" i="1"/>
  <c r="J577" i="1"/>
  <c r="J578" i="1"/>
  <c r="J579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9" i="1"/>
  <c r="J650" i="1"/>
  <c r="J651" i="1"/>
  <c r="J652" i="1"/>
  <c r="J653" i="1"/>
  <c r="J654" i="1"/>
  <c r="J655" i="1"/>
  <c r="D50" i="5" l="1"/>
  <c r="E50" i="5" s="1"/>
  <c r="E51" i="5"/>
  <c r="E24" i="5"/>
  <c r="H47" i="2"/>
  <c r="I153" i="1"/>
  <c r="J134" i="1"/>
  <c r="J173" i="1"/>
  <c r="J133" i="1"/>
  <c r="J158" i="1"/>
  <c r="H648" i="1"/>
  <c r="J648" i="1" s="1"/>
  <c r="I569" i="1"/>
  <c r="H613" i="1"/>
  <c r="H580" i="1"/>
  <c r="J580" i="1" s="1"/>
  <c r="J570" i="1"/>
  <c r="H565" i="1"/>
  <c r="J565" i="1" s="1"/>
  <c r="H546" i="1"/>
  <c r="I535" i="1"/>
  <c r="I534" i="1" s="1"/>
  <c r="I533" i="1" s="1"/>
  <c r="H534" i="1"/>
  <c r="J534" i="1" s="1"/>
  <c r="I529" i="1"/>
  <c r="I528" i="1" s="1"/>
  <c r="H529" i="1"/>
  <c r="H528" i="1" s="1"/>
  <c r="I524" i="1"/>
  <c r="I523" i="1" s="1"/>
  <c r="H524" i="1"/>
  <c r="H523" i="1" s="1"/>
  <c r="J511" i="1"/>
  <c r="I510" i="1"/>
  <c r="H499" i="1"/>
  <c r="H487" i="1"/>
  <c r="H481" i="1"/>
  <c r="H480" i="1" s="1"/>
  <c r="H465" i="1"/>
  <c r="H441" i="1"/>
  <c r="J441" i="1" s="1"/>
  <c r="I440" i="1"/>
  <c r="H434" i="1"/>
  <c r="J434" i="1" s="1"/>
  <c r="I433" i="1"/>
  <c r="H427" i="1"/>
  <c r="I421" i="1"/>
  <c r="I420" i="1" s="1"/>
  <c r="H421" i="1"/>
  <c r="H420" i="1" s="1"/>
  <c r="I407" i="1"/>
  <c r="I406" i="1" s="1"/>
  <c r="H407" i="1"/>
  <c r="H406" i="1" s="1"/>
  <c r="I400" i="1"/>
  <c r="H400" i="1"/>
  <c r="H399" i="1" s="1"/>
  <c r="I391" i="1"/>
  <c r="H391" i="1"/>
  <c r="H390" i="1" s="1"/>
  <c r="I379" i="1"/>
  <c r="I378" i="1" s="1"/>
  <c r="H379" i="1"/>
  <c r="H378" i="1" s="1"/>
  <c r="H374" i="1"/>
  <c r="I373" i="1"/>
  <c r="I365" i="1"/>
  <c r="H365" i="1"/>
  <c r="I361" i="1"/>
  <c r="H361" i="1"/>
  <c r="H360" i="1" s="1"/>
  <c r="H353" i="1"/>
  <c r="H352" i="1" s="1"/>
  <c r="I348" i="1"/>
  <c r="I347" i="1" s="1"/>
  <c r="H348" i="1"/>
  <c r="H347" i="1" s="1"/>
  <c r="I338" i="1"/>
  <c r="I337" i="1" s="1"/>
  <c r="H337" i="1"/>
  <c r="I330" i="1"/>
  <c r="I329" i="1" s="1"/>
  <c r="H330" i="1"/>
  <c r="H329" i="1" s="1"/>
  <c r="I325" i="1"/>
  <c r="H325" i="1"/>
  <c r="H324" i="1" s="1"/>
  <c r="H308" i="1"/>
  <c r="J308" i="1" s="1"/>
  <c r="I303" i="1"/>
  <c r="I302" i="1" s="1"/>
  <c r="H303" i="1"/>
  <c r="H302" i="1" s="1"/>
  <c r="I294" i="1"/>
  <c r="H294" i="1"/>
  <c r="H293" i="1" s="1"/>
  <c r="H279" i="1"/>
  <c r="I272" i="1"/>
  <c r="I271" i="1" s="1"/>
  <c r="H272" i="1"/>
  <c r="H271" i="1" s="1"/>
  <c r="H263" i="1"/>
  <c r="H259" i="1"/>
  <c r="J259" i="1" s="1"/>
  <c r="H250" i="1"/>
  <c r="H249" i="1" s="1"/>
  <c r="H226" i="1"/>
  <c r="I214" i="1"/>
  <c r="H214" i="1"/>
  <c r="H213" i="1" s="1"/>
  <c r="I205" i="1"/>
  <c r="I204" i="1" s="1"/>
  <c r="H205" i="1"/>
  <c r="H204" i="1" s="1"/>
  <c r="I194" i="1"/>
  <c r="I193" i="1" s="1"/>
  <c r="H194" i="1"/>
  <c r="H193" i="1" s="1"/>
  <c r="I184" i="1"/>
  <c r="H183" i="1"/>
  <c r="I178" i="1"/>
  <c r="I177" i="1" s="1"/>
  <c r="H178" i="1"/>
  <c r="H177" i="1" s="1"/>
  <c r="I172" i="1"/>
  <c r="H172" i="1"/>
  <c r="H154" i="1"/>
  <c r="I145" i="1"/>
  <c r="H145" i="1"/>
  <c r="H144" i="1" s="1"/>
  <c r="I140" i="1"/>
  <c r="H140" i="1"/>
  <c r="H139" i="1" s="1"/>
  <c r="I129" i="1"/>
  <c r="H129" i="1"/>
  <c r="H128" i="1" s="1"/>
  <c r="I116" i="1"/>
  <c r="H116" i="1"/>
  <c r="H115" i="1" s="1"/>
  <c r="I83" i="1"/>
  <c r="H83" i="1"/>
  <c r="H82" i="1" s="1"/>
  <c r="I69" i="1"/>
  <c r="I68" i="1" s="1"/>
  <c r="H69" i="1"/>
  <c r="H68" i="1" s="1"/>
  <c r="I64" i="1"/>
  <c r="H64" i="1"/>
  <c r="H63" i="1" s="1"/>
  <c r="I44" i="1"/>
  <c r="H44" i="1"/>
  <c r="H43" i="1" s="1"/>
  <c r="I13" i="1"/>
  <c r="H13" i="1"/>
  <c r="H12" i="1" s="1"/>
  <c r="D22" i="5" l="1"/>
  <c r="E22" i="5" s="1"/>
  <c r="E23" i="5"/>
  <c r="E72" i="5"/>
  <c r="E71" i="5"/>
  <c r="H612" i="2"/>
  <c r="I522" i="1"/>
  <c r="J528" i="1"/>
  <c r="J465" i="1"/>
  <c r="H463" i="1"/>
  <c r="J463" i="1" s="1"/>
  <c r="J347" i="1"/>
  <c r="J406" i="1"/>
  <c r="J271" i="1"/>
  <c r="J361" i="1"/>
  <c r="H464" i="1"/>
  <c r="J464" i="1" s="1"/>
  <c r="J500" i="1"/>
  <c r="H569" i="1"/>
  <c r="H433" i="1"/>
  <c r="J433" i="1" s="1"/>
  <c r="H258" i="1"/>
  <c r="J258" i="1" s="1"/>
  <c r="J214" i="1"/>
  <c r="J204" i="1"/>
  <c r="J177" i="1"/>
  <c r="J172" i="1"/>
  <c r="J420" i="1"/>
  <c r="J129" i="1"/>
  <c r="I360" i="1"/>
  <c r="J360" i="1" s="1"/>
  <c r="H373" i="1"/>
  <c r="J374" i="1"/>
  <c r="J391" i="1"/>
  <c r="J482" i="1"/>
  <c r="H510" i="1"/>
  <c r="H509" i="1" s="1"/>
  <c r="H486" i="1" s="1"/>
  <c r="J529" i="1"/>
  <c r="I226" i="1"/>
  <c r="J226" i="1" s="1"/>
  <c r="J227" i="1"/>
  <c r="J263" i="1"/>
  <c r="J264" i="1"/>
  <c r="I293" i="1"/>
  <c r="J293" i="1" s="1"/>
  <c r="J294" i="1"/>
  <c r="I324" i="1"/>
  <c r="J325" i="1"/>
  <c r="J338" i="1"/>
  <c r="J421" i="1"/>
  <c r="I509" i="1"/>
  <c r="J378" i="1"/>
  <c r="H426" i="1"/>
  <c r="J426" i="1" s="1"/>
  <c r="J427" i="1"/>
  <c r="J487" i="1"/>
  <c r="J140" i="1"/>
  <c r="I139" i="1"/>
  <c r="J329" i="1"/>
  <c r="I249" i="1"/>
  <c r="J249" i="1" s="1"/>
  <c r="J250" i="1"/>
  <c r="J272" i="1"/>
  <c r="J348" i="1"/>
  <c r="J365" i="1"/>
  <c r="J379" i="1"/>
  <c r="J488" i="1"/>
  <c r="H522" i="1"/>
  <c r="J522" i="1" s="1"/>
  <c r="J523" i="1"/>
  <c r="J535" i="1"/>
  <c r="J613" i="1"/>
  <c r="J205" i="1"/>
  <c r="J302" i="1"/>
  <c r="J303" i="1"/>
  <c r="J330" i="1"/>
  <c r="J407" i="1"/>
  <c r="I499" i="1"/>
  <c r="J499" i="1" s="1"/>
  <c r="J524" i="1"/>
  <c r="H545" i="1"/>
  <c r="J545" i="1" s="1"/>
  <c r="J546" i="1"/>
  <c r="J337" i="1"/>
  <c r="I399" i="1"/>
  <c r="J399" i="1" s="1"/>
  <c r="J400" i="1"/>
  <c r="I213" i="1"/>
  <c r="J213" i="1" s="1"/>
  <c r="J145" i="1"/>
  <c r="I279" i="1"/>
  <c r="J279" i="1" s="1"/>
  <c r="J280" i="1"/>
  <c r="H307" i="1"/>
  <c r="J307" i="1" s="1"/>
  <c r="J352" i="1"/>
  <c r="J353" i="1"/>
  <c r="J366" i="1"/>
  <c r="I390" i="1"/>
  <c r="J390" i="1" s="1"/>
  <c r="H440" i="1"/>
  <c r="J440" i="1" s="1"/>
  <c r="I481" i="1"/>
  <c r="H564" i="1"/>
  <c r="J564" i="1" s="1"/>
  <c r="J193" i="1"/>
  <c r="J194" i="1"/>
  <c r="I183" i="1"/>
  <c r="J183" i="1" s="1"/>
  <c r="J184" i="1"/>
  <c r="J178" i="1"/>
  <c r="H153" i="1"/>
  <c r="J153" i="1" s="1"/>
  <c r="J154" i="1"/>
  <c r="I144" i="1"/>
  <c r="I128" i="1"/>
  <c r="J128" i="1" s="1"/>
  <c r="I115" i="1"/>
  <c r="J115" i="1" s="1"/>
  <c r="J116" i="1"/>
  <c r="I82" i="1"/>
  <c r="J82" i="1" s="1"/>
  <c r="J83" i="1"/>
  <c r="J68" i="1"/>
  <c r="J69" i="1"/>
  <c r="J64" i="1"/>
  <c r="I63" i="1"/>
  <c r="J63" i="1" s="1"/>
  <c r="I43" i="1"/>
  <c r="J43" i="1" s="1"/>
  <c r="J44" i="1"/>
  <c r="I12" i="1"/>
  <c r="J13" i="1"/>
  <c r="H11" i="1"/>
  <c r="E144" i="5" l="1"/>
  <c r="E8" i="5"/>
  <c r="J569" i="1"/>
  <c r="I318" i="1"/>
  <c r="H318" i="1"/>
  <c r="I171" i="1"/>
  <c r="I170" i="1" s="1"/>
  <c r="I486" i="1"/>
  <c r="J486" i="1" s="1"/>
  <c r="H171" i="1"/>
  <c r="H170" i="1" s="1"/>
  <c r="J324" i="1"/>
  <c r="H533" i="1"/>
  <c r="J533" i="1" s="1"/>
  <c r="I480" i="1"/>
  <c r="J480" i="1" s="1"/>
  <c r="J481" i="1"/>
  <c r="J373" i="1"/>
  <c r="I138" i="1"/>
  <c r="J510" i="1"/>
  <c r="J139" i="1"/>
  <c r="J509" i="1"/>
  <c r="H138" i="1"/>
  <c r="J144" i="1"/>
  <c r="I11" i="1"/>
  <c r="J11" i="1" s="1"/>
  <c r="J12" i="1"/>
  <c r="J318" i="1" l="1"/>
  <c r="J170" i="1"/>
  <c r="J171" i="1"/>
  <c r="H656" i="1"/>
  <c r="J138" i="1"/>
  <c r="I656" i="1"/>
  <c r="J656" i="1" l="1"/>
</calcChain>
</file>

<file path=xl/sharedStrings.xml><?xml version="1.0" encoding="utf-8"?>
<sst xmlns="http://schemas.openxmlformats.org/spreadsheetml/2006/main" count="9998" uniqueCount="1283">
  <si>
    <t>Приложение №4</t>
  </si>
  <si>
    <t>к решению Брянского районного</t>
  </si>
  <si>
    <t>Совета народных депутатов</t>
  </si>
  <si>
    <t/>
  </si>
  <si>
    <t>( рублей)</t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</si>
  <si>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</si>
  <si>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</si>
  <si>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</si>
  <si>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</si>
  <si>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</si>
  <si>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</si>
  <si>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</si>
  <si>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</si>
  <si>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</si>
  <si>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</si>
  <si>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</si>
  <si>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</si>
  <si>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</si>
  <si>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</si>
  <si>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10</t>
  </si>
  <si>
    <t>Обеспечение реализации полномочий исполнительно-распорядительного органа местного самоуправления Брянского муниципального района Брянской области</t>
  </si>
  <si>
    <t>01</t>
  </si>
  <si>
    <t>Обеспечение деятельности администрации Брянского района по реализации установленных муниципальных полномочий</t>
  </si>
  <si>
    <t>0</t>
  </si>
  <si>
    <t>Администрация Брянского района</t>
  </si>
  <si>
    <t>901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</si>
  <si>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</si>
  <si>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</si>
  <si>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</si>
  <si>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</si>
  <si>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</si>
  <si>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</si>
  <si>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</si>
  <si>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</si>
  <si>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</si>
  <si>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</si>
  <si>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</si>
  <si>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</si>
  <si>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</si>
  <si>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</si>
  <si>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</si>
  <si>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</si>
  <si>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Информационное освещение деятельности органов местного самоуправления</t>
  </si>
  <si>
    <t>80070</t>
  </si>
  <si>
    <t>Опубликование нормативных правовых актов муниципальных образований и иной официальной информации</t>
  </si>
  <si>
    <t>80100</t>
  </si>
  <si>
    <t>Единые дежурно-диспетчерские службы</t>
  </si>
  <si>
    <t>80700</t>
  </si>
  <si>
    <t>Расходы на выплаты персоналу казенных учреждений</t>
  </si>
  <si>
    <t>110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</si>
  <si>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</si>
  <si>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</si>
  <si>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Оповещение населения об опасностях, возникающих при ведении военных действий и возникновении чрезвычайных ситуаций</t>
  </si>
  <si>
    <t>81200</t>
  </si>
  <si>
    <t>Обеспечение деятельности администрации Брянского района по реализации отдельных государственных полномочий</t>
  </si>
  <si>
    <t>02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</si>
  <si>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</si>
  <si>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</si>
  <si>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Организация и осуществление деятельности по опеке и попечительству</t>
  </si>
  <si>
    <t>16721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</si>
  <si>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</si>
  <si>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</si>
  <si>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</si>
  <si>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</si>
  <si>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Снижение административных барьеров, повышение качества и доступности предоставления государственных и муниципальных услуг в Брянском муниципальном районе</t>
  </si>
  <si>
    <t>03</t>
  </si>
  <si>
    <t>Многофункциональные центры предоставления государственных и муниципальных услуг</t>
  </si>
  <si>
    <t>80710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</si>
  <si>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</si>
  <si>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</si>
  <si>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</si>
  <si>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</si>
  <si>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Повышение эффективности реализации полномочий в сфере национальной безопасности, правоохранительной деятельности и экономики</t>
  </si>
  <si>
    <t>04</t>
  </si>
  <si>
    <t>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</si>
  <si>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12510</t>
  </si>
  <si>
    <t>Мероприятия в сфере пожарной безопасности</t>
  </si>
  <si>
    <t>81140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</si>
  <si>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</si>
  <si>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</si>
  <si>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транспортным организациям части потерь в доходах и (или) возмещении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</si>
  <si>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81630</t>
  </si>
  <si>
    <t>Социальные выплаты гражданам, кроме публичных нормативных социальных выплат</t>
  </si>
  <si>
    <t>82590</t>
  </si>
  <si>
    <t>Социальное обеспечение и иные выплаты населению</t>
  </si>
  <si>
    <t>300</t>
  </si>
  <si>
    <t>320</t>
  </si>
  <si>
    <t>Повышение эффективности реализации отдельных государственных и муниципальных полномочий в сфере социальной политики</t>
  </si>
  <si>
    <t>05</t>
  </si>
  <si>
    <t>Обеспечение сохранности жилых помещений закрепленных за детьми-сиротами и детьми оставшимися без попечения родителей</t>
  </si>
  <si>
    <t>16710</t>
  </si>
  <si>
    <t>Публичные нормативные социальные выплаты гражданам</t>
  </si>
  <si>
    <t>310</t>
  </si>
  <si>
    <t>16722</t>
  </si>
  <si>
    <t>16723</t>
  </si>
  <si>
    <t>Выплата единовременного пособия при всех формах устройства детей, лишенных родительского попечения в семью</t>
  </si>
  <si>
    <t>52600</t>
  </si>
  <si>
    <t>Выплата муниципальных пенсий (доплат к государственным пенсиям)</t>
  </si>
  <si>
    <t>82450</t>
  </si>
  <si>
    <t>Мероприятия в сфере социальной и демографической политики</t>
  </si>
  <si>
    <t>82470</t>
  </si>
  <si>
    <t>Мероприятия по поддержке детей-сирот</t>
  </si>
  <si>
    <t>82490</t>
  </si>
  <si>
    <t>Социальные выплаты лицам, удостоенным звания почетного гражданина муниципального образования</t>
  </si>
  <si>
    <t>82580</t>
  </si>
  <si>
    <t>Иные выплаты населению</t>
  </si>
  <si>
    <t>360</t>
  </si>
  <si>
    <t>Реализация мероприятий по обеспечению жильем молодых семей</t>
  </si>
  <si>
    <t>L4970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</si>
  <si>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</si>
  <si>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</si>
  <si>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</si>
  <si>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</si>
  <si>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</si>
  <si>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</si>
  <si>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Межбюджетные отношения с поселениями Брянского района</t>
  </si>
  <si>
    <t>06</t>
  </si>
  <si>
    <t>Осуществление первичного воинского учета на территориях, где отсутствуют военные комиссариаты</t>
  </si>
  <si>
    <t>51180</t>
  </si>
  <si>
    <t>Межбюджетные трансферты</t>
  </si>
  <si>
    <t>500</t>
  </si>
  <si>
    <t>Субвенции</t>
  </si>
  <si>
    <t>530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</si>
  <si>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электро-,тепло-, газо- и водоснабжения населения, водоотведения, снабжения населения топливом</t>
  </si>
  <si>
    <t>83710</t>
  </si>
  <si>
    <t>Иные межбюджетные трансферты</t>
  </si>
  <si>
    <t>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</si>
  <si>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</si>
  <si>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83760</t>
  </si>
  <si>
    <t>Обеспечение деятельности транспортно-хозяйственной службы Брянского района</t>
  </si>
  <si>
    <t>07</t>
  </si>
  <si>
    <t>Учреждения, обеспечивающие деятельность органов местного самоуправления и муниципальных учреждений</t>
  </si>
  <si>
    <t>80720</t>
  </si>
  <si>
    <t>Мероприятия в сфере охраны окружающей среды</t>
  </si>
  <si>
    <t>08</t>
  </si>
  <si>
    <t>83280</t>
  </si>
  <si>
    <t>Управление муниципальными финансами Брянского муниципального района Брянской области</t>
  </si>
  <si>
    <t>Обслуживание муниципального внутреннего долга Брянского района</t>
  </si>
  <si>
    <t>Финансовое управление администрации Брянского района</t>
  </si>
  <si>
    <t>102</t>
  </si>
  <si>
    <t>Обслуживание муниципального долга</t>
  </si>
  <si>
    <t>83000</t>
  </si>
  <si>
    <t>Обслуживание государственного (муниципального) долга</t>
  </si>
  <si>
    <t>700</t>
  </si>
  <si>
    <t>730</t>
  </si>
  <si>
    <t>Материально-техническое и финансовое обеспечение деятельности финансового управления администрации Брянского района</t>
  </si>
  <si>
    <t>Сопровождение и модернизация технических и программных комплексов организации бюджетного процесса в Брянском муниципальном районе</t>
  </si>
  <si>
    <t>Развитие информационного общества и формирование электронного правительства</t>
  </si>
  <si>
    <t>83230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</si>
  <si>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</si>
  <si>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15840</t>
  </si>
  <si>
    <t>Дотации</t>
  </si>
  <si>
    <t>510</t>
  </si>
  <si>
    <t>Выравнивание бюджетной обеспеченности поселений</t>
  </si>
  <si>
    <t>83010</t>
  </si>
  <si>
    <t>Формирование современной модели образования в Брянском муниципальном районе Брянской области</t>
  </si>
  <si>
    <t>Управление образования администрации Брянского района</t>
  </si>
  <si>
    <t>00</t>
  </si>
  <si>
    <t>903</t>
  </si>
  <si>
    <t>Организация предоставления общедоступного начального, основного, общего образования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</si>
  <si>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</si>
  <si>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</si>
  <si>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Организация предоставления общедоступного дошкольного образования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</si>
  <si>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организациях)</t>
  </si>
  <si>
    <t>14722</t>
  </si>
  <si>
    <t>Субсидии автономным учреждениям</t>
  </si>
  <si>
    <t>620</t>
  </si>
  <si>
    <t>Организация предоставления дополнительного образования в сфере установленных функций</t>
  </si>
  <si>
    <t>Управление культуры, молодежной политики и спорта Брянского муниципального района</t>
  </si>
  <si>
    <t>104</t>
  </si>
  <si>
    <t>Обеспечение функционирования модели персонифицированного финансирования дополнительного образования детей</t>
  </si>
  <si>
    <t>82610</t>
  </si>
  <si>
    <t>Организации дополнительного образования</t>
  </si>
  <si>
    <t>80320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</si>
  <si>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</si>
  <si>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</si>
  <si>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Субсидии муниципальным образовательным организациям на возмещение нормативных затрат, связанных с оказанием муниципальных услуг</t>
  </si>
  <si>
    <t>Дошкольные образовательные организации</t>
  </si>
  <si>
    <t>80300</t>
  </si>
  <si>
    <t>Общеобразовательные организации</t>
  </si>
  <si>
    <t>80310</t>
  </si>
  <si>
    <t>Модернизация инфраструктуры</t>
  </si>
  <si>
    <t>Капитальный ремонт кровель муниципальных образовательных организаций Брянской области</t>
  </si>
  <si>
    <t>S4850</t>
  </si>
  <si>
    <t>Замена оконных блоков муниципальных образовательных организаций Брянской области</t>
  </si>
  <si>
    <t>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</si>
  <si>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</si>
  <si>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S4900</t>
  </si>
  <si>
    <t>Мероприятия по работе с детьми и молодежью - выплата именных стипендий, проведение конкурсов, районных мероприятий, районной спартакиады дошкольников, участие в областной спартакиаде</t>
  </si>
  <si>
    <t>Организация и проведение олимпиад, выставок, конкурсов, конференций и других общественных мероприятий</t>
  </si>
  <si>
    <t>82340</t>
  </si>
  <si>
    <t>Мероприятия по работе с семьей, детьми и молодежью</t>
  </si>
  <si>
    <t>82360</t>
  </si>
  <si>
    <t>Организация временного трудоустройства несовершеннолетних граждан в возрасте от 14 до 18 лет</t>
  </si>
  <si>
    <t>82370</t>
  </si>
  <si>
    <t>Стипендии</t>
  </si>
  <si>
    <t>82520</t>
  </si>
  <si>
    <t>340</t>
  </si>
  <si>
    <t>Приведение в соответствии с брендбуком "Точки роста" помещений муниципальных общеобразовательных организаций</t>
  </si>
  <si>
    <t>09</t>
  </si>
  <si>
    <t>Приведение в соответствии с брендбуком "Точка роста" помещений муниципальных общеобразовательных организаций</t>
  </si>
  <si>
    <t>S4910</t>
  </si>
  <si>
    <t>Организация питания</t>
  </si>
  <si>
    <t>Организация питания в образовательных организациях</t>
  </si>
  <si>
    <t>82350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</si>
  <si>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</si>
  <si>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</si>
  <si>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Организация летнего отдыха</t>
  </si>
  <si>
    <t>11</t>
  </si>
  <si>
    <t>Мероприятия по проведению оздоровительной компании детей</t>
  </si>
  <si>
    <t>S4790</t>
  </si>
  <si>
    <t>Социальные гарантии педагогическим работникам</t>
  </si>
  <si>
    <t>12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</si>
  <si>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</si>
  <si>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14723</t>
  </si>
  <si>
    <t>Компенсация родительской платы</t>
  </si>
  <si>
    <t>13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</si>
  <si>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</si>
  <si>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</si>
  <si>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</si>
  <si>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</si>
  <si>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Бюджетные инвестиции в объекты капитальных вложений</t>
  </si>
  <si>
    <t>15</t>
  </si>
  <si>
    <t>Бюджетные инвестиции в объекты капитального строительства муниципальной собственности</t>
  </si>
  <si>
    <t>81680</t>
  </si>
  <si>
    <t xml:space="preserve">      Реализация проектов комплексного развития сельских территорий ведомственного проекта "Современный облик сельских территорий" за счет средств резервного фонда Правительства Российской Федерации</t>
  </si>
  <si>
    <t>L6350</t>
  </si>
  <si>
    <t xml:space="preserve">        Капитальные вложения в объекты государственной (муниципальной) собственности</t>
  </si>
  <si>
    <t xml:space="preserve">          Бюджетные инвестиции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</si>
  <si>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</si>
  <si>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13300</t>
  </si>
  <si>
    <t>Мероприятия, направленные на профилактику и устранение последствий распространения коронавирусной инфекции</t>
  </si>
  <si>
    <t>81430</t>
  </si>
  <si>
    <t>Учреждения, обеспечивающие оказание услуг в сфере образования (централизованная бухгалтерия)</t>
  </si>
  <si>
    <t>18</t>
  </si>
  <si>
    <t>Учреждения, обеспечивающие оказание услуг в сфере образования (служба по вопросам семьи и демографии)</t>
  </si>
  <si>
    <t>19</t>
  </si>
  <si>
    <t>Учреждения, обеспечивающие оказание услуг в сфере образования (планово-экономическая служба)</t>
  </si>
  <si>
    <t>21</t>
  </si>
  <si>
    <t>Модернизация школьных столовых муниципальных общеобразовательных организаций Брянской области</t>
  </si>
  <si>
    <t>S4770</t>
  </si>
  <si>
    <t xml:space="preserve">      Отдельные мероприятия по развитию образования</t>
  </si>
  <si>
    <t>S4820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</si>
  <si>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</si>
  <si>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бюджетным учреждениям</t>
  </si>
  <si>
    <t>Развитие культуры, молодежной политики и спорта в Брянском муниципальном районе Брянской области</t>
  </si>
  <si>
    <t>Мероприятия в сфере туризма</t>
  </si>
  <si>
    <t>82390</t>
  </si>
  <si>
    <t>Учреждения дополнительного образования в сфере культуры и искусства</t>
  </si>
  <si>
    <t>Развитие детско-юношеского спорта и системы подготовки высококвалифицированных спортсменов</t>
  </si>
  <si>
    <t>Организации, осуществляющие спортивную подготовку</t>
  </si>
  <si>
    <t>80620</t>
  </si>
  <si>
    <t>Развитие материально-технической базы и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</si>
  <si>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S7690</t>
  </si>
  <si>
    <t>Мероприятия по работе с детьми и молодежью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</si>
  <si>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</si>
  <si>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14770</t>
  </si>
  <si>
    <t>Библиотеки</t>
  </si>
  <si>
    <t>80450</t>
  </si>
  <si>
    <t xml:space="preserve">      Государственная поддержка отрасли культуры за счет средств резервного фонда Правительства Российской Федерации</t>
  </si>
  <si>
    <t>L519F</t>
  </si>
  <si>
    <t>Музей</t>
  </si>
  <si>
    <t>Музеи и постоянные выставки</t>
  </si>
  <si>
    <t>80460</t>
  </si>
  <si>
    <t>Культурно-досуговые учреждения</t>
  </si>
  <si>
    <t>Дворцы и дома культуры, клубы, выставочные залы</t>
  </si>
  <si>
    <t>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</si>
  <si>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</si>
  <si>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</si>
  <si>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</si>
  <si>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Мероприятия по развитию культуры</t>
  </si>
  <si>
    <t>82400</t>
  </si>
  <si>
    <t>Учреждения, обеспечивающие оказание услуг в сфере культуры (методический кабинет)</t>
  </si>
  <si>
    <t>14</t>
  </si>
  <si>
    <t>Учреждения, обеспечивающие оказание услуг в сфере культуры (централизованная бухгалтерия)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</si>
  <si>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</si>
  <si>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16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</si>
  <si>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</si>
  <si>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14210</t>
  </si>
  <si>
    <t>Мероприятия по организации и проведению работы, направленной на социальную поддержку и помощь ветеранам и гражданам пожилого возраста Брянского района</t>
  </si>
  <si>
    <t>Мероприятия по организации работы, направленной на социальную поддержку и помощь ветеранам и гражданам пожилого возраста</t>
  </si>
  <si>
    <t>82480</t>
  </si>
  <si>
    <t>Спортивно-оздоровительные комплексы и центры</t>
  </si>
  <si>
    <t>80600</t>
  </si>
  <si>
    <t>Отдельные мероприятия по развитию спорта</t>
  </si>
  <si>
    <t>20</t>
  </si>
  <si>
    <t>Мероприятия по развитию физической культуры и спорта</t>
  </si>
  <si>
    <t>82300</t>
  </si>
  <si>
    <t>Учреждения, обеспечивающие оказание услуг в сфере физической культуры и спорта (методический кабинет)</t>
  </si>
  <si>
    <t>Архивная служба</t>
  </si>
  <si>
    <t>22</t>
  </si>
  <si>
    <t>Обеспечение развития и укрепления материально-технической базы домов культуры</t>
  </si>
  <si>
    <t>24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</si>
  <si>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</si>
  <si>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L4670</t>
  </si>
  <si>
    <t>27</t>
  </si>
  <si>
    <t>Государственная поддержка отрасли культуры</t>
  </si>
  <si>
    <t>55190</t>
  </si>
  <si>
    <t>Региональный проект "Творческие люди"</t>
  </si>
  <si>
    <t>A2</t>
  </si>
  <si>
    <t>Чистая вода</t>
  </si>
  <si>
    <t>Строительство систем водоснабжения, водоотведения, очистки сточных вод для населенных пунктов Брянского района Брянской области</t>
  </si>
  <si>
    <t>Региональный проект "Чистая вода"</t>
  </si>
  <si>
    <t>F5</t>
  </si>
  <si>
    <t>Строительство и реконструкция (модернизация) объектов питьевого водоснабжения</t>
  </si>
  <si>
    <t>Профилактика безнадзорности и правонарушений несовершеннолетних в Брянском муниципальном районе Брянской области</t>
  </si>
  <si>
    <t>Реализация отдельных мероприятий по профилактике безнадзорности и правонарушений несовершеннолетних</t>
  </si>
  <si>
    <t>Профилактика безнадзорности и правонарушений несовершеннолетних</t>
  </si>
  <si>
    <t>81120</t>
  </si>
  <si>
    <t>Газификация населенных пунктов Брянского муниципального района Брянской области</t>
  </si>
  <si>
    <t>Строительство систем газоснабжения для населенных пунктов Брянского района</t>
  </si>
  <si>
    <t>Автомобильные дороги Брянского муниципального района Брянской области</t>
  </si>
  <si>
    <t>Финансирование объектов капитальных вложений муниципальной собственности</t>
  </si>
  <si>
    <t>Развитие и совершенствование сети автомобильных дорог местного значения</t>
  </si>
  <si>
    <t>81600</t>
  </si>
  <si>
    <t xml:space="preserve">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</si>
  <si>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Повышение безопасности дорожного движения</t>
  </si>
  <si>
    <t>81660</t>
  </si>
  <si>
    <t>Развитие и совершенствование сети автомобильных дорог местного значения общего пользования</t>
  </si>
  <si>
    <t>S6160</t>
  </si>
  <si>
    <t>Ремонт и содержание автомобильных дорог общего пользования местного значения по Брянскому району (в разрезе сельских поселений) для обеспечения сохранности и условий безопасности на них</t>
  </si>
  <si>
    <t>Обеспечение сохранности автомобильных дорог местного значения и условий безопасного движения по ним</t>
  </si>
  <si>
    <t>81610</t>
  </si>
  <si>
    <t>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</si>
  <si>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>83730</t>
  </si>
  <si>
    <t>Капитальный ремонт и ремонт автомобильных дорог общего пользования местного значения и искусственных сооружений на них</t>
  </si>
  <si>
    <t>Обеспечение сохранности автомобильных дорог местного значения и условий безопасности движения по ним</t>
  </si>
  <si>
    <t>S6170</t>
  </si>
  <si>
    <t xml:space="preserve">      Финансовое обеспечение дорожной деятельности за счет средств резервного фонда Правительства Российской Федерации</t>
  </si>
  <si>
    <t>5390F</t>
  </si>
  <si>
    <t xml:space="preserve">        Межбюджетные трансферты</t>
  </si>
  <si>
    <t xml:space="preserve">          Иные межбюджетные трансферты</t>
  </si>
  <si>
    <t>Региональный проект "Дорожная сеть"</t>
  </si>
  <si>
    <t>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</si>
  <si>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</si>
  <si>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53930</t>
  </si>
  <si>
    <t>Программа комплексного развития систем коммунальной инфраструктуры Брянского муниципального района Брянской области</t>
  </si>
  <si>
    <t>Реализация мероприятий по капитальному ремонту объектов ЖКХ</t>
  </si>
  <si>
    <t>Подготовка объектов ЖКХ к зиме</t>
  </si>
  <si>
    <t>S3450</t>
  </si>
  <si>
    <t>Приобретение специализированной техники</t>
  </si>
  <si>
    <t>Приобретение специализированной техники для предприятий жилищно-коммунального комплекса</t>
  </si>
  <si>
    <t>81850</t>
  </si>
  <si>
    <t>Управление муниципальной собственностью Брянского муниципального района Брянской области</t>
  </si>
  <si>
    <t>Оценка имущества, признание прав и регулирование отношений муниципальной собственности</t>
  </si>
  <si>
    <t>Комитет по управлению муниципальным имуществом Брянского района</t>
  </si>
  <si>
    <t>111</t>
  </si>
  <si>
    <t>80900</t>
  </si>
  <si>
    <t>Эксплуатация и содержание имущества казны муниципального образования</t>
  </si>
  <si>
    <t>80920</t>
  </si>
  <si>
    <t>Мероприятия по землеустройству и землепользованию</t>
  </si>
  <si>
    <t>80910</t>
  </si>
  <si>
    <t>Материально-техническое и финансовое обеспечение деятельности комитета</t>
  </si>
  <si>
    <t>Жилищно-коммунальное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</si>
  <si>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</si>
  <si>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</si>
  <si>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Оценка имущества и регулирование отношений муниципальной собственности</t>
  </si>
  <si>
    <t>Непрограммная деятельность</t>
  </si>
  <si>
    <t>70</t>
  </si>
  <si>
    <t xml:space="preserve">      Достижение показателей деятельности органов исполнительной власти субъектов Российской Федерации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</si>
  <si>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</si>
  <si>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</si>
  <si>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>Резервные средства</t>
  </si>
  <si>
    <t>870</t>
  </si>
  <si>
    <t>Поддержка мер по обеспечению сбалансированности бюджетов поселений</t>
  </si>
  <si>
    <t>83020</t>
  </si>
  <si>
    <t xml:space="preserve">      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</si>
  <si>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 xml:space="preserve">    Комитет по управлению муниципальным имуществом Брянского района</t>
  </si>
  <si>
    <t>Контрольно-счетная палата Брянского района</t>
  </si>
  <si>
    <t>258</t>
  </si>
  <si>
    <t>Обеспечение деятельности руководителя контрольно-счетного органа муниципального образования и его заместителей</t>
  </si>
  <si>
    <t>80050</t>
  </si>
  <si>
    <t>Брянский районный Совет народных депутатов</t>
  </si>
  <si>
    <t>368</t>
  </si>
  <si>
    <t>Обеспечение деятельности главы муниципального образования</t>
  </si>
  <si>
    <t>80010</t>
  </si>
  <si>
    <t>Обеспечение деятельности депутатов представительного органа муниципального образования</t>
  </si>
  <si>
    <t>80030</t>
  </si>
  <si>
    <t>Исполнение исковых требований на основании вступивших в законную силу судебных актов</t>
  </si>
  <si>
    <t>83270</t>
  </si>
  <si>
    <t>Исполнение судебных актов</t>
  </si>
  <si>
    <t>830</t>
  </si>
  <si>
    <t>Проведение Всероссийской переписи населения 2020 года</t>
  </si>
  <si>
    <t>54690</t>
  </si>
  <si>
    <t>Организация и проведение выборов и референдумов</t>
  </si>
  <si>
    <t>80060</t>
  </si>
  <si>
    <t>Специальные расходы</t>
  </si>
  <si>
    <t>880</t>
  </si>
  <si>
    <t>Мероприятия в сфере жилищного хозяйства</t>
  </si>
  <si>
    <t>81750</t>
  </si>
  <si>
    <t>Прочие мероприятия в области жилищно-коммунального хозяйства</t>
  </si>
  <si>
    <t>81870</t>
  </si>
  <si>
    <t>Резервный фонд местной администрации</t>
  </si>
  <si>
    <t>83030</t>
  </si>
  <si>
    <t>Мероприятия в сфере архитектуры и градостроительства</t>
  </si>
  <si>
    <t>83310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</si>
  <si>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</si>
  <si>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</si>
  <si>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</si>
  <si>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 xml:space="preserve">    Управление образования администрации Брянского района</t>
  </si>
  <si>
    <t>ИТОГО:</t>
  </si>
  <si>
    <t>Процент кассового исполнения к уточненной сводной бюджетной росписи</t>
  </si>
  <si>
    <t>Уточненная сводная бюджетная роспись на 2021 г., рублей</t>
  </si>
  <si>
    <t>Кассовое исполнение за 2021 г., рублей</t>
  </si>
  <si>
    <t>от                                 2022 года    №</t>
  </si>
  <si>
    <t>Расходы бюджета Брянского муниципального района Брянской области по целевым статьям (муниципальным программам и непрограмным направлениям деятельности), группам и подгруппам видов расходов за 2021 год</t>
  </si>
  <si>
    <t>Расходы бюджета Брянского муниципального района Брянской области</t>
  </si>
  <si>
    <t>(в рублях)</t>
  </si>
  <si>
    <t xml:space="preserve">Наименование </t>
  </si>
  <si>
    <t>Рз Пр</t>
  </si>
  <si>
    <t>ЦСР</t>
  </si>
  <si>
    <t xml:space="preserve">    Финансовое управление администрации Брянского района</t>
  </si>
  <si>
    <t xml:space="preserve">      ОБЩЕГОСУДАРСТВЕННЫЕ ВОПРОСЫ</t>
  </si>
  <si>
    <t>0100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</si>
  <si>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</si>
  <si>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</si>
  <si>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Руководство и управление в сфере установленных функций органов местного самоуправления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</si>
  <si>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</si>
  <si>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</si>
  <si>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</si>
  <si>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</si>
  <si>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</si>
  <si>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</si>
  <si>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Развитие информационного общества и формирование электронного правительства</t>
  </si>
  <si>
    <t xml:space="preserve">        Другие общегосударственные вопросы</t>
  </si>
  <si>
    <t>0113</t>
  </si>
  <si>
    <t xml:space="preserve">              Резервные средства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</si>
  <si>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</si>
  <si>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</si>
  <si>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</si>
  <si>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</si>
  <si>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Обслуживание муниципального долга</t>
  </si>
  <si>
    <t xml:space="preserve">            Обслуживание государственного (муниципального) долга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</si>
  <si>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</si>
  <si>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</si>
  <si>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</si>
  <si>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</si>
  <si>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</si>
  <si>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 xml:space="preserve">            Межбюджетные трансферты</t>
  </si>
  <si>
    <t xml:space="preserve">              Дотации</t>
  </si>
  <si>
    <t xml:space="preserve">          Выравнивание бюджетной обеспеченности поселений</t>
  </si>
  <si>
    <t xml:space="preserve">        Иные дотации</t>
  </si>
  <si>
    <t>1402</t>
  </si>
  <si>
    <t xml:space="preserve">          Поддержка мер по обеспечению сбалансированности бюджетов поселений</t>
  </si>
  <si>
    <t xml:space="preserve">    Управление культуры, молодежной политики и спорта Брянского муниципального района</t>
  </si>
  <si>
    <t xml:space="preserve">      НАЦИОНАЛЬНАЯ ЭКОНОМИКА</t>
  </si>
  <si>
    <t>0400</t>
  </si>
  <si>
    <t xml:space="preserve">        Другие вопросы в области национальной экономики</t>
  </si>
  <si>
    <t>0412</t>
  </si>
  <si>
    <t xml:space="preserve">          Мероприятия в сфере туризма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</si>
  <si>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</si>
  <si>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</si>
  <si>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</si>
  <si>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</si>
  <si>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Обеспечение функционирования модели персонифицированного финансирования дополнительного образования детей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</si>
  <si>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</si>
  <si>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</si>
  <si>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Организации дополнительного образования</t>
  </si>
  <si>
    <t xml:space="preserve">          Мероприятия, направленные на профилактику и устранение последствий распространения коронавирусной инфекции</t>
  </si>
  <si>
    <t xml:space="preserve">        Молодежная политика</t>
  </si>
  <si>
    <t>0707</t>
  </si>
  <si>
    <t xml:space="preserve">          Мероприятия по работе с семьей, детьми и молодежью</t>
  </si>
  <si>
    <t xml:space="preserve">          Стипендии</t>
  </si>
  <si>
    <t xml:space="preserve">            Социальное обеспечение и иные выплаты населению</t>
  </si>
  <si>
    <t xml:space="preserve">              Стипендии</t>
  </si>
  <si>
    <t xml:space="preserve">        Другие вопросы в области образования</t>
  </si>
  <si>
    <t>0709</t>
  </si>
  <si>
    <t xml:space="preserve">          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</si>
  <si>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 xml:space="preserve">              Социальные выплаты гражданам, кроме публичных нормативных социальных выплат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</si>
  <si>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</si>
  <si>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</si>
  <si>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</si>
  <si>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</si>
  <si>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Библиотеки</t>
  </si>
  <si>
    <t xml:space="preserve">          Музеи и постоянные выставки</t>
  </si>
  <si>
    <t xml:space="preserve">          Дворцы и дома культуры, клубы, выставочные залы</t>
  </si>
  <si>
    <t xml:space="preserve">          Реализация проектов комплексного развития сельских территорий ведомственного проекта "Современный облик сельских территорий" за счет средств резервного фонда Правительства Российской Федерации</t>
  </si>
  <si>
    <t>04009L6350</t>
  </si>
  <si>
    <t>000</t>
  </si>
  <si>
    <t xml:space="preserve">         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</si>
  <si>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 xml:space="preserve">          Мероприятия по развитию культуры</t>
  </si>
  <si>
    <t xml:space="preserve">          Учреждения, обеспечивающие деятельность органов местного самоуправления и муниципальных учреждений</t>
  </si>
  <si>
    <t xml:space="preserve">              Расходы на выплаты персоналу казенных учреждений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</si>
  <si>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</si>
  <si>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Государственная поддержка отрасли культуры</t>
  </si>
  <si>
    <t xml:space="preserve">        Другие вопросы в области культуры, кинематографии</t>
  </si>
  <si>
    <t>0804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</si>
  <si>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</si>
  <si>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СОЦИАЛЬНАЯ ПОЛИТИКА</t>
  </si>
  <si>
    <t>1000</t>
  </si>
  <si>
    <t xml:space="preserve">        Другие вопросы в области социальной политики</t>
  </si>
  <si>
    <t>1006</t>
  </si>
  <si>
    <t xml:space="preserve">          Мероприятия по организации работы, направленной на социальную поддержку и помощь ветеранам и гражданам пожилого возраста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</si>
  <si>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</si>
  <si>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</si>
  <si>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</si>
  <si>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</si>
  <si>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Организации, осуществляющие спортивную подготовку</t>
  </si>
  <si>
    <t xml:space="preserve">          Спортивно-оздоровительные комплексы и центры</t>
  </si>
  <si>
    <t xml:space="preserve">              Субсидии автономным учреждениям</t>
  </si>
  <si>
    <t xml:space="preserve">          Мероприятия по развитию физической культуры и спорта</t>
  </si>
  <si>
    <t>0402781430</t>
  </si>
  <si>
    <t xml:space="preserve">          Опубликование нормативных правовых актов муниципальных образований и иной официальной информации</t>
  </si>
  <si>
    <t xml:space="preserve">          Оценка имущества, признание прав и регулирование отношений муниципальной собственности</t>
  </si>
  <si>
    <t xml:space="preserve">          Эксплуатация и содержание имущества казны муниципального образования</t>
  </si>
  <si>
    <t xml:space="preserve">          Мероприятия по землеустройству и землепользованию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</si>
  <si>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</si>
  <si>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</si>
  <si>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</si>
  <si>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</si>
  <si>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</si>
  <si>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    Контрольно-счетная палата Брянского района</t>
  </si>
  <si>
    <t xml:space="preserve">          Обеспечение деятельности руководителя контрольно-счетного органа муниципального образования и его заместителей</t>
  </si>
  <si>
    <t xml:space="preserve">    Брянский районный Совет народных депутатов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</si>
  <si>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</si>
  <si>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</si>
  <si>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Обеспечение деятельности главы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</si>
  <si>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</si>
  <si>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</si>
  <si>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депутатов представительного органа муниципального образования</t>
  </si>
  <si>
    <t xml:space="preserve">          Исполнение исковых требований на основании вступивших в законную силу судебных актов</t>
  </si>
  <si>
    <t xml:space="preserve">              Исполнение судебных актов</t>
  </si>
  <si>
    <t xml:space="preserve">    Администрация Брянского района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</si>
  <si>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</si>
  <si>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</si>
  <si>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главы местной администрации (исполнительно-распорядительного органа муниципального образования)</t>
  </si>
  <si>
    <t>0100180040</t>
  </si>
  <si>
    <t xml:space="preserve">        Судебная система</t>
  </si>
  <si>
    <t>0105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</si>
  <si>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</si>
  <si>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Обеспечение проведения выборов и референдумов</t>
  </si>
  <si>
    <t>0107</t>
  </si>
  <si>
    <t xml:space="preserve">          Организация и проведение выборов и референдумов</t>
  </si>
  <si>
    <t xml:space="preserve">              Специальные расходы</t>
  </si>
  <si>
    <t xml:space="preserve">        Резервные фонды</t>
  </si>
  <si>
    <t>0111</t>
  </si>
  <si>
    <t xml:space="preserve">          Резервный фонд местной администрации</t>
  </si>
  <si>
    <t xml:space="preserve">          Эксплуатация и содержание имущества, находящегося в муниципальной собственности, арендованного недвижимого имущества</t>
  </si>
  <si>
    <t xml:space="preserve">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</si>
  <si>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0100212020</t>
  </si>
  <si>
    <t xml:space="preserve">          Многофункциональные центры предоставления государственных и муниципальных услуг</t>
  </si>
  <si>
    <t>0100380710</t>
  </si>
  <si>
    <t>0100780720</t>
  </si>
  <si>
    <t>0200383230</t>
  </si>
  <si>
    <t xml:space="preserve">          Проведение Всероссийской переписи населения 2020 года</t>
  </si>
  <si>
    <t>7000054690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</si>
  <si>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</si>
  <si>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</si>
  <si>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</si>
  <si>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</si>
  <si>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</si>
  <si>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0100651180</t>
  </si>
  <si>
    <t xml:space="preserve">              Субвенции</t>
  </si>
  <si>
    <t xml:space="preserve">      НАЦИОНАЛЬНАЯ БЕЗОПАСНОСТЬ И ПРАВООХРАНИТЕЛЬНАЯ ДЕЯТЕЛЬНОСТЬ</t>
  </si>
  <si>
    <t>0300</t>
  </si>
  <si>
    <t xml:space="preserve">        Гражданская оборона</t>
  </si>
  <si>
    <t>0309</t>
  </si>
  <si>
    <t xml:space="preserve">          Единые дежурно-диспетчерские службы</t>
  </si>
  <si>
    <t>0100180700</t>
  </si>
  <si>
    <t>0100180930</t>
  </si>
  <si>
    <t xml:space="preserve">          Оповещение населения об опасностях, возникающих при ведении военных действий и возникновении чрезвычайных ситуаций</t>
  </si>
  <si>
    <t>0100181200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</si>
  <si>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</si>
  <si>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</si>
  <si>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Мероприятия в сфере пожарной безопасности</t>
  </si>
  <si>
    <t>0100481140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</si>
  <si>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</si>
  <si>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Социальные выплаты гражданам, кроме публичных нормативных социальных выплат</t>
  </si>
  <si>
    <t>0100482590</t>
  </si>
  <si>
    <t xml:space="preserve">        Сельское хозяйство и рыболовство</t>
  </si>
  <si>
    <t>0405</t>
  </si>
  <si>
    <t xml:space="preserve">         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</si>
  <si>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0100412510</t>
  </si>
  <si>
    <t xml:space="preserve">        Транспорт</t>
  </si>
  <si>
    <t>0408</t>
  </si>
  <si>
    <t xml:space="preserve">          Компенсация транспортным организациям части потерь в доходах и (или) возмещении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</si>
  <si>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0100481630</t>
  </si>
  <si>
    <t xml:space="preserve">        Дорожное хозяйство (дорожные фонды)</t>
  </si>
  <si>
    <t>0409</t>
  </si>
  <si>
    <t xml:space="preserve">          Развитие и совершенствование сети автомобильных дорог местного значения</t>
  </si>
  <si>
    <t>0800181600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</si>
  <si>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</si>
  <si>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</si>
  <si>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  Повышение безопасности дорожного движения</t>
  </si>
  <si>
    <t>0800181660</t>
  </si>
  <si>
    <t xml:space="preserve">          Развитие и совершенствование сети автомобильных дорог местного значения общего пользования</t>
  </si>
  <si>
    <t>08001S6160</t>
  </si>
  <si>
    <t xml:space="preserve">          Обеспечение сохранности автомобильных дорог местного значения и условий безопасного движения по ним</t>
  </si>
  <si>
    <t>0800281610</t>
  </si>
  <si>
    <t xml:space="preserve">         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</si>
  <si>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>0800283730</t>
  </si>
  <si>
    <t xml:space="preserve">              Иные межбюджетные трансферты</t>
  </si>
  <si>
    <t xml:space="preserve">          Обеспечение сохранности автомобильных дорог местного значения и условий безопасности движения по ним</t>
  </si>
  <si>
    <t>08003S6170</t>
  </si>
  <si>
    <t xml:space="preserve">          Финансовое обеспечение дорожной деятельности за счет средств резервного фонда Правительства Российской Федерации</t>
  </si>
  <si>
    <t>080045390F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</si>
  <si>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</si>
  <si>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080R153930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</si>
  <si>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</si>
  <si>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0100217900</t>
  </si>
  <si>
    <t>7000083270</t>
  </si>
  <si>
    <t xml:space="preserve">          Мероприятия в сфере архитектуры и градостроительства</t>
  </si>
  <si>
    <t>7000083310</t>
  </si>
  <si>
    <t xml:space="preserve">  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</si>
  <si>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0100683760</t>
  </si>
  <si>
    <t xml:space="preserve">          Мероприятия в сфере жилищного хозяйства</t>
  </si>
  <si>
    <t>7000081750</t>
  </si>
  <si>
    <t xml:space="preserve">        Коммунальное хозяйство</t>
  </si>
  <si>
    <t>0502</t>
  </si>
  <si>
    <t xml:space="preserve">  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электро-,тепло-, газо- и водоснабжения населения, водоотведения, снабжения населения топливом</t>
  </si>
  <si>
    <t>0100683710</t>
  </si>
  <si>
    <t xml:space="preserve">          Бюджетные инвестиции в объекты капитального строительства муниципальной собственности</t>
  </si>
  <si>
    <t>0500181680</t>
  </si>
  <si>
    <t>0700181680</t>
  </si>
  <si>
    <t xml:space="preserve">          Подготовка объектов ЖКХ к зиме</t>
  </si>
  <si>
    <t>09001S3450</t>
  </si>
  <si>
    <t xml:space="preserve">          Приобретение специализированной техники для предприятий жилищно-коммунального комплекса</t>
  </si>
  <si>
    <t>0900281850</t>
  </si>
  <si>
    <t xml:space="preserve">        Другие вопросы в области жилищно-коммунального хозяйства</t>
  </si>
  <si>
    <t>0505</t>
  </si>
  <si>
    <t xml:space="preserve">          Строительство и реконструкция (модернизация) объектов питьевого водоснабжения</t>
  </si>
  <si>
    <t>050F552430</t>
  </si>
  <si>
    <t xml:space="preserve">          Прочие мероприятия в области жилищно-коммунального хозяйства</t>
  </si>
  <si>
    <t>7000081870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</si>
  <si>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</si>
  <si>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</si>
  <si>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</si>
  <si>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</si>
  <si>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 xml:space="preserve">          Мероприятия в сфере охраны окружающей среды</t>
  </si>
  <si>
    <t>0100883280</t>
  </si>
  <si>
    <t xml:space="preserve">        Общее образование</t>
  </si>
  <si>
    <t>0702</t>
  </si>
  <si>
    <t>0301581680</t>
  </si>
  <si>
    <t>03015L6350</t>
  </si>
  <si>
    <t xml:space="preserve">        Пенсионное обеспечение</t>
  </si>
  <si>
    <t>1001</t>
  </si>
  <si>
    <t xml:space="preserve">          Выплата муниципальных пенсий (доплат к государственным пенсиям)</t>
  </si>
  <si>
    <t>0100582450</t>
  </si>
  <si>
    <t xml:space="preserve">              Публичные нормативные социальные выплаты гражданам</t>
  </si>
  <si>
    <t xml:space="preserve">        Социальное обеспечение населения</t>
  </si>
  <si>
    <t>1003</t>
  </si>
  <si>
    <t xml:space="preserve">          Обеспечение сохранности жилых помещений закрепленных за детьми-сиротами и детьми оставшимися без попечения родителей</t>
  </si>
  <si>
    <t>0100516710</t>
  </si>
  <si>
    <t xml:space="preserve">        Охрана семьи и детства</t>
  </si>
  <si>
    <t>1004</t>
  </si>
  <si>
    <t xml:space="preserve">          Организация и осуществление деятельности по опеке и попечительству</t>
  </si>
  <si>
    <t>0100516722</t>
  </si>
  <si>
    <t>0100516723</t>
  </si>
  <si>
    <t xml:space="preserve">          Выплата единовременного пособия при всех формах устройства детей, лишенных родительского попечения в семью</t>
  </si>
  <si>
    <t>0100552600</t>
  </si>
  <si>
    <t xml:space="preserve">          Реализация мероприятий по обеспечению жильем молодых семей</t>
  </si>
  <si>
    <t>01005L4970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</si>
  <si>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</si>
  <si>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01005R0820</t>
  </si>
  <si>
    <t>0100216721</t>
  </si>
  <si>
    <t xml:space="preserve">          Мероприятия в сфере социальной и демографической политики</t>
  </si>
  <si>
    <t>0100582470</t>
  </si>
  <si>
    <t xml:space="preserve">          Мероприятия по поддержке детей-сирот</t>
  </si>
  <si>
    <t>0100582490</t>
  </si>
  <si>
    <t xml:space="preserve">          Социальные выплаты лицам, удостоенным звания почетного гражданина муниципального образования</t>
  </si>
  <si>
    <t>0100582580</t>
  </si>
  <si>
    <t xml:space="preserve">              Иные выплаты населению</t>
  </si>
  <si>
    <t xml:space="preserve">          Профилактика безнадзорности и правонарушений несовершеннолетних</t>
  </si>
  <si>
    <t>0600181120</t>
  </si>
  <si>
    <t>0000</t>
  </si>
  <si>
    <t xml:space="preserve">          Организация временного трудоустройства несовершеннолетних граждан в возрасте от 14 до 18 лет</t>
  </si>
  <si>
    <t>0300882370</t>
  </si>
  <si>
    <t xml:space="preserve">        Дошкольное образование</t>
  </si>
  <si>
    <t>0701</t>
  </si>
  <si>
    <t xml:space="preserve">  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организациях)</t>
  </si>
  <si>
    <t>0300214722</t>
  </si>
  <si>
    <t xml:space="preserve">          Дошкольные образовательные организации</t>
  </si>
  <si>
    <t>0300580300</t>
  </si>
  <si>
    <t xml:space="preserve">          Организация питания в образовательных организациях</t>
  </si>
  <si>
    <t>0301082350</t>
  </si>
  <si>
    <t xml:space="preserve">  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</si>
  <si>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0300114721</t>
  </si>
  <si>
    <t xml:space="preserve">          Общеобразовательные организации</t>
  </si>
  <si>
    <t>0300580310</t>
  </si>
  <si>
    <t xml:space="preserve">         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</si>
  <si>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03007S4900</t>
  </si>
  <si>
    <t xml:space="preserve">          Приведение в соответствии с брендбуком "Точка роста" помещений муниципальных общеобразовательных организаций</t>
  </si>
  <si>
    <t>03009S4910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</si>
  <si>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</si>
  <si>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03010L3040</t>
  </si>
  <si>
    <t>0301282590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</si>
  <si>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</si>
  <si>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0301453030</t>
  </si>
  <si>
    <t xml:space="preserve">          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</si>
  <si>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0301613300</t>
  </si>
  <si>
    <t>0301781430</t>
  </si>
  <si>
    <t xml:space="preserve">          Модернизация школьных столовых муниципальных общеобразовательных организаций Брянской области</t>
  </si>
  <si>
    <t>03022S4770</t>
  </si>
  <si>
    <t xml:space="preserve">          Отдельные мероприятия по развитию образования</t>
  </si>
  <si>
    <t>03023S4820</t>
  </si>
  <si>
    <t>0000000000</t>
  </si>
  <si>
    <t>0300480320</t>
  </si>
  <si>
    <t>0300482610</t>
  </si>
  <si>
    <t xml:space="preserve">          Развитие материально-технической базы муниципальных образовательных организаций в сфере физической культуры и спорта</t>
  </si>
  <si>
    <t>03004S7670</t>
  </si>
  <si>
    <t xml:space="preserve">          Мероприятия по проведению оздоровительной компании детей</t>
  </si>
  <si>
    <t>03011S4790</t>
  </si>
  <si>
    <t>0300380040</t>
  </si>
  <si>
    <t>0300380720</t>
  </si>
  <si>
    <t xml:space="preserve">          Капитальный ремонт кровель муниципальных образовательных организаций Брянской области</t>
  </si>
  <si>
    <t>03006S4850</t>
  </si>
  <si>
    <t xml:space="preserve">          Замена оконных блоков муниципальных образовательных организаций Брянской области</t>
  </si>
  <si>
    <t>03006S4860</t>
  </si>
  <si>
    <t xml:space="preserve">          Организация и проведение олимпиад, выставок, конкурсов, конференций и других общественных мероприятий</t>
  </si>
  <si>
    <t>0300882340</t>
  </si>
  <si>
    <t>0300882360</t>
  </si>
  <si>
    <t>0300882520</t>
  </si>
  <si>
    <t>0301214723</t>
  </si>
  <si>
    <t>0301880720</t>
  </si>
  <si>
    <t>0301980720</t>
  </si>
  <si>
    <t>0302180720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</si>
  <si>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</si>
  <si>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0301314780</t>
  </si>
  <si>
    <t>ВСЕГО РАСХОДОВ:</t>
  </si>
  <si>
    <t>Заместитель главы администрации Брянского района -</t>
  </si>
  <si>
    <t xml:space="preserve">начальник финансового управления      </t>
  </si>
  <si>
    <t>Воронцова С.Н.</t>
  </si>
  <si>
    <t>0200280040</t>
  </si>
  <si>
    <t xml:space="preserve">          Достижение показателей деятельности органов исполнительной власти субъектов Российской Федерации</t>
  </si>
  <si>
    <t>7000055490</t>
  </si>
  <si>
    <t xml:space="preserve">          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</si>
  <si>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7000083420</t>
  </si>
  <si>
    <t>0200183000</t>
  </si>
  <si>
    <t xml:space="preserve">              Обслуживание муниципального долга</t>
  </si>
  <si>
    <t>0200415840</t>
  </si>
  <si>
    <t>0200483010</t>
  </si>
  <si>
    <t>7000083020</t>
  </si>
  <si>
    <t>Кассовое исполнение за 2021 г.,
рублей</t>
  </si>
  <si>
    <t>по ведомственной структуре за 2021 год</t>
  </si>
  <si>
    <t>0400182390</t>
  </si>
  <si>
    <t>0400280320</t>
  </si>
  <si>
    <t>0400582360</t>
  </si>
  <si>
    <t>0400582520</t>
  </si>
  <si>
    <t>0400614723</t>
  </si>
  <si>
    <t>0400780450</t>
  </si>
  <si>
    <t xml:space="preserve">          Государственная поддержка отрасли культуры за счет средств резервного фонда Правительства Российской Федерации</t>
  </si>
  <si>
    <t>04007L519F</t>
  </si>
  <si>
    <t>0400880460</t>
  </si>
  <si>
    <t>0400980480</t>
  </si>
  <si>
    <t>0401084260</t>
  </si>
  <si>
    <t>0401282400</t>
  </si>
  <si>
    <t>0402280720</t>
  </si>
  <si>
    <t>04024L4670</t>
  </si>
  <si>
    <t>040A255190</t>
  </si>
  <si>
    <t>0401380040</t>
  </si>
  <si>
    <t>0401480720</t>
  </si>
  <si>
    <t>0401580720</t>
  </si>
  <si>
    <t>0401614210</t>
  </si>
  <si>
    <t>0401882480</t>
  </si>
  <si>
    <t>0400380620</t>
  </si>
  <si>
    <t xml:space="preserve">          Развитие материально-технической базы и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</si>
  <si>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04003S7690</t>
  </si>
  <si>
    <t>0401980600</t>
  </si>
  <si>
    <t>0402082300</t>
  </si>
  <si>
    <t>0402180720</t>
  </si>
  <si>
    <t xml:space="preserve">          Информационное освещение деятельности органов местного самоуправления</t>
  </si>
  <si>
    <t>1100180100</t>
  </si>
  <si>
    <t>1100180900</t>
  </si>
  <si>
    <t>1100180920</t>
  </si>
  <si>
    <t>1100380040</t>
  </si>
  <si>
    <t>1100580900</t>
  </si>
  <si>
    <t>1100280910</t>
  </si>
  <si>
    <t>1100481830</t>
  </si>
  <si>
    <t>Приложение №3</t>
  </si>
  <si>
    <t>7000080040</t>
  </si>
  <si>
    <t>7000080050</t>
  </si>
  <si>
    <t>7000080010</t>
  </si>
  <si>
    <t>7000080030</t>
  </si>
  <si>
    <t>0100180020</t>
  </si>
  <si>
    <t>0100251200</t>
  </si>
  <si>
    <t>7000080060</t>
  </si>
  <si>
    <t>7000083030</t>
  </si>
  <si>
    <t>0100180070</t>
  </si>
  <si>
    <t>0100180100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</si>
  <si>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</si>
  <si>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</si>
  <si>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 разделам и подразделам, целевым статьям, группам и подгруппам видов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</si>
  <si>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</si>
  <si>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</si>
  <si>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деятельности главы муниципального образования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</si>
  <si>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</si>
  <si>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</si>
  <si>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</si>
  <si>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деятельности депутатов представительного органа муниципального образования</t>
  </si>
  <si>
    <t xml:space="preserve">        Руководство и управление в сфере установленных функций органов местного самоуправления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</si>
  <si>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</si>
  <si>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</si>
  <si>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Исполнение исковых требований на основании вступивших в законную силу судебных актов</t>
  </si>
  <si>
    <t xml:space="preserve">          Иные бюджетные ассигнования</t>
  </si>
  <si>
    <t xml:space="preserve">            Исполнение судебных актов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</si>
  <si>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</si>
  <si>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Обеспечение деятельности главы местной администрации (исполнительно-распорядительного органа муниципального образования)</t>
  </si>
  <si>
    <t xml:space="preserve">            Уплата налогов, сборов и иных платежей</t>
  </si>
  <si>
    <t xml:space="preserve">      Судебная система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</si>
  <si>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</si>
  <si>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</si>
  <si>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Развитие информационного общества и формирование электронного правительства</t>
  </si>
  <si>
    <t xml:space="preserve">        Обеспечение деятельности руководителя контрольно-счетного органа муниципального образования и его заместителей</t>
  </si>
  <si>
    <t xml:space="preserve">          Социальное обеспечение и иные выплаты населению</t>
  </si>
  <si>
    <t xml:space="preserve">            Социальные выплаты гражданам, кроме публичных нормативных социальных выплат</t>
  </si>
  <si>
    <t xml:space="preserve">      Обеспечение проведения выборов и референдумов</t>
  </si>
  <si>
    <t xml:space="preserve">        Организация и проведение выборов и референдумов</t>
  </si>
  <si>
    <t xml:space="preserve">            Специальные расходы</t>
  </si>
  <si>
    <t xml:space="preserve">      Резервные фонды</t>
  </si>
  <si>
    <t xml:space="preserve">        Резервный фонд местной администрации</t>
  </si>
  <si>
    <t xml:space="preserve">            Резервные средства</t>
  </si>
  <si>
    <t xml:space="preserve">      Другие общегосударственные вопросы</t>
  </si>
  <si>
    <t xml:space="preserve">        Эксплуатация и содержание имущества, находящегося в муниципальной собственности, арендованного недвижимого имущества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</si>
  <si>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</si>
  <si>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Многофункциональные центры предоставления государственных и муниципальных услуг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</si>
  <si>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</si>
  <si>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</si>
  <si>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Учреждения, обеспечивающие деятельность органов местного самоуправления и муниципальных учреждений</t>
  </si>
  <si>
    <t xml:space="preserve">        Оценка имущества, признание прав и регулирование отношений муниципальной собственности</t>
  </si>
  <si>
    <t xml:space="preserve">        Эксплуатация и содержание имущества казны муниципального образования</t>
  </si>
  <si>
    <t xml:space="preserve">        Проведение Всероссийской переписи населения 2020 года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</si>
  <si>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</si>
  <si>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</si>
  <si>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</si>
  <si>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Межбюджетные трансферты</t>
  </si>
  <si>
    <t xml:space="preserve">            Субвенции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</si>
  <si>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</si>
  <si>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</si>
  <si>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    Единые дежурно-диспетчерские службы</t>
  </si>
  <si>
    <t xml:space="preserve">            Расходы на выплаты персоналу казенных учреждений</t>
  </si>
  <si>
    <t xml:space="preserve">        Оповещение населения об опасностях, возникающих при ведении военных действий и возникновении чрезвычайных ситуаций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</si>
  <si>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</si>
  <si>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Мероприятия в сфере пожарной безопасности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</si>
  <si>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</si>
  <si>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Социальные выплаты гражданам, кроме публичных нормативных социальных выплат</t>
  </si>
  <si>
    <t xml:space="preserve">    НАЦИОНАЛЬНАЯ ЭКОНОМИКА</t>
  </si>
  <si>
    <t xml:space="preserve">      Сельское хозяйство и рыболовство</t>
  </si>
  <si>
    <t xml:space="preserve">       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</si>
  <si>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     Транспорт</t>
  </si>
  <si>
    <t xml:space="preserve">        Компенсация транспортным организациям части потерь в доходах и (или) возмещении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</si>
  <si>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 xml:space="preserve">      Дорожное хозяйство (дорожные фонды)</t>
  </si>
  <si>
    <t xml:space="preserve">        Развитие и совершенствование сети автомобильных дорог местного значения</t>
  </si>
  <si>
    <t xml:space="preserve">          Капитальные вложения в объекты государственной (муниципальной) собственности</t>
  </si>
  <si>
    <t xml:space="preserve">            Бюджетные инвестиции</t>
  </si>
  <si>
    <t xml:space="preserve">        Повышение безопасности дорожного движения</t>
  </si>
  <si>
    <t xml:space="preserve">        Развитие и совершенствование сети автомобильных дорог местного значения общего пользования</t>
  </si>
  <si>
    <t xml:space="preserve">        Обеспечение сохранности автомобильных дорог местного значения и условий безопасного движения по ним</t>
  </si>
  <si>
    <t xml:space="preserve">       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</si>
  <si>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 xml:space="preserve">            Иные межбюджетные трансферты</t>
  </si>
  <si>
    <t xml:space="preserve">        Обеспечение сохранности автомобильных дорог местного значения и условий безопасности движения по ним</t>
  </si>
  <si>
    <t xml:space="preserve">        Финансовое обеспечение дорожной деятельности за счет средств резервного фонда Правительства Российской Федерации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</si>
  <si>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</si>
  <si>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    Другие вопросы в области национальной экономики</t>
  </si>
  <si>
    <t xml:space="preserve">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</si>
  <si>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       Организация временного трудоустройства несовершеннолетних граждан в возрасте от 14 до 18 лет</t>
  </si>
  <si>
    <t xml:space="preserve">        Мероприятия в сфере туризма</t>
  </si>
  <si>
    <t xml:space="preserve">        Мероприятия по землеустройству и землепользованию</t>
  </si>
  <si>
    <t xml:space="preserve">        Мероприятия в сфере архитектуры и градостроительства</t>
  </si>
  <si>
    <t xml:space="preserve">    ЖИЛИЩНО-КОММУНАЛЬНОЕ ХОЗЯЙСТВО</t>
  </si>
  <si>
    <t xml:space="preserve">      Жилищное хозяйство</t>
  </si>
  <si>
    <t xml:space="preserve">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</si>
  <si>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</si>
  <si>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        Мероприятия в сфере жилищного хозяйства</t>
  </si>
  <si>
    <t xml:space="preserve">      Коммунальное хозяйство</t>
  </si>
  <si>
    <t xml:space="preserve">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электро-,тепло-, газо- и водоснабжения населения, водоотведения, снабжения населения топливом</t>
  </si>
  <si>
    <t xml:space="preserve">        Бюджетные инвестиции в объекты капитального строительства муниципальной собственности</t>
  </si>
  <si>
    <t xml:space="preserve">        Приобретение специализированной техники для предприятий жилищно-коммунального комплекса</t>
  </si>
  <si>
    <t xml:space="preserve">      Другие вопросы в области жилищно-коммунального хозяйства</t>
  </si>
  <si>
    <t xml:space="preserve">        Прочие мероприятия в области жилищно-коммунального хозяйства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</si>
  <si>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</si>
  <si>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</si>
  <si>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</si>
  <si>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</si>
  <si>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организациях)</t>
  </si>
  <si>
    <t xml:space="preserve">            Субсидии автономным учреждениям</t>
  </si>
  <si>
    <t xml:space="preserve">        Дошкольные образовательные организации</t>
  </si>
  <si>
    <t xml:space="preserve">        Организация питания в образовательных организациях</t>
  </si>
  <si>
    <t xml:space="preserve">      Общее образование</t>
  </si>
  <si>
    <t xml:space="preserve">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</si>
  <si>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 xml:space="preserve">        Общеобразовательные организации</t>
  </si>
  <si>
    <t xml:space="preserve">       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</si>
  <si>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 xml:space="preserve">        Приведение в соответствии с брендбуком "Точка роста" помещений муниципальных общеобразовательных организаций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</si>
  <si>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</si>
  <si>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</si>
  <si>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Реализация проектов комплексного развития сельских территорий ведомственного проекта "Современный облик сельских территорий" за счет средств резервного фонда Правительства Российской Федерации</t>
  </si>
  <si>
    <t xml:space="preserve">        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</si>
  <si>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 xml:space="preserve">        Мероприятия, направленные на профилактику и устранение последствий распространения коронавирусной инфекции</t>
  </si>
  <si>
    <t xml:space="preserve">        Модернизация школьных столовых муниципальных общеобразовательных организаций Брянской области</t>
  </si>
  <si>
    <t xml:space="preserve">        Отдельные мероприятия по развитию образования</t>
  </si>
  <si>
    <t xml:space="preserve">      Дополнительное образование детей</t>
  </si>
  <si>
    <t xml:space="preserve">        Организации дополнительного образования</t>
  </si>
  <si>
    <t xml:space="preserve">        Обеспечение функционирования модели персонифицированного финансирования дополнительного образования детей</t>
  </si>
  <si>
    <t xml:space="preserve">        Развитие материально-технической базы муниципальных образовательных организаций в сфере физической культуры и спорта</t>
  </si>
  <si>
    <t xml:space="preserve">      Молодежная политика</t>
  </si>
  <si>
    <t xml:space="preserve">        Мероприятия по проведению оздоровительной компании детей</t>
  </si>
  <si>
    <t xml:space="preserve">        Мероприятия по работе с семьей, детьми и молодежью</t>
  </si>
  <si>
    <t xml:space="preserve">        Стипендии</t>
  </si>
  <si>
    <t xml:space="preserve">            Стипендии</t>
  </si>
  <si>
    <t xml:space="preserve">      Другие вопросы в области образования</t>
  </si>
  <si>
    <t xml:space="preserve">        Капитальный ремонт кровель муниципальных образовательных организаций Брянской области</t>
  </si>
  <si>
    <t xml:space="preserve">        Организация и проведение олимпиад, выставок, конкурсов, конференций и других общественных мероприятий</t>
  </si>
  <si>
    <t xml:space="preserve">        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</si>
  <si>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 xml:space="preserve">    КУЛЬТУРА, КИНЕМАТОГРАФИЯ</t>
  </si>
  <si>
    <t xml:space="preserve">      Культура</t>
  </si>
  <si>
    <t xml:space="preserve">        Библиотеки</t>
  </si>
  <si>
    <t xml:space="preserve">        Музеи и постоянные выставки</t>
  </si>
  <si>
    <t xml:space="preserve">        Дворцы и дома культуры, клубы, выставочные залы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</si>
  <si>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</si>
  <si>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 xml:space="preserve">        Мероприятия по развитию культуры</t>
  </si>
  <si>
    <t xml:space="preserve">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</si>
  <si>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Другие вопросы в области культуры, кинематографии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</si>
  <si>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</si>
  <si>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СОЦИАЛЬНАЯ ПОЛИТИКА</t>
  </si>
  <si>
    <t xml:space="preserve">      Пенсионное обеспечение</t>
  </si>
  <si>
    <t xml:space="preserve">        Выплата муниципальных пенсий (доплат к государственным пенсиям)</t>
  </si>
  <si>
    <t xml:space="preserve">            Публичные нормативные социальные выплаты гражданам</t>
  </si>
  <si>
    <t xml:space="preserve">      Социальное обеспечение населения</t>
  </si>
  <si>
    <t xml:space="preserve">        Обеспечение сохранности жилых помещений закрепленных за детьми-сиротами и детьми оставшимися без попечения родителей</t>
  </si>
  <si>
    <t xml:space="preserve">      Охрана семьи и детства</t>
  </si>
  <si>
    <t xml:space="preserve">        Организация и осуществление деятельности по опеке и попечительству</t>
  </si>
  <si>
    <t xml:space="preserve">        Выплата единовременного пособия при всех формах устройства детей, лишенных родительского попечения в семью</t>
  </si>
  <si>
    <t xml:space="preserve">        Реализация мероприятий по обеспечению жильем молодых семей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</si>
  <si>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</si>
  <si>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</si>
  <si>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</si>
  <si>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Мероприятия в сфере социальной и демографической политики</t>
  </si>
  <si>
    <t xml:space="preserve">        Мероприятия по поддержке детей-сирот</t>
  </si>
  <si>
    <t xml:space="preserve">        Социальные выплаты лицам, удостоенным звания почетного гражданина муниципального образования</t>
  </si>
  <si>
    <t xml:space="preserve">            Иные выплаты населению</t>
  </si>
  <si>
    <t xml:space="preserve">        Мероприятия по организации работы, направленной на социальную поддержку и помощь ветеранам и гражданам пожилого возраста</t>
  </si>
  <si>
    <t xml:space="preserve">        Профилактика безнадзорности и правонарушений несовершеннолетних</t>
  </si>
  <si>
    <t xml:space="preserve">    ФИЗИЧЕСКАЯ КУЛЬТУРА И СПОРТ</t>
  </si>
  <si>
    <t xml:space="preserve">      Физическая культура</t>
  </si>
  <si>
    <t xml:space="preserve">        Организации, осуществляющие спортивную подготовку</t>
  </si>
  <si>
    <t xml:space="preserve">        Развитие материально-технической базы и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</si>
  <si>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        Спортивно-оздоровительные комплексы и центры</t>
  </si>
  <si>
    <t xml:space="preserve">        Мероприятия по развитию физической культуры и спорта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</si>
  <si>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</si>
  <si>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</si>
  <si>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</si>
  <si>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    Обслуживание государственного (муниципального) долга</t>
  </si>
  <si>
    <t xml:space="preserve">            Обслуживание муниципального долга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</si>
  <si>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</si>
  <si>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</si>
  <si>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</si>
  <si>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 xml:space="preserve">            Дотации</t>
  </si>
  <si>
    <t xml:space="preserve">        Выравнивание бюджетной обеспеченности поселений</t>
  </si>
  <si>
    <t xml:space="preserve">      Иные дотации</t>
  </si>
  <si>
    <t xml:space="preserve">        Поддержка мер по обеспечению сбалансированности бюджетов поселений</t>
  </si>
  <si>
    <t xml:space="preserve">                          Воронцова С.Н.</t>
  </si>
  <si>
    <t>расходов функциональной классификации за  2021 год</t>
  </si>
  <si>
    <t xml:space="preserve">        Достижение показателей деятельности органов исполнительной власти субъектов Российской Федерации</t>
  </si>
  <si>
    <t xml:space="preserve">        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</si>
  <si>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 xml:space="preserve">        Информационное освещение деятельности органов местного самоуправления</t>
  </si>
  <si>
    <t xml:space="preserve">        Опубликование нормативных правовых актов муниципальных образований и иной официальной информации</t>
  </si>
  <si>
    <t xml:space="preserve">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</si>
  <si>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Подготовка объектов ЖКХ к зиме</t>
  </si>
  <si>
    <t xml:space="preserve">        Строительство и реконструкция (модернизация) объектов питьевого водоснабжения</t>
  </si>
  <si>
    <t xml:space="preserve">        Мероприятия в сфере охраны окружающей среды</t>
  </si>
  <si>
    <t xml:space="preserve">        Замена оконных блоков муниципальных образовательных организаций Брянской области</t>
  </si>
  <si>
    <t xml:space="preserve">        Государственная поддержка отрасли культуры за счет средств резервного фонда Правительства Российской Федерации</t>
  </si>
  <si>
    <t xml:space="preserve">        Государственная поддержка отрасли культуры</t>
  </si>
  <si>
    <t>Приложение № 5</t>
  </si>
  <si>
    <t>от                         2022 г. №</t>
  </si>
  <si>
    <t>Источники внутреннего финансирования дефицита бюджета Брянского муниципального</t>
  </si>
  <si>
    <t>района Брянской области за  2021 год</t>
  </si>
  <si>
    <t>КБК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</si>
  <si>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</si>
  <si>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</si>
  <si>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</si>
  <si>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</si>
  <si>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</si>
  <si>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</si>
  <si>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</si>
  <si>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</si>
  <si>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</si>
  <si>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</si>
  <si>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000 01 06 05 00 00  0000 000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</si>
  <si>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</si>
  <si>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</si>
  <si>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</si>
  <si>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</si>
  <si>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</si>
  <si>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</si>
  <si>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</si>
  <si>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</si>
  <si>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</si>
  <si>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</si>
  <si>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</si>
  <si>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</si>
  <si>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</si>
  <si>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</si>
  <si>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</si>
  <si>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</si>
  <si>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образований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</si>
  <si>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</si>
  <si>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</si>
  <si>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</si>
  <si>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</si>
  <si>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</si>
  <si>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</si>
  <si>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</si>
  <si>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образований</t>
  </si>
  <si>
    <t>Итого источников внутреннего финансирования дефицита</t>
  </si>
  <si>
    <t>Доходы бюджета Брянского муниципального района Брянской области за  2021 год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</si>
  <si>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</si>
  <si>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</si>
  <si>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</si>
  <si>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</si>
  <si>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</si>
  <si>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</si>
  <si>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</si>
  <si>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</si>
  <si>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</si>
  <si>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</si>
  <si>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</si>
  <si>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</si>
  <si>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</si>
  <si>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</si>
  <si>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</si>
  <si>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</si>
  <si>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</si>
  <si>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</si>
  <si>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</si>
  <si>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</si>
  <si>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</si>
  <si>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</si>
  <si>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</si>
  <si>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</si>
  <si>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</si>
  <si>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</si>
  <si>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</si>
  <si>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</si>
  <si>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</si>
  <si>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</si>
  <si>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</si>
  <si>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</si>
  <si>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</si>
  <si>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</si>
  <si>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</si>
  <si>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</si>
  <si>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</si>
  <si>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</si>
  <si>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 xml:space="preserve">Дотации бюджетам муниципальных районов на выравнивание бюджетной обеспеченности из бюджета субъекта Российской Федерации  </t>
  </si>
  <si>
    <t>Дотации бюджетам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</si>
  <si>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</si>
  <si>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</si>
  <si>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</si>
  <si>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</si>
  <si>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строительство и реконструкцию (модернизацию) объектов питьевого водоснабжения</t>
  </si>
  <si>
    <t>Субсидии муниципальным районам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</si>
  <si>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</si>
  <si>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</si>
  <si>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муниципальных домов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</si>
  <si>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</si>
  <si>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</si>
  <si>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</si>
  <si>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 на поддержку отрасли культуры</t>
  </si>
  <si>
    <t>Субсидии бюджетам муниципальных районов  на поддержку отрасли культуры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</si>
  <si>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</si>
  <si>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</si>
  <si>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</si>
  <si>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</si>
  <si>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</si>
  <si>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</si>
  <si>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</si>
  <si>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</si>
  <si>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</si>
  <si>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</si>
  <si>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</si>
  <si>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</si>
  <si>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</si>
  <si>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</si>
  <si>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</si>
  <si>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</si>
  <si>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</si>
  <si>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</si>
  <si>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</si>
  <si>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</si>
  <si>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</si>
  <si>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</si>
  <si>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</si>
  <si>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Прочие безвозмездные поступления</t>
  </si>
  <si>
    <t>ВСЕГО:</t>
  </si>
  <si>
    <t>Процент кассового исполнения к уточненным назначениям</t>
  </si>
  <si>
    <t>Уточненные назначения на 2021 год, рублей</t>
  </si>
  <si>
    <t>Кассовое исполнение за 2021 год, рублей</t>
  </si>
  <si>
    <t>Приложение №2</t>
  </si>
  <si>
    <t xml:space="preserve">Приложение № 1 
к решению Брянского районного
Совета народных депутатов
от                      2022 г. № </t>
  </si>
  <si>
    <t>Кассовое исполнение за  2021 г., рублей</t>
  </si>
  <si>
    <t xml:space="preserve">1 00 00000 00 0000 000 </t>
  </si>
  <si>
    <t xml:space="preserve">1 01 00000 00 0000 000   </t>
  </si>
  <si>
    <t xml:space="preserve">1 01 02000 01 0000 110   </t>
  </si>
  <si>
    <t>1 01 02010 01 0000 110</t>
  </si>
  <si>
    <t xml:space="preserve">﻿Налог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</si>
  <si>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1 01 02020 01 0000 110</t>
  </si>
  <si>
    <t xml:space="preserve">﻿Налог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</si>
  <si>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1 01 02030 01 0000 110   </t>
  </si>
  <si>
    <t xml:space="preserve">﻿Налог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</si>
  <si>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</si>
  <si>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﻿Налог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</si>
  <si>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</si>
  <si>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суммы прибыли контролируемой иностранной компании, в том числе фиксированной прибыли контролируемой иностранной компании)</t>
  </si>
  <si>
    <t>1 03 00000 00 0000 000</t>
  </si>
  <si>
    <t>1 03 02000 01 0000 110</t>
  </si>
  <si>
    <t>1 03 02230 01 0000 110</t>
  </si>
  <si>
    <t xml:space="preserve">﻿Доходы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</si>
  <si>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1 03 02240 01 0000 110</t>
  </si>
  <si>
    <t xml:space="preserve">﻿Доходы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</si>
  <si>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1 03 02250 01 0000 110</t>
  </si>
  <si>
    <t xml:space="preserve">﻿Доходы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</si>
  <si>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1 03 02260 01 0000 110</t>
  </si>
  <si>
    <t>﻿Доходы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</si>
  <si>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1 05 00000 00 0000 000   </t>
  </si>
  <si>
    <t xml:space="preserve">1 05 02000 00 0000 110   </t>
  </si>
  <si>
    <t>Единый налог на вмененный  доход  для  отдельных видов деятельности</t>
  </si>
  <si>
    <t>1 05 02010 02 0000 110</t>
  </si>
  <si>
    <t xml:space="preserve">1 05 03000 00 0000 110   </t>
  </si>
  <si>
    <t xml:space="preserve">Единый сельскохозяйственный налог </t>
  </si>
  <si>
    <t xml:space="preserve">1 05 03010 01 0000 110   </t>
  </si>
  <si>
    <t>1 05 04000 02  0000 110</t>
  </si>
  <si>
    <t>Налог, взимаемый в связи  с применением патентной  системы налогообложения</t>
  </si>
  <si>
    <t>1 05 04020 02 0000 110</t>
  </si>
  <si>
    <t xml:space="preserve">﻿Налог, взимаемый в связи с применением патентной системы налогообложения, зачисляемый в бюджеты муниципальных районов
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</si>
  <si>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</si>
  <si>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</si>
  <si>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</si>
  <si>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</si>
  <si>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 xml:space="preserve">﻿Государственная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</si>
  <si>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</si>
  <si>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</si>
  <si>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</si>
  <si>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 xml:space="preserve">1 11 00000 00 0000 000   </t>
  </si>
  <si>
    <t>1 11 05000 00 0000 120</t>
  </si>
  <si>
    <t xml:space="preserve">﻿Доходы,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</si>
  <si>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1 11 05010 00 0000 120   </t>
  </si>
  <si>
    <t xml:space="preserve">﻿Доходы,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</si>
  <si>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1 11 05013 05 0000 120</t>
  </si>
  <si>
    <t xml:space="preserve">﻿Доходы,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</si>
  <si>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1 11 05020 00 0000 120</t>
  </si>
  <si>
    <t>Доходы, получаемые в виде арендной платы  за земли после разграничения  государственной   собственности  на землю, а также средства от продажи права на заключение договоров аренды указанных земельных участков  (за исключением земельных участков муниципальных бюджетных и автономных учреждений)</t>
  </si>
  <si>
    <t>111 05025 05 0000 120</t>
  </si>
  <si>
    <t>1 11 05030 00 0000 120</t>
  </si>
  <si>
    <t xml:space="preserve">﻿Доходы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</si>
  <si>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</si>
  <si>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﻿Доходы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</si>
  <si>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</si>
  <si>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1 11 07010 00 0000 120 </t>
  </si>
  <si>
    <t>Доходы от перечисления части прибыли,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</si>
  <si>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</si>
  <si>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</si>
  <si>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</si>
  <si>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</si>
  <si>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</si>
  <si>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</si>
  <si>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</si>
  <si>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</si>
  <si>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</si>
  <si>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</si>
  <si>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</si>
  <si>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</si>
  <si>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1 12 01040 01 0000 120</t>
  </si>
  <si>
    <t>1 12 01041 01 0000 120</t>
  </si>
  <si>
    <t>1 13 00000 00 0000 000</t>
  </si>
  <si>
    <t>1 13 02000 00  0000 130</t>
  </si>
  <si>
    <t>1 13 02060 00 0000 130</t>
  </si>
  <si>
    <t xml:space="preserve">﻿Доходы, поступающие в порядке возмещения расходов, понесенных в связи с эксплуатацией имущества
</t>
  </si>
  <si>
    <t>1 13 02065 05 0000 130</t>
  </si>
  <si>
    <t xml:space="preserve">﻿Доходы, поступающие в порядке возмещения расходов, понесенных в связи с эксплуатацией имущества муниципальных районов
</t>
  </si>
  <si>
    <t>1 13 02990 00 0000 130</t>
  </si>
  <si>
    <t>1 13 02995 05 0000 130</t>
  </si>
  <si>
    <t>1 14 00000 00 0000 000</t>
  </si>
  <si>
    <t>1 14 06000 00 0000 430</t>
  </si>
  <si>
    <t>1 14 06010 00 000 430</t>
  </si>
  <si>
    <t>1 14 06013 05 0000 430</t>
  </si>
  <si>
    <t xml:space="preserve">1 16 00000 00 0000 000   </t>
  </si>
  <si>
    <t xml:space="preserve"> ШТРАФЫ,САНКЦИИ,ВОЗМЕЩЕНИЕ УЩЕРБА</t>
  </si>
  <si>
    <t>1 16 01053 01 0000 140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</si>
  <si>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</si>
  <si>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</si>
  <si>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</si>
  <si>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1 16 01073 01 0000 140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</si>
  <si>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</si>
  <si>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</si>
  <si>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</si>
  <si>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</si>
  <si>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</si>
  <si>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</si>
  <si>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</si>
  <si>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﻿1 16 10123 01 0000 140
</t>
  </si>
  <si>
    <t xml:space="preserve">﻿Доходы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</si>
  <si>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1 16 01113 01 0000 140</t>
  </si>
  <si>
    <t xml:space="preserve"> 1 16 01133 01 0000 140</t>
  </si>
  <si>
    <t>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</si>
  <si>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</si>
  <si>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</si>
  <si>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</si>
  <si>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1 16 01203 01 0000 140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</si>
  <si>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</si>
  <si>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</si>
  <si>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1 16 01194 01 0000 140</t>
  </si>
  <si>
    <t>1 16 01173 01 0000 140</t>
  </si>
  <si>
    <t>1 16 01183 01 0000 140</t>
  </si>
  <si>
    <t>1 16 01333 01 0000 140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</si>
  <si>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</si>
  <si>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1 16 10129 01 0000 140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</si>
  <si>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</si>
  <si>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</si>
  <si>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</si>
  <si>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</si>
  <si>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</si>
  <si>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</si>
  <si>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1 16 09040 05 0000 140</t>
  </si>
  <si>
    <t>2 00 00000 00 0000 000</t>
  </si>
  <si>
    <t>2 02 00000 00 0000 000</t>
  </si>
  <si>
    <t>2 02 10000 00 0000 150</t>
  </si>
  <si>
    <t>2 02 15001 00 0000 150</t>
  </si>
  <si>
    <t>2 02 15001 05 0000 150</t>
  </si>
  <si>
    <t>2 02 15002 00 0000 150</t>
  </si>
  <si>
    <t>2 02 15002 05 0000 150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</si>
  <si>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</si>
  <si>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</si>
  <si>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</si>
  <si>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</si>
  <si>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2 02 20000 00 0000 150</t>
  </si>
  <si>
    <t>2 02 20216 00 0000 150</t>
  </si>
  <si>
    <t>2 02 20216 05 0000 150</t>
  </si>
  <si>
    <t>2 02 25243 00 0000 150</t>
  </si>
  <si>
    <t>2 02 25243 05 0000 150</t>
  </si>
  <si>
    <t>2 02 25304 00 0000 150</t>
  </si>
  <si>
    <t>2 02 25304 05 0000 150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</si>
  <si>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</si>
  <si>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</si>
  <si>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</si>
  <si>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</si>
  <si>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</si>
  <si>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Субсидии бюджетам  за счет средств резервного фонда Правительства Российской Федерации</t>
  </si>
  <si>
    <t>Субсидии бюджетам муниципальных районов за счет средств резервного фонда Правительства Российской Федерации</t>
  </si>
  <si>
    <t>2 02 30000 00 0000 150</t>
  </si>
  <si>
    <t>2 02 30024 00 0000 150</t>
  </si>
  <si>
    <t>2 02 30024 05 0000 150</t>
  </si>
  <si>
    <t>2 02 30029 00 0000 150</t>
  </si>
  <si>
    <t>2 02 30029 05 0000 150</t>
  </si>
  <si>
    <t>2 02 35082 00 0000 150</t>
  </si>
  <si>
    <t>2 02 35082 05 0000 150</t>
  </si>
  <si>
    <t>2 02 35118 00 0000 150</t>
  </si>
  <si>
    <t>2 02 35118 05 0000 150</t>
  </si>
  <si>
    <t>2 02 35120 00 0000 150</t>
  </si>
  <si>
    <t>2 02 35120 05 0000 150</t>
  </si>
  <si>
    <t>2 02 35260 00 0000 150</t>
  </si>
  <si>
    <t>2 02 35260 05 0000 150</t>
  </si>
  <si>
    <t>2 02 35469 00 0000 150</t>
  </si>
  <si>
    <t>2 02 35469 05 0000 150</t>
  </si>
  <si>
    <t>2 02 40000 00 0000 150</t>
  </si>
  <si>
    <t>2 02 40014 00 0000 150</t>
  </si>
  <si>
    <t>2 02 40014 05 0000 150</t>
  </si>
  <si>
    <t>2 02 45303 00 0000 150</t>
  </si>
  <si>
    <t>2 02 45303 05 0000 150</t>
  </si>
  <si>
    <t>2 02 45390 00 0000 150</t>
  </si>
  <si>
    <t>Межбюджетные трансферты, передаваемые бюджетам  на финансовое обеспечение дорожной деятельности</t>
  </si>
  <si>
    <t>2 02 45390 05 0000 150</t>
  </si>
  <si>
    <t>Межбюджетные трансферты, передаваемые бюджетам муниципальных районов на финансовое обеспечение дорожной деятельности</t>
  </si>
  <si>
    <t>2 02 45393 00 0000 150</t>
  </si>
  <si>
    <t>2 02 45393 05 0000 150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</si>
  <si>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</si>
  <si>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</si>
  <si>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</si>
  <si>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</si>
  <si>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2 07 05000 00 0000 150</t>
  </si>
  <si>
    <t>2 07 05030 00 0000 150</t>
  </si>
  <si>
    <t>Прочие безвозмездные поступления в бюджеты</t>
  </si>
  <si>
    <t>2 07 05030 05 0001 150</t>
  </si>
  <si>
    <t>Прочие безвозмездные поступления в бюджеты муниципальных районов</t>
  </si>
  <si>
    <t xml:space="preserve">    2 02 25519 05 0000 150</t>
  </si>
  <si>
    <t xml:space="preserve">    2 02 29001 05 0000 150</t>
  </si>
  <si>
    <t xml:space="preserve">    2 02 29001 00 0000 150</t>
  </si>
  <si>
    <t xml:space="preserve">    2 02 29999 00 0000 150</t>
  </si>
  <si>
    <t xml:space="preserve">    2 02 29999 05 0000 150</t>
  </si>
  <si>
    <t>1 05 02020 02 0000 110</t>
  </si>
  <si>
    <t>Единый налог на вмененный  доход  для  отдельных видов деятельности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</si>
  <si>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</si>
  <si>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</si>
  <si>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от                   2022 года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</si>
</sst>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\.mm\.yyyy"/>
    <numFmt numFmtId="166" formatCode="#,##0.0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color rgb="FF000000"/>
      <name val="Arial Cyr"/>
    </font>
    <font>
      <b/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5"/>
      <color rgb="FF000000"/>
      <name val="Times New Roman"/>
      <family val="1"/>
      <charset val="204"/>
    </font>
    <font>
      <b/>
      <sz val="22"/>
      <color rgb="FF000000"/>
      <name val="Arial Cyr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90">
    <xf numFmtId="0" fontId="0" fillId="0" borderId="0"/>
    <xf numFmtId="0" fontId="3" fillId="0" borderId="0">
      <alignment vertical="top" wrapText="1"/>
    </xf>
    <xf numFmtId="0" fontId="9" fillId="0" borderId="0"/>
    <xf numFmtId="4" fontId="10" fillId="2" borderId="1">
      <alignment horizontal="right" vertical="top" shrinkToFit="1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1" fillId="0" borderId="0"/>
    <xf numFmtId="0" fontId="12" fillId="0" borderId="0"/>
    <xf numFmtId="0" fontId="13" fillId="3" borderId="0"/>
    <xf numFmtId="0" fontId="9" fillId="3" borderId="0"/>
    <xf numFmtId="0" fontId="13" fillId="0" borderId="0">
      <alignment wrapText="1"/>
    </xf>
    <xf numFmtId="0" fontId="9" fillId="0" borderId="0">
      <alignment wrapText="1"/>
    </xf>
    <xf numFmtId="0" fontId="13" fillId="0" borderId="0"/>
    <xf numFmtId="0" fontId="14" fillId="0" borderId="0">
      <alignment horizontal="center"/>
    </xf>
    <xf numFmtId="0" fontId="15" fillId="0" borderId="0">
      <alignment horizontal="center"/>
    </xf>
    <xf numFmtId="0" fontId="13" fillId="0" borderId="0">
      <alignment horizontal="right"/>
    </xf>
    <xf numFmtId="0" fontId="9" fillId="0" borderId="0">
      <alignment horizontal="right"/>
    </xf>
    <xf numFmtId="0" fontId="13" fillId="3" borderId="6"/>
    <xf numFmtId="0" fontId="9" fillId="3" borderId="6"/>
    <xf numFmtId="0" fontId="13" fillId="0" borderId="1">
      <alignment horizontal="center" vertical="center" wrapText="1"/>
    </xf>
    <xf numFmtId="0" fontId="9" fillId="0" borderId="1">
      <alignment horizontal="center" vertical="center" wrapText="1"/>
    </xf>
    <xf numFmtId="0" fontId="13" fillId="3" borderId="7"/>
    <xf numFmtId="0" fontId="9" fillId="3" borderId="7"/>
    <xf numFmtId="0" fontId="13" fillId="3" borderId="0">
      <alignment shrinkToFit="1"/>
    </xf>
    <xf numFmtId="0" fontId="9" fillId="3" borderId="0">
      <alignment shrinkToFit="1"/>
    </xf>
    <xf numFmtId="0" fontId="16" fillId="0" borderId="7">
      <alignment horizontal="right"/>
    </xf>
    <xf numFmtId="0" fontId="10" fillId="0" borderId="7">
      <alignment horizontal="right"/>
    </xf>
    <xf numFmtId="4" fontId="16" fillId="2" borderId="7">
      <alignment horizontal="right" vertical="top" shrinkToFit="1"/>
    </xf>
    <xf numFmtId="4" fontId="10" fillId="2" borderId="7">
      <alignment horizontal="right" vertical="top" shrinkToFit="1"/>
    </xf>
    <xf numFmtId="4" fontId="16" fillId="4" borderId="7">
      <alignment horizontal="right" vertical="top" shrinkToFit="1"/>
    </xf>
    <xf numFmtId="4" fontId="10" fillId="4" borderId="7">
      <alignment horizontal="right" vertical="top" shrinkToFit="1"/>
    </xf>
    <xf numFmtId="0" fontId="13" fillId="0" borderId="0">
      <alignment horizontal="left" wrapText="1"/>
    </xf>
    <xf numFmtId="0" fontId="9" fillId="0" borderId="0">
      <alignment horizontal="left" wrapText="1"/>
    </xf>
    <xf numFmtId="0" fontId="16" fillId="0" borderId="1">
      <alignment vertical="top" wrapText="1"/>
    </xf>
    <xf numFmtId="0" fontId="10" fillId="0" borderId="1">
      <alignment vertical="top" wrapText="1"/>
    </xf>
    <xf numFmtId="49" fontId="13" fillId="0" borderId="1">
      <alignment horizontal="center" vertical="top" shrinkToFit="1"/>
    </xf>
    <xf numFmtId="49" fontId="9" fillId="0" borderId="1">
      <alignment horizontal="center" vertical="top" shrinkToFit="1"/>
    </xf>
    <xf numFmtId="4" fontId="16" fillId="2" borderId="1">
      <alignment horizontal="right" vertical="top" shrinkToFit="1"/>
    </xf>
    <xf numFmtId="4" fontId="16" fillId="4" borderId="1">
      <alignment horizontal="right" vertical="top" shrinkToFit="1"/>
    </xf>
    <xf numFmtId="4" fontId="10" fillId="4" borderId="1">
      <alignment horizontal="right" vertical="top" shrinkToFit="1"/>
    </xf>
    <xf numFmtId="0" fontId="13" fillId="3" borderId="8"/>
    <xf numFmtId="0" fontId="9" fillId="3" borderId="8"/>
    <xf numFmtId="0" fontId="13" fillId="3" borderId="8">
      <alignment horizontal="center"/>
    </xf>
    <xf numFmtId="0" fontId="9" fillId="3" borderId="8">
      <alignment horizontal="center"/>
    </xf>
    <xf numFmtId="4" fontId="16" fillId="0" borderId="1">
      <alignment horizontal="right" vertical="top" shrinkToFit="1"/>
    </xf>
    <xf numFmtId="4" fontId="10" fillId="0" borderId="1">
      <alignment horizontal="right" vertical="top" shrinkToFit="1"/>
    </xf>
    <xf numFmtId="49" fontId="13" fillId="0" borderId="1">
      <alignment horizontal="left" vertical="top" wrapText="1" indent="2"/>
    </xf>
    <xf numFmtId="49" fontId="9" fillId="0" borderId="1">
      <alignment horizontal="left" vertical="top" wrapText="1" indent="2"/>
    </xf>
    <xf numFmtId="4" fontId="13" fillId="0" borderId="1">
      <alignment horizontal="right" vertical="top" shrinkToFit="1"/>
    </xf>
    <xf numFmtId="4" fontId="9" fillId="0" borderId="1">
      <alignment horizontal="right" vertical="top" shrinkToFit="1"/>
    </xf>
    <xf numFmtId="0" fontId="13" fillId="3" borderId="8">
      <alignment shrinkToFit="1"/>
    </xf>
    <xf numFmtId="0" fontId="9" fillId="3" borderId="8">
      <alignment shrinkToFit="1"/>
    </xf>
    <xf numFmtId="0" fontId="13" fillId="3" borderId="7">
      <alignment horizontal="center"/>
    </xf>
    <xf numFmtId="0" fontId="9" fillId="3" borderId="7">
      <alignment horizontal="center"/>
    </xf>
    <xf numFmtId="0" fontId="10" fillId="0" borderId="1">
      <alignment vertical="top" wrapText="1"/>
    </xf>
    <xf numFmtId="0" fontId="17" fillId="0" borderId="6"/>
    <xf numFmtId="4" fontId="10" fillId="4" borderId="1">
      <alignment horizontal="right" vertical="top" shrinkToFit="1"/>
    </xf>
    <xf numFmtId="0" fontId="9" fillId="0" borderId="9"/>
    <xf numFmtId="4" fontId="18" fillId="0" borderId="5">
      <alignment horizontal="right" shrinkToFit="1"/>
    </xf>
    <xf numFmtId="2" fontId="18" fillId="0" borderId="10">
      <alignment horizontal="center" shrinkToFit="1"/>
    </xf>
    <xf numFmtId="4" fontId="18" fillId="0" borderId="10">
      <alignment horizontal="right" shrinkToFit="1"/>
    </xf>
    <xf numFmtId="0" fontId="4" fillId="0" borderId="0"/>
    <xf numFmtId="0" fontId="11" fillId="0" borderId="0"/>
    <xf numFmtId="0" fontId="12" fillId="0" borderId="0"/>
    <xf numFmtId="0" fontId="19" fillId="0" borderId="0">
      <alignment vertical="top" wrapText="1"/>
    </xf>
    <xf numFmtId="0" fontId="11" fillId="0" borderId="0"/>
    <xf numFmtId="0" fontId="20" fillId="0" borderId="0">
      <alignment vertical="top" wrapText="1"/>
    </xf>
    <xf numFmtId="164" fontId="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4" fontId="33" fillId="0" borderId="5">
      <alignment horizontal="right"/>
    </xf>
    <xf numFmtId="49" fontId="33" fillId="0" borderId="16">
      <alignment horizontal="center"/>
    </xf>
    <xf numFmtId="49" fontId="33" fillId="0" borderId="16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" fontId="33" fillId="0" borderId="17">
      <alignment horizontal="right"/>
    </xf>
    <xf numFmtId="0" fontId="32" fillId="0" borderId="18"/>
    <xf numFmtId="0" fontId="32" fillId="0" borderId="18"/>
    <xf numFmtId="49" fontId="33" fillId="0" borderId="17">
      <alignment horizontal="center" wrapText="1"/>
    </xf>
    <xf numFmtId="49" fontId="33" fillId="0" borderId="17">
      <alignment horizontal="center" wrapText="1"/>
    </xf>
    <xf numFmtId="49" fontId="33" fillId="0" borderId="0">
      <alignment horizontal="right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10">
      <alignment horizontal="center" wrapText="1"/>
    </xf>
    <xf numFmtId="49" fontId="33" fillId="0" borderId="10">
      <alignment horizontal="center" wrapText="1"/>
    </xf>
    <xf numFmtId="0" fontId="33" fillId="0" borderId="19">
      <alignment horizontal="left" wrapText="1"/>
    </xf>
    <xf numFmtId="49" fontId="33" fillId="0" borderId="17">
      <alignment horizontal="center" wrapText="1"/>
    </xf>
    <xf numFmtId="49" fontId="33" fillId="0" borderId="17">
      <alignment horizontal="center" wrapText="1"/>
    </xf>
    <xf numFmtId="49" fontId="33" fillId="0" borderId="5">
      <alignment horizontal="center"/>
    </xf>
    <xf numFmtId="49" fontId="33" fillId="0" borderId="5">
      <alignment horizontal="center"/>
    </xf>
    <xf numFmtId="0" fontId="33" fillId="0" borderId="20">
      <alignment horizontal="left" wrapText="1" indent="1"/>
    </xf>
    <xf numFmtId="49" fontId="33" fillId="0" borderId="10">
      <alignment horizontal="center" wrapText="1"/>
    </xf>
    <xf numFmtId="49" fontId="33" fillId="0" borderId="10">
      <alignment horizontal="center" wrapText="1"/>
    </xf>
    <xf numFmtId="49" fontId="33" fillId="0" borderId="6"/>
    <xf numFmtId="49" fontId="33" fillId="0" borderId="6"/>
    <xf numFmtId="0" fontId="34" fillId="0" borderId="21">
      <alignment horizontal="left" wrapText="1"/>
    </xf>
    <xf numFmtId="49" fontId="33" fillId="0" borderId="5">
      <alignment horizontal="center"/>
    </xf>
    <xf numFmtId="49" fontId="33" fillId="0" borderId="5">
      <alignment horizontal="center"/>
    </xf>
    <xf numFmtId="4" fontId="33" fillId="0" borderId="5">
      <alignment horizontal="right"/>
    </xf>
    <xf numFmtId="4" fontId="33" fillId="0" borderId="5">
      <alignment horizontal="right"/>
    </xf>
    <xf numFmtId="0" fontId="33" fillId="33" borderId="0"/>
    <xf numFmtId="49" fontId="33" fillId="0" borderId="6"/>
    <xf numFmtId="49" fontId="33" fillId="0" borderId="6"/>
    <xf numFmtId="4" fontId="33" fillId="0" borderId="17">
      <alignment horizontal="right"/>
    </xf>
    <xf numFmtId="4" fontId="33" fillId="0" borderId="17">
      <alignment horizontal="right"/>
    </xf>
    <xf numFmtId="0" fontId="33" fillId="0" borderId="6"/>
    <xf numFmtId="4" fontId="33" fillId="0" borderId="5">
      <alignment horizontal="right"/>
    </xf>
    <xf numFmtId="4" fontId="33" fillId="0" borderId="5">
      <alignment horizontal="right"/>
    </xf>
    <xf numFmtId="49" fontId="33" fillId="0" borderId="0">
      <alignment horizontal="right"/>
    </xf>
    <xf numFmtId="49" fontId="33" fillId="0" borderId="0">
      <alignment horizontal="right"/>
    </xf>
    <xf numFmtId="0" fontId="33" fillId="0" borderId="0">
      <alignment horizontal="center"/>
    </xf>
    <xf numFmtId="4" fontId="33" fillId="0" borderId="17">
      <alignment horizontal="right"/>
    </xf>
    <xf numFmtId="4" fontId="33" fillId="0" borderId="17">
      <alignment horizontal="right"/>
    </xf>
    <xf numFmtId="4" fontId="33" fillId="0" borderId="22">
      <alignment horizontal="right"/>
    </xf>
    <xf numFmtId="4" fontId="33" fillId="0" borderId="22">
      <alignment horizontal="right"/>
    </xf>
    <xf numFmtId="0" fontId="32" fillId="0" borderId="6"/>
    <xf numFmtId="49" fontId="33" fillId="0" borderId="0">
      <alignment horizontal="right"/>
    </xf>
    <xf numFmtId="49" fontId="33" fillId="0" borderId="0">
      <alignment horizontal="right"/>
    </xf>
    <xf numFmtId="49" fontId="33" fillId="0" borderId="21">
      <alignment horizontal="center"/>
    </xf>
    <xf numFmtId="49" fontId="33" fillId="0" borderId="21">
      <alignment horizontal="center"/>
    </xf>
    <xf numFmtId="4" fontId="33" fillId="0" borderId="22">
      <alignment horizontal="right"/>
    </xf>
    <xf numFmtId="0" fontId="32" fillId="34" borderId="23"/>
    <xf numFmtId="0" fontId="32" fillId="34" borderId="23"/>
    <xf numFmtId="4" fontId="33" fillId="0" borderId="24">
      <alignment horizontal="right"/>
    </xf>
    <xf numFmtId="4" fontId="33" fillId="0" borderId="24">
      <alignment horizontal="right"/>
    </xf>
    <xf numFmtId="49" fontId="33" fillId="0" borderId="21">
      <alignment horizontal="center"/>
    </xf>
    <xf numFmtId="4" fontId="33" fillId="0" borderId="22">
      <alignment horizontal="right"/>
    </xf>
    <xf numFmtId="4" fontId="33" fillId="0" borderId="22">
      <alignment horizontal="right"/>
    </xf>
    <xf numFmtId="0" fontId="33" fillId="0" borderId="25">
      <alignment horizontal="left" wrapText="1"/>
    </xf>
    <xf numFmtId="0" fontId="33" fillId="0" borderId="25">
      <alignment horizontal="left" wrapText="1"/>
    </xf>
    <xf numFmtId="4" fontId="33" fillId="0" borderId="24">
      <alignment horizontal="right"/>
    </xf>
    <xf numFmtId="49" fontId="33" fillId="0" borderId="21">
      <alignment horizontal="center"/>
    </xf>
    <xf numFmtId="49" fontId="33" fillId="0" borderId="21">
      <alignment horizontal="center"/>
    </xf>
    <xf numFmtId="0" fontId="34" fillId="0" borderId="26">
      <alignment horizontal="left" wrapText="1"/>
    </xf>
    <xf numFmtId="0" fontId="34" fillId="0" borderId="26">
      <alignment horizontal="left" wrapText="1"/>
    </xf>
    <xf numFmtId="0" fontId="34" fillId="0" borderId="0">
      <alignment horizontal="center"/>
    </xf>
    <xf numFmtId="0" fontId="32" fillId="34" borderId="27"/>
    <xf numFmtId="0" fontId="32" fillId="34" borderId="27"/>
    <xf numFmtId="0" fontId="33" fillId="0" borderId="28">
      <alignment horizontal="left" wrapText="1" indent="2"/>
    </xf>
    <xf numFmtId="0" fontId="33" fillId="0" borderId="28">
      <alignment horizontal="left" wrapText="1" indent="2"/>
    </xf>
    <xf numFmtId="0" fontId="34" fillId="0" borderId="6"/>
    <xf numFmtId="4" fontId="33" fillId="0" borderId="24">
      <alignment horizontal="right"/>
    </xf>
    <xf numFmtId="4" fontId="33" fillId="0" borderId="24">
      <alignment horizontal="right"/>
    </xf>
    <xf numFmtId="0" fontId="32" fillId="0" borderId="7"/>
    <xf numFmtId="0" fontId="32" fillId="0" borderId="7"/>
    <xf numFmtId="0" fontId="33" fillId="0" borderId="29">
      <alignment horizontal="left" wrapText="1"/>
    </xf>
    <xf numFmtId="0" fontId="32" fillId="34" borderId="30"/>
    <xf numFmtId="0" fontId="32" fillId="34" borderId="30"/>
    <xf numFmtId="0" fontId="33" fillId="0" borderId="6"/>
    <xf numFmtId="0" fontId="33" fillId="0" borderId="6"/>
    <xf numFmtId="0" fontId="33" fillId="0" borderId="31">
      <alignment horizontal="left" wrapText="1" indent="1"/>
    </xf>
    <xf numFmtId="0" fontId="32" fillId="34" borderId="32"/>
    <xf numFmtId="0" fontId="32" fillId="34" borderId="32"/>
    <xf numFmtId="0" fontId="32" fillId="0" borderId="6"/>
    <xf numFmtId="0" fontId="32" fillId="0" borderId="6"/>
    <xf numFmtId="0" fontId="33" fillId="0" borderId="29">
      <alignment horizontal="left" wrapText="1" indent="2"/>
    </xf>
    <xf numFmtId="0" fontId="32" fillId="34" borderId="33"/>
    <xf numFmtId="0" fontId="32" fillId="34" borderId="33"/>
    <xf numFmtId="0" fontId="34" fillId="0" borderId="0">
      <alignment horizontal="center"/>
    </xf>
    <xf numFmtId="0" fontId="34" fillId="0" borderId="0">
      <alignment horizontal="center"/>
    </xf>
    <xf numFmtId="0" fontId="33" fillId="0" borderId="19">
      <alignment horizontal="left" wrapText="1" indent="2"/>
    </xf>
    <xf numFmtId="0" fontId="32" fillId="34" borderId="34"/>
    <xf numFmtId="0" fontId="32" fillId="34" borderId="34"/>
    <xf numFmtId="0" fontId="34" fillId="0" borderId="6"/>
    <xf numFmtId="0" fontId="34" fillId="0" borderId="6"/>
    <xf numFmtId="0" fontId="33" fillId="0" borderId="0">
      <alignment horizontal="center" wrapText="1"/>
    </xf>
    <xf numFmtId="0" fontId="33" fillId="0" borderId="25">
      <alignment horizontal="left" wrapText="1"/>
    </xf>
    <xf numFmtId="0" fontId="33" fillId="0" borderId="25">
      <alignment horizontal="left" wrapText="1"/>
    </xf>
    <xf numFmtId="0" fontId="33" fillId="0" borderId="29">
      <alignment horizontal="left" wrapText="1"/>
    </xf>
    <xf numFmtId="0" fontId="33" fillId="0" borderId="29">
      <alignment horizontal="left" wrapText="1"/>
    </xf>
    <xf numFmtId="49" fontId="33" fillId="0" borderId="6">
      <alignment horizontal="left"/>
    </xf>
    <xf numFmtId="0" fontId="34" fillId="0" borderId="26">
      <alignment horizontal="left" wrapText="1"/>
    </xf>
    <xf numFmtId="0" fontId="34" fillId="0" borderId="26">
      <alignment horizontal="left" wrapText="1"/>
    </xf>
    <xf numFmtId="0" fontId="33" fillId="0" borderId="31">
      <alignment horizontal="left" wrapText="1" indent="1"/>
    </xf>
    <xf numFmtId="0" fontId="33" fillId="0" borderId="31">
      <alignment horizontal="left" wrapText="1" indent="1"/>
    </xf>
    <xf numFmtId="49" fontId="33" fillId="0" borderId="16">
      <alignment horizontal="center" wrapText="1"/>
    </xf>
    <xf numFmtId="0" fontId="33" fillId="0" borderId="28">
      <alignment horizontal="left" wrapText="1" indent="2"/>
    </xf>
    <xf numFmtId="0" fontId="33" fillId="0" borderId="28">
      <alignment horizontal="left" wrapText="1" indent="2"/>
    </xf>
    <xf numFmtId="0" fontId="33" fillId="0" borderId="29">
      <alignment horizontal="left" wrapText="1" indent="2"/>
    </xf>
    <xf numFmtId="0" fontId="33" fillId="0" borderId="29">
      <alignment horizontal="left" wrapText="1" indent="2"/>
    </xf>
    <xf numFmtId="49" fontId="33" fillId="0" borderId="16">
      <alignment horizontal="left" wrapText="1"/>
    </xf>
    <xf numFmtId="0" fontId="32" fillId="34" borderId="35"/>
    <xf numFmtId="0" fontId="32" fillId="34" borderId="35"/>
    <xf numFmtId="0" fontId="32" fillId="34" borderId="36"/>
    <xf numFmtId="0" fontId="32" fillId="34" borderId="36"/>
    <xf numFmtId="49" fontId="33" fillId="0" borderId="16">
      <alignment horizontal="center" shrinkToFit="1"/>
    </xf>
    <xf numFmtId="0" fontId="32" fillId="0" borderId="7"/>
    <xf numFmtId="0" fontId="32" fillId="0" borderId="7"/>
    <xf numFmtId="0" fontId="33" fillId="0" borderId="19">
      <alignment horizontal="left" wrapText="1" indent="2"/>
    </xf>
    <xf numFmtId="0" fontId="33" fillId="0" borderId="19">
      <alignment horizontal="left" wrapText="1" indent="2"/>
    </xf>
    <xf numFmtId="49" fontId="33" fillId="0" borderId="5">
      <alignment horizontal="center" shrinkToFit="1"/>
    </xf>
    <xf numFmtId="0" fontId="33" fillId="0" borderId="6"/>
    <xf numFmtId="0" fontId="33" fillId="0" borderId="6"/>
    <xf numFmtId="0" fontId="33" fillId="0" borderId="0">
      <alignment horizontal="center" wrapText="1"/>
    </xf>
    <xf numFmtId="0" fontId="33" fillId="0" borderId="0">
      <alignment horizontal="center" wrapText="1"/>
    </xf>
    <xf numFmtId="0" fontId="33" fillId="0" borderId="20">
      <alignment horizontal="left" wrapText="1"/>
    </xf>
    <xf numFmtId="0" fontId="32" fillId="0" borderId="6"/>
    <xf numFmtId="0" fontId="32" fillId="0" borderId="6"/>
    <xf numFmtId="49" fontId="33" fillId="0" borderId="6">
      <alignment horizontal="left"/>
    </xf>
    <xf numFmtId="49" fontId="33" fillId="0" borderId="6">
      <alignment horizontal="left"/>
    </xf>
    <xf numFmtId="0" fontId="33" fillId="0" borderId="19">
      <alignment horizontal="left" wrapText="1" indent="1"/>
    </xf>
    <xf numFmtId="0" fontId="34" fillId="0" borderId="0">
      <alignment horizontal="center"/>
    </xf>
    <xf numFmtId="0" fontId="34" fillId="0" borderId="0">
      <alignment horizontal="center"/>
    </xf>
    <xf numFmtId="49" fontId="33" fillId="0" borderId="16">
      <alignment horizontal="center" wrapText="1"/>
    </xf>
    <xf numFmtId="49" fontId="33" fillId="0" borderId="16">
      <alignment horizontal="center" wrapText="1"/>
    </xf>
    <xf numFmtId="0" fontId="33" fillId="0" borderId="20">
      <alignment horizontal="left" wrapText="1" indent="2"/>
    </xf>
    <xf numFmtId="0" fontId="34" fillId="0" borderId="6"/>
    <xf numFmtId="0" fontId="34" fillId="0" borderId="6"/>
    <xf numFmtId="49" fontId="33" fillId="0" borderId="16">
      <alignment horizontal="center" shrinkToFit="1"/>
    </xf>
    <xf numFmtId="49" fontId="33" fillId="0" borderId="16">
      <alignment horizontal="center" shrinkToFit="1"/>
    </xf>
    <xf numFmtId="0" fontId="32" fillId="0" borderId="34"/>
    <xf numFmtId="0" fontId="33" fillId="0" borderId="29">
      <alignment horizontal="left" wrapText="1"/>
    </xf>
    <xf numFmtId="0" fontId="33" fillId="0" borderId="29">
      <alignment horizontal="left" wrapText="1"/>
    </xf>
    <xf numFmtId="49" fontId="33" fillId="0" borderId="5">
      <alignment horizontal="center" shrinkToFit="1"/>
    </xf>
    <xf numFmtId="49" fontId="33" fillId="0" borderId="5">
      <alignment horizontal="center" shrinkToFit="1"/>
    </xf>
    <xf numFmtId="0" fontId="32" fillId="0" borderId="7"/>
    <xf numFmtId="0" fontId="33" fillId="0" borderId="31">
      <alignment horizontal="left" wrapText="1" indent="1"/>
    </xf>
    <xf numFmtId="0" fontId="33" fillId="0" borderId="31">
      <alignment horizontal="left" wrapText="1" indent="1"/>
    </xf>
    <xf numFmtId="0" fontId="33" fillId="0" borderId="37">
      <alignment horizontal="left" wrapText="1"/>
    </xf>
    <xf numFmtId="0" fontId="33" fillId="0" borderId="37">
      <alignment horizontal="left" wrapText="1"/>
    </xf>
    <xf numFmtId="49" fontId="33" fillId="0" borderId="22">
      <alignment horizontal="center"/>
    </xf>
    <xf numFmtId="0" fontId="33" fillId="0" borderId="29">
      <alignment horizontal="left" wrapText="1" indent="2"/>
    </xf>
    <xf numFmtId="0" fontId="33" fillId="0" borderId="29">
      <alignment horizontal="left" wrapText="1" indent="2"/>
    </xf>
    <xf numFmtId="0" fontId="33" fillId="0" borderId="25">
      <alignment horizontal="left" wrapText="1" indent="1"/>
    </xf>
    <xf numFmtId="0" fontId="33" fillId="0" borderId="25">
      <alignment horizontal="left" wrapText="1" indent="1"/>
    </xf>
    <xf numFmtId="0" fontId="34" fillId="0" borderId="38">
      <alignment horizontal="center" vertical="center" textRotation="90" wrapText="1"/>
    </xf>
    <xf numFmtId="0" fontId="32" fillId="34" borderId="36"/>
    <xf numFmtId="0" fontId="32" fillId="34" borderId="36"/>
    <xf numFmtId="0" fontId="33" fillId="0" borderId="37">
      <alignment horizontal="left" wrapText="1" indent="2"/>
    </xf>
    <xf numFmtId="0" fontId="33" fillId="0" borderId="37">
      <alignment horizontal="left" wrapText="1" indent="2"/>
    </xf>
    <xf numFmtId="0" fontId="34" fillId="0" borderId="7">
      <alignment horizontal="center" vertical="center" textRotation="90" wrapText="1"/>
    </xf>
    <xf numFmtId="0" fontId="33" fillId="0" borderId="19">
      <alignment horizontal="left" wrapText="1" indent="2"/>
    </xf>
    <xf numFmtId="0" fontId="33" fillId="0" borderId="19">
      <alignment horizontal="left" wrapText="1" indent="2"/>
    </xf>
    <xf numFmtId="0" fontId="33" fillId="0" borderId="25">
      <alignment horizontal="left" wrapText="1" indent="2"/>
    </xf>
    <xf numFmtId="0" fontId="33" fillId="0" borderId="25">
      <alignment horizontal="left" wrapText="1" indent="2"/>
    </xf>
    <xf numFmtId="0" fontId="33" fillId="0" borderId="0">
      <alignment vertical="center"/>
    </xf>
    <xf numFmtId="0" fontId="33" fillId="0" borderId="0">
      <alignment horizontal="center" wrapText="1"/>
    </xf>
    <xf numFmtId="0" fontId="33" fillId="0" borderId="0">
      <alignment horizontal="center" wrapText="1"/>
    </xf>
    <xf numFmtId="0" fontId="32" fillId="0" borderId="2"/>
    <xf numFmtId="0" fontId="32" fillId="0" borderId="2"/>
    <xf numFmtId="0" fontId="34" fillId="0" borderId="0">
      <alignment horizontal="center" vertical="center" textRotation="90" wrapText="1"/>
    </xf>
    <xf numFmtId="49" fontId="33" fillId="0" borderId="6">
      <alignment horizontal="left"/>
    </xf>
    <xf numFmtId="49" fontId="33" fillId="0" borderId="6">
      <alignment horizontal="left"/>
    </xf>
    <xf numFmtId="0" fontId="32" fillId="0" borderId="39"/>
    <xf numFmtId="0" fontId="32" fillId="0" borderId="39"/>
    <xf numFmtId="0" fontId="34" fillId="0" borderId="40">
      <alignment horizontal="center" vertical="center" textRotation="90" wrapText="1"/>
    </xf>
    <xf numFmtId="49" fontId="33" fillId="0" borderId="16">
      <alignment horizontal="center" wrapText="1"/>
    </xf>
    <xf numFmtId="49" fontId="33" fillId="0" borderId="16">
      <alignment horizontal="center" wrapText="1"/>
    </xf>
    <xf numFmtId="0" fontId="34" fillId="0" borderId="38">
      <alignment horizontal="center" vertical="center" textRotation="90" wrapText="1"/>
    </xf>
    <xf numFmtId="0" fontId="34" fillId="0" borderId="38">
      <alignment horizontal="center" vertical="center" textRotation="90" wrapText="1"/>
    </xf>
    <xf numFmtId="0" fontId="34" fillId="0" borderId="0">
      <alignment horizontal="center" vertical="center" textRotation="90"/>
    </xf>
    <xf numFmtId="49" fontId="33" fillId="0" borderId="16">
      <alignment horizontal="center" shrinkToFit="1"/>
    </xf>
    <xf numFmtId="49" fontId="33" fillId="0" borderId="16">
      <alignment horizontal="center" shrinkToFit="1"/>
    </xf>
    <xf numFmtId="0" fontId="34" fillId="0" borderId="7">
      <alignment horizontal="center" vertical="center" textRotation="90" wrapText="1"/>
    </xf>
    <xf numFmtId="0" fontId="34" fillId="0" borderId="7">
      <alignment horizontal="center" vertical="center" textRotation="90" wrapText="1"/>
    </xf>
    <xf numFmtId="0" fontId="34" fillId="0" borderId="40">
      <alignment horizontal="center" vertical="center" textRotation="90"/>
    </xf>
    <xf numFmtId="0" fontId="32" fillId="3" borderId="41"/>
    <xf numFmtId="0" fontId="32" fillId="3" borderId="41"/>
    <xf numFmtId="0" fontId="33" fillId="0" borderId="0">
      <alignment vertical="center"/>
    </xf>
    <xf numFmtId="0" fontId="33" fillId="0" borderId="0">
      <alignment vertical="center"/>
    </xf>
    <xf numFmtId="0" fontId="34" fillId="0" borderId="1">
      <alignment horizontal="center" vertical="center" textRotation="90"/>
    </xf>
    <xf numFmtId="49" fontId="33" fillId="0" borderId="5">
      <alignment horizontal="center" shrinkToFit="1"/>
    </xf>
    <xf numFmtId="49" fontId="33" fillId="0" borderId="5">
      <alignment horizontal="center" shrinkToFit="1"/>
    </xf>
    <xf numFmtId="0" fontId="34" fillId="0" borderId="6">
      <alignment horizontal="center" vertical="center" textRotation="90" wrapText="1"/>
    </xf>
    <xf numFmtId="0" fontId="34" fillId="0" borderId="6">
      <alignment horizontal="center" vertical="center" textRotation="90" wrapText="1"/>
    </xf>
    <xf numFmtId="0" fontId="35" fillId="0" borderId="6">
      <alignment wrapText="1"/>
    </xf>
    <xf numFmtId="0" fontId="33" fillId="0" borderId="37">
      <alignment horizontal="left" wrapText="1"/>
    </xf>
    <xf numFmtId="0" fontId="33" fillId="0" borderId="37">
      <alignment horizontal="left" wrapText="1"/>
    </xf>
    <xf numFmtId="0" fontId="34" fillId="0" borderId="7">
      <alignment horizontal="center" vertical="center" textRotation="90"/>
    </xf>
    <xf numFmtId="0" fontId="34" fillId="0" borderId="7">
      <alignment horizontal="center" vertical="center" textRotation="90"/>
    </xf>
    <xf numFmtId="0" fontId="35" fillId="0" borderId="1">
      <alignment wrapText="1"/>
    </xf>
    <xf numFmtId="0" fontId="33" fillId="0" borderId="25">
      <alignment horizontal="left" wrapText="1" indent="1"/>
    </xf>
    <xf numFmtId="0" fontId="33" fillId="0" borderId="25">
      <alignment horizontal="left" wrapText="1" indent="1"/>
    </xf>
    <xf numFmtId="0" fontId="34" fillId="0" borderId="6">
      <alignment horizontal="center" vertical="center" textRotation="90"/>
    </xf>
    <xf numFmtId="0" fontId="34" fillId="0" borderId="6">
      <alignment horizontal="center" vertical="center" textRotation="90"/>
    </xf>
    <xf numFmtId="0" fontId="35" fillId="0" borderId="7">
      <alignment wrapText="1"/>
    </xf>
    <xf numFmtId="0" fontId="33" fillId="0" borderId="37">
      <alignment horizontal="left" wrapText="1" indent="2"/>
    </xf>
    <xf numFmtId="0" fontId="33" fillId="0" borderId="37">
      <alignment horizontal="left" wrapText="1" indent="2"/>
    </xf>
    <xf numFmtId="0" fontId="34" fillId="0" borderId="38">
      <alignment horizontal="center" vertical="center" textRotation="90"/>
    </xf>
    <xf numFmtId="0" fontId="34" fillId="0" borderId="38">
      <alignment horizontal="center" vertical="center" textRotation="90"/>
    </xf>
    <xf numFmtId="0" fontId="33" fillId="0" borderId="1">
      <alignment horizontal="center" vertical="top" wrapText="1"/>
    </xf>
    <xf numFmtId="0" fontId="32" fillId="34" borderId="42"/>
    <xf numFmtId="0" fontId="32" fillId="34" borderId="42"/>
    <xf numFmtId="0" fontId="34" fillId="0" borderId="1">
      <alignment horizontal="center" vertical="center" textRotation="90"/>
    </xf>
    <xf numFmtId="0" fontId="34" fillId="0" borderId="1">
      <alignment horizontal="center" vertical="center" textRotation="90"/>
    </xf>
    <xf numFmtId="0" fontId="34" fillId="0" borderId="43"/>
    <xf numFmtId="0" fontId="33" fillId="0" borderId="25">
      <alignment horizontal="left" wrapText="1" indent="2"/>
    </xf>
    <xf numFmtId="0" fontId="33" fillId="0" borderId="25">
      <alignment horizontal="left" wrapText="1" indent="2"/>
    </xf>
    <xf numFmtId="0" fontId="35" fillId="0" borderId="6">
      <alignment wrapText="1"/>
    </xf>
    <xf numFmtId="0" fontId="35" fillId="0" borderId="6">
      <alignment wrapText="1"/>
    </xf>
    <xf numFmtId="49" fontId="36" fillId="0" borderId="44">
      <alignment horizontal="left" vertical="center" wrapText="1"/>
    </xf>
    <xf numFmtId="0" fontId="32" fillId="3" borderId="6"/>
    <xf numFmtId="0" fontId="32" fillId="3" borderId="6"/>
    <xf numFmtId="0" fontId="35" fillId="0" borderId="1">
      <alignment wrapText="1"/>
    </xf>
    <xf numFmtId="0" fontId="35" fillId="0" borderId="1">
      <alignment wrapText="1"/>
    </xf>
    <xf numFmtId="49" fontId="33" fillId="0" borderId="20">
      <alignment horizontal="left" vertical="center" wrapText="1" indent="2"/>
    </xf>
    <xf numFmtId="0" fontId="32" fillId="0" borderId="2"/>
    <xf numFmtId="0" fontId="32" fillId="0" borderId="2"/>
    <xf numFmtId="0" fontId="35" fillId="0" borderId="7">
      <alignment wrapText="1"/>
    </xf>
    <xf numFmtId="0" fontId="35" fillId="0" borderId="7">
      <alignment wrapText="1"/>
    </xf>
    <xf numFmtId="49" fontId="33" fillId="0" borderId="19">
      <alignment horizontal="left" vertical="center" wrapText="1" indent="3"/>
    </xf>
    <xf numFmtId="0" fontId="32" fillId="0" borderId="39"/>
    <xf numFmtId="0" fontId="32" fillId="0" borderId="39"/>
    <xf numFmtId="0" fontId="33" fillId="0" borderId="1">
      <alignment horizontal="center" vertical="top" wrapText="1"/>
    </xf>
    <xf numFmtId="0" fontId="33" fillId="0" borderId="1">
      <alignment horizontal="center" vertical="top" wrapText="1"/>
    </xf>
    <xf numFmtId="49" fontId="33" fillId="0" borderId="44">
      <alignment horizontal="left" vertical="center" wrapText="1" indent="3"/>
    </xf>
    <xf numFmtId="0" fontId="34" fillId="0" borderId="38">
      <alignment horizontal="center" vertical="center" textRotation="90" wrapText="1"/>
    </xf>
    <xf numFmtId="0" fontId="34" fillId="0" borderId="38">
      <alignment horizontal="center" vertical="center" textRotation="90" wrapText="1"/>
    </xf>
    <xf numFmtId="0" fontId="34" fillId="0" borderId="43"/>
    <xf numFmtId="0" fontId="34" fillId="0" borderId="43"/>
    <xf numFmtId="49" fontId="33" fillId="0" borderId="45">
      <alignment horizontal="left" vertical="center" wrapText="1" indent="3"/>
    </xf>
    <xf numFmtId="0" fontId="34" fillId="0" borderId="7">
      <alignment horizontal="center" vertical="center" textRotation="90" wrapText="1"/>
    </xf>
    <xf numFmtId="0" fontId="34" fillId="0" borderId="7">
      <alignment horizontal="center" vertical="center" textRotation="90" wrapText="1"/>
    </xf>
    <xf numFmtId="49" fontId="36" fillId="0" borderId="44">
      <alignment horizontal="left" vertical="center" wrapText="1"/>
    </xf>
    <xf numFmtId="49" fontId="36" fillId="0" borderId="44">
      <alignment horizontal="left" vertical="center" wrapText="1"/>
    </xf>
    <xf numFmtId="0" fontId="36" fillId="0" borderId="43">
      <alignment horizontal="left" vertical="center" wrapText="1"/>
    </xf>
    <xf numFmtId="0" fontId="33" fillId="0" borderId="0">
      <alignment vertical="center"/>
    </xf>
    <xf numFmtId="0" fontId="33" fillId="0" borderId="0">
      <alignment vertical="center"/>
    </xf>
    <xf numFmtId="49" fontId="33" fillId="0" borderId="20">
      <alignment horizontal="left" vertical="center" wrapText="1" indent="2"/>
    </xf>
    <xf numFmtId="49" fontId="33" fillId="0" borderId="20">
      <alignment horizontal="left" vertical="center" wrapText="1" indent="2"/>
    </xf>
    <xf numFmtId="49" fontId="33" fillId="0" borderId="7">
      <alignment horizontal="left" vertical="center" wrapText="1" indent="3"/>
    </xf>
    <xf numFmtId="0" fontId="34" fillId="0" borderId="6">
      <alignment horizontal="center" vertical="center" textRotation="90" wrapText="1"/>
    </xf>
    <xf numFmtId="0" fontId="34" fillId="0" borderId="6">
      <alignment horizontal="center" vertical="center" textRotation="90" wrapText="1"/>
    </xf>
    <xf numFmtId="49" fontId="33" fillId="0" borderId="19">
      <alignment horizontal="left" vertical="center" wrapText="1" indent="3"/>
    </xf>
    <xf numFmtId="49" fontId="33" fillId="0" borderId="19">
      <alignment horizontal="left" vertical="center" wrapText="1" indent="3"/>
    </xf>
    <xf numFmtId="49" fontId="33" fillId="0" borderId="0">
      <alignment horizontal="left" vertical="center" wrapText="1" indent="3"/>
    </xf>
    <xf numFmtId="0" fontId="34" fillId="0" borderId="7">
      <alignment horizontal="center" vertical="center" textRotation="90"/>
    </xf>
    <xf numFmtId="0" fontId="34" fillId="0" borderId="7">
      <alignment horizontal="center" vertical="center" textRotation="90"/>
    </xf>
    <xf numFmtId="49" fontId="33" fillId="0" borderId="44">
      <alignment horizontal="left" vertical="center" wrapText="1" indent="3"/>
    </xf>
    <xf numFmtId="49" fontId="33" fillId="0" borderId="44">
      <alignment horizontal="left" vertical="center" wrapText="1" indent="3"/>
    </xf>
    <xf numFmtId="49" fontId="33" fillId="0" borderId="6">
      <alignment horizontal="left" vertical="center" wrapText="1" indent="3"/>
    </xf>
    <xf numFmtId="0" fontId="34" fillId="0" borderId="6">
      <alignment horizontal="center" vertical="center" textRotation="90"/>
    </xf>
    <xf numFmtId="0" fontId="34" fillId="0" borderId="6">
      <alignment horizontal="center" vertical="center" textRotation="90"/>
    </xf>
    <xf numFmtId="49" fontId="33" fillId="0" borderId="45">
      <alignment horizontal="left" vertical="center" wrapText="1" indent="3"/>
    </xf>
    <xf numFmtId="49" fontId="33" fillId="0" borderId="45">
      <alignment horizontal="left" vertical="center" wrapText="1" indent="3"/>
    </xf>
    <xf numFmtId="49" fontId="36" fillId="0" borderId="43">
      <alignment horizontal="left" vertical="center" wrapText="1"/>
    </xf>
    <xf numFmtId="0" fontId="34" fillId="0" borderId="38">
      <alignment horizontal="center" vertical="center" textRotation="90"/>
    </xf>
    <xf numFmtId="0" fontId="34" fillId="0" borderId="38">
      <alignment horizontal="center" vertical="center" textRotation="90"/>
    </xf>
    <xf numFmtId="0" fontId="36" fillId="0" borderId="43">
      <alignment horizontal="left" vertical="center" wrapText="1"/>
    </xf>
    <xf numFmtId="0" fontId="36" fillId="0" borderId="43">
      <alignment horizontal="left" vertical="center" wrapText="1"/>
    </xf>
    <xf numFmtId="0" fontId="33" fillId="0" borderId="44">
      <alignment horizontal="left" vertical="center" wrapText="1"/>
    </xf>
    <xf numFmtId="0" fontId="34" fillId="0" borderId="1">
      <alignment horizontal="center" vertical="center" textRotation="90"/>
    </xf>
    <xf numFmtId="0" fontId="34" fillId="0" borderId="1">
      <alignment horizontal="center" vertical="center" textRotation="90"/>
    </xf>
    <xf numFmtId="49" fontId="33" fillId="0" borderId="7">
      <alignment horizontal="left" vertical="center" wrapText="1" indent="3"/>
    </xf>
    <xf numFmtId="49" fontId="33" fillId="0" borderId="7">
      <alignment horizontal="left" vertical="center" wrapText="1" indent="3"/>
    </xf>
    <xf numFmtId="0" fontId="33" fillId="0" borderId="45">
      <alignment horizontal="left" vertical="center" wrapText="1"/>
    </xf>
    <xf numFmtId="0" fontId="35" fillId="0" borderId="6">
      <alignment wrapText="1"/>
    </xf>
    <xf numFmtId="0" fontId="35" fillId="0" borderId="6">
      <alignment wrapText="1"/>
    </xf>
    <xf numFmtId="49" fontId="33" fillId="0" borderId="0">
      <alignment horizontal="left" vertical="center" wrapText="1" indent="3"/>
    </xf>
    <xf numFmtId="49" fontId="33" fillId="0" borderId="0">
      <alignment horizontal="left" vertical="center" wrapText="1" indent="3"/>
    </xf>
    <xf numFmtId="49" fontId="36" fillId="0" borderId="46">
      <alignment horizontal="left" vertical="center" wrapText="1"/>
    </xf>
    <xf numFmtId="0" fontId="35" fillId="0" borderId="1">
      <alignment wrapText="1"/>
    </xf>
    <xf numFmtId="0" fontId="35" fillId="0" borderId="1">
      <alignment wrapText="1"/>
    </xf>
    <xf numFmtId="49" fontId="33" fillId="0" borderId="6">
      <alignment horizontal="left" vertical="center" wrapText="1" indent="3"/>
    </xf>
    <xf numFmtId="49" fontId="33" fillId="0" borderId="6">
      <alignment horizontal="left" vertical="center" wrapText="1" indent="3"/>
    </xf>
    <xf numFmtId="49" fontId="33" fillId="0" borderId="47">
      <alignment horizontal="left" vertical="center" wrapText="1"/>
    </xf>
    <xf numFmtId="0" fontId="35" fillId="0" borderId="7">
      <alignment wrapText="1"/>
    </xf>
    <xf numFmtId="0" fontId="35" fillId="0" borderId="7">
      <alignment wrapText="1"/>
    </xf>
    <xf numFmtId="49" fontId="36" fillId="0" borderId="43">
      <alignment horizontal="left" vertical="center" wrapText="1"/>
    </xf>
    <xf numFmtId="49" fontId="36" fillId="0" borderId="43">
      <alignment horizontal="left" vertical="center" wrapText="1"/>
    </xf>
    <xf numFmtId="49" fontId="33" fillId="0" borderId="48">
      <alignment horizontal="left" vertical="center" wrapText="1"/>
    </xf>
    <xf numFmtId="0" fontId="33" fillId="0" borderId="1">
      <alignment horizontal="center" vertical="top" wrapText="1"/>
    </xf>
    <xf numFmtId="0" fontId="33" fillId="0" borderId="1">
      <alignment horizontal="center" vertical="top" wrapText="1"/>
    </xf>
    <xf numFmtId="0" fontId="33" fillId="0" borderId="44">
      <alignment horizontal="left" vertical="center" wrapText="1"/>
    </xf>
    <xf numFmtId="0" fontId="33" fillId="0" borderId="44">
      <alignment horizontal="left" vertical="center" wrapText="1"/>
    </xf>
    <xf numFmtId="49" fontId="34" fillId="0" borderId="49">
      <alignment horizontal="center"/>
    </xf>
    <xf numFmtId="0" fontId="34" fillId="0" borderId="43"/>
    <xf numFmtId="0" fontId="34" fillId="0" borderId="43"/>
    <xf numFmtId="0" fontId="33" fillId="0" borderId="45">
      <alignment horizontal="left" vertical="center" wrapText="1"/>
    </xf>
    <xf numFmtId="0" fontId="33" fillId="0" borderId="45">
      <alignment horizontal="left" vertical="center" wrapText="1"/>
    </xf>
    <xf numFmtId="49" fontId="34" fillId="0" borderId="50">
      <alignment horizontal="center" vertical="center" wrapText="1"/>
    </xf>
    <xf numFmtId="49" fontId="36" fillId="0" borderId="44">
      <alignment horizontal="left" vertical="center" wrapText="1"/>
    </xf>
    <xf numFmtId="49" fontId="36" fillId="0" borderId="44">
      <alignment horizontal="left" vertical="center" wrapText="1"/>
    </xf>
    <xf numFmtId="49" fontId="33" fillId="0" borderId="44">
      <alignment horizontal="left" vertical="center" wrapText="1"/>
    </xf>
    <xf numFmtId="49" fontId="33" fillId="0" borderId="44">
      <alignment horizontal="left" vertical="center" wrapText="1"/>
    </xf>
    <xf numFmtId="49" fontId="33" fillId="0" borderId="51">
      <alignment horizontal="center" vertical="center" wrapText="1"/>
    </xf>
    <xf numFmtId="49" fontId="33" fillId="0" borderId="20">
      <alignment horizontal="left" vertical="center" wrapText="1" indent="2"/>
    </xf>
    <xf numFmtId="49" fontId="33" fillId="0" borderId="20">
      <alignment horizontal="left" vertical="center" wrapText="1" indent="2"/>
    </xf>
    <xf numFmtId="49" fontId="33" fillId="0" borderId="45">
      <alignment horizontal="left" vertical="center" wrapText="1"/>
    </xf>
    <xf numFmtId="49" fontId="33" fillId="0" borderId="45">
      <alignment horizontal="left" vertical="center" wrapText="1"/>
    </xf>
    <xf numFmtId="49" fontId="33" fillId="0" borderId="16">
      <alignment horizontal="center" vertical="center" wrapText="1"/>
    </xf>
    <xf numFmtId="49" fontId="33" fillId="0" borderId="19">
      <alignment horizontal="left" vertical="center" wrapText="1" indent="3"/>
    </xf>
    <xf numFmtId="49" fontId="33" fillId="0" borderId="19">
      <alignment horizontal="left" vertical="center" wrapText="1" indent="3"/>
    </xf>
    <xf numFmtId="49" fontId="34" fillId="0" borderId="49">
      <alignment horizontal="center"/>
    </xf>
    <xf numFmtId="49" fontId="34" fillId="0" borderId="49">
      <alignment horizontal="center"/>
    </xf>
    <xf numFmtId="49" fontId="33" fillId="0" borderId="50">
      <alignment horizontal="center" vertical="center" wrapText="1"/>
    </xf>
    <xf numFmtId="49" fontId="33" fillId="0" borderId="44">
      <alignment horizontal="left" vertical="center" wrapText="1" indent="3"/>
    </xf>
    <xf numFmtId="49" fontId="33" fillId="0" borderId="44">
      <alignment horizontal="left" vertical="center" wrapText="1" indent="3"/>
    </xf>
    <xf numFmtId="49" fontId="34" fillId="0" borderId="50">
      <alignment horizontal="center" vertical="center" wrapText="1"/>
    </xf>
    <xf numFmtId="49" fontId="34" fillId="0" borderId="50">
      <alignment horizontal="center" vertical="center" wrapText="1"/>
    </xf>
    <xf numFmtId="49" fontId="33" fillId="0" borderId="7">
      <alignment horizontal="center" vertical="center" wrapText="1"/>
    </xf>
    <xf numFmtId="49" fontId="33" fillId="0" borderId="45">
      <alignment horizontal="left" vertical="center" wrapText="1" indent="3"/>
    </xf>
    <xf numFmtId="49" fontId="33" fillId="0" borderId="45">
      <alignment horizontal="left" vertical="center" wrapText="1" indent="3"/>
    </xf>
    <xf numFmtId="49" fontId="33" fillId="0" borderId="51">
      <alignment horizontal="center" vertical="center" wrapText="1"/>
    </xf>
    <xf numFmtId="49" fontId="33" fillId="0" borderId="51">
      <alignment horizontal="center" vertical="center" wrapText="1"/>
    </xf>
    <xf numFmtId="49" fontId="33" fillId="0" borderId="0">
      <alignment horizontal="center" vertical="center" wrapText="1"/>
    </xf>
    <xf numFmtId="0" fontId="36" fillId="0" borderId="43">
      <alignment horizontal="left" vertical="center" wrapText="1"/>
    </xf>
    <xf numFmtId="0" fontId="36" fillId="0" borderId="43">
      <alignment horizontal="left" vertical="center" wrapText="1"/>
    </xf>
    <xf numFmtId="49" fontId="33" fillId="0" borderId="16">
      <alignment horizontal="center" vertical="center" wrapText="1"/>
    </xf>
    <xf numFmtId="49" fontId="33" fillId="0" borderId="16">
      <alignment horizontal="center" vertical="center" wrapText="1"/>
    </xf>
    <xf numFmtId="49" fontId="33" fillId="0" borderId="6">
      <alignment horizontal="center" vertical="center" wrapText="1"/>
    </xf>
    <xf numFmtId="49" fontId="33" fillId="0" borderId="7">
      <alignment horizontal="left" vertical="center" wrapText="1" indent="3"/>
    </xf>
    <xf numFmtId="49" fontId="33" fillId="0" borderId="7">
      <alignment horizontal="left" vertical="center" wrapText="1" indent="3"/>
    </xf>
    <xf numFmtId="49" fontId="33" fillId="0" borderId="50">
      <alignment horizontal="center" vertical="center" wrapText="1"/>
    </xf>
    <xf numFmtId="49" fontId="33" fillId="0" borderId="50">
      <alignment horizontal="center" vertical="center" wrapText="1"/>
    </xf>
    <xf numFmtId="49" fontId="34" fillId="0" borderId="49">
      <alignment horizontal="center" vertical="center" wrapText="1"/>
    </xf>
    <xf numFmtId="49" fontId="33" fillId="0" borderId="0">
      <alignment horizontal="left" vertical="center" wrapText="1" indent="3"/>
    </xf>
    <xf numFmtId="49" fontId="33" fillId="0" borderId="0">
      <alignment horizontal="left" vertical="center" wrapText="1" indent="3"/>
    </xf>
    <xf numFmtId="49" fontId="33" fillId="0" borderId="52">
      <alignment horizontal="center" vertical="center" wrapText="1"/>
    </xf>
    <xf numFmtId="49" fontId="33" fillId="0" borderId="52">
      <alignment horizontal="center" vertical="center" wrapText="1"/>
    </xf>
    <xf numFmtId="49" fontId="33" fillId="0" borderId="52">
      <alignment horizontal="center" vertical="center" wrapText="1"/>
    </xf>
    <xf numFmtId="49" fontId="33" fillId="0" borderId="6">
      <alignment horizontal="left" vertical="center" wrapText="1" indent="3"/>
    </xf>
    <xf numFmtId="49" fontId="33" fillId="0" borderId="6">
      <alignment horizontal="left" vertical="center" wrapText="1" indent="3"/>
    </xf>
    <xf numFmtId="49" fontId="33" fillId="0" borderId="18">
      <alignment horizontal="center" vertical="center" wrapText="1"/>
    </xf>
    <xf numFmtId="49" fontId="33" fillId="0" borderId="18">
      <alignment horizontal="center" vertical="center" wrapText="1"/>
    </xf>
    <xf numFmtId="0" fontId="32" fillId="0" borderId="18"/>
    <xf numFmtId="49" fontId="36" fillId="0" borderId="43">
      <alignment horizontal="left" vertical="center" wrapText="1"/>
    </xf>
    <xf numFmtId="49" fontId="36" fillId="0" borderId="43">
      <alignment horizontal="left" vertical="center" wrapText="1"/>
    </xf>
    <xf numFmtId="49" fontId="33" fillId="0" borderId="0">
      <alignment horizontal="center" vertical="center" wrapText="1"/>
    </xf>
    <xf numFmtId="49" fontId="33" fillId="0" borderId="0">
      <alignment horizontal="center" vertical="center" wrapText="1"/>
    </xf>
    <xf numFmtId="0" fontId="33" fillId="0" borderId="49">
      <alignment horizontal="center" vertical="center"/>
    </xf>
    <xf numFmtId="0" fontId="33" fillId="0" borderId="44">
      <alignment horizontal="left" vertical="center" wrapText="1"/>
    </xf>
    <xf numFmtId="0" fontId="33" fillId="0" borderId="44">
      <alignment horizontal="left" vertical="center" wrapText="1"/>
    </xf>
    <xf numFmtId="49" fontId="33" fillId="0" borderId="6">
      <alignment horizontal="center" vertical="center" wrapText="1"/>
    </xf>
    <xf numFmtId="49" fontId="33" fillId="0" borderId="6">
      <alignment horizontal="center" vertical="center" wrapText="1"/>
    </xf>
    <xf numFmtId="0" fontId="33" fillId="0" borderId="51">
      <alignment horizontal="center" vertical="center"/>
    </xf>
    <xf numFmtId="0" fontId="33" fillId="0" borderId="45">
      <alignment horizontal="left" vertical="center" wrapText="1"/>
    </xf>
    <xf numFmtId="0" fontId="33" fillId="0" borderId="45">
      <alignment horizontal="left" vertical="center" wrapText="1"/>
    </xf>
    <xf numFmtId="49" fontId="34" fillId="0" borderId="49">
      <alignment horizontal="center" vertical="center" wrapText="1"/>
    </xf>
    <xf numFmtId="49" fontId="34" fillId="0" borderId="49">
      <alignment horizontal="center" vertical="center" wrapText="1"/>
    </xf>
    <xf numFmtId="0" fontId="33" fillId="0" borderId="16">
      <alignment horizontal="center" vertical="center"/>
    </xf>
    <xf numFmtId="49" fontId="33" fillId="0" borderId="44">
      <alignment horizontal="left" vertical="center" wrapText="1"/>
    </xf>
    <xf numFmtId="49" fontId="33" fillId="0" borderId="44">
      <alignment horizontal="left" vertical="center" wrapText="1"/>
    </xf>
    <xf numFmtId="0" fontId="34" fillId="0" borderId="49">
      <alignment horizontal="center" vertical="center"/>
    </xf>
    <xf numFmtId="0" fontId="34" fillId="0" borderId="49">
      <alignment horizontal="center" vertical="center"/>
    </xf>
    <xf numFmtId="0" fontId="33" fillId="0" borderId="50">
      <alignment horizontal="center" vertical="center"/>
    </xf>
    <xf numFmtId="49" fontId="33" fillId="0" borderId="45">
      <alignment horizontal="left" vertical="center" wrapText="1"/>
    </xf>
    <xf numFmtId="49" fontId="33" fillId="0" borderId="45">
      <alignment horizontal="left" vertical="center" wrapText="1"/>
    </xf>
    <xf numFmtId="0" fontId="33" fillId="0" borderId="51">
      <alignment horizontal="center" vertical="center"/>
    </xf>
    <xf numFmtId="0" fontId="33" fillId="0" borderId="51">
      <alignment horizontal="center" vertical="center"/>
    </xf>
    <xf numFmtId="49" fontId="33" fillId="0" borderId="17">
      <alignment horizontal="center" vertical="center"/>
    </xf>
    <xf numFmtId="49" fontId="34" fillId="0" borderId="49">
      <alignment horizontal="center"/>
    </xf>
    <xf numFmtId="49" fontId="34" fillId="0" borderId="49">
      <alignment horizontal="center"/>
    </xf>
    <xf numFmtId="0" fontId="33" fillId="0" borderId="16">
      <alignment horizontal="center" vertical="center"/>
    </xf>
    <xf numFmtId="0" fontId="33" fillId="0" borderId="16">
      <alignment horizontal="center" vertical="center"/>
    </xf>
    <xf numFmtId="49" fontId="33" fillId="0" borderId="2">
      <alignment horizontal="center" vertical="center"/>
    </xf>
    <xf numFmtId="49" fontId="34" fillId="0" borderId="50">
      <alignment horizontal="center" vertical="center" wrapText="1"/>
    </xf>
    <xf numFmtId="49" fontId="34" fillId="0" borderId="50">
      <alignment horizontal="center" vertical="center" wrapText="1"/>
    </xf>
    <xf numFmtId="0" fontId="33" fillId="0" borderId="50">
      <alignment horizontal="center" vertical="center"/>
    </xf>
    <xf numFmtId="0" fontId="33" fillId="0" borderId="50">
      <alignment horizontal="center" vertical="center"/>
    </xf>
    <xf numFmtId="49" fontId="33" fillId="0" borderId="5">
      <alignment horizontal="center" vertical="center"/>
    </xf>
    <xf numFmtId="49" fontId="33" fillId="0" borderId="51">
      <alignment horizontal="center" vertical="center" wrapText="1"/>
    </xf>
    <xf numFmtId="49" fontId="33" fillId="0" borderId="51">
      <alignment horizontal="center" vertical="center" wrapText="1"/>
    </xf>
    <xf numFmtId="0" fontId="34" fillId="0" borderId="50">
      <alignment horizontal="center" vertical="center"/>
    </xf>
    <xf numFmtId="0" fontId="34" fillId="0" borderId="50">
      <alignment horizontal="center" vertical="center"/>
    </xf>
    <xf numFmtId="49" fontId="33" fillId="0" borderId="1">
      <alignment horizontal="center" vertical="center"/>
    </xf>
    <xf numFmtId="49" fontId="33" fillId="0" borderId="16">
      <alignment horizontal="center" vertical="center" wrapText="1"/>
    </xf>
    <xf numFmtId="49" fontId="33" fillId="0" borderId="16">
      <alignment horizontal="center" vertical="center" wrapText="1"/>
    </xf>
    <xf numFmtId="0" fontId="33" fillId="0" borderId="52">
      <alignment horizontal="center" vertical="center"/>
    </xf>
    <xf numFmtId="0" fontId="33" fillId="0" borderId="52">
      <alignment horizontal="center" vertical="center"/>
    </xf>
    <xf numFmtId="49" fontId="33" fillId="0" borderId="6">
      <alignment horizontal="center"/>
    </xf>
    <xf numFmtId="49" fontId="33" fillId="0" borderId="50">
      <alignment horizontal="center" vertical="center" wrapText="1"/>
    </xf>
    <xf numFmtId="49" fontId="33" fillId="0" borderId="50">
      <alignment horizontal="center" vertical="center" wrapText="1"/>
    </xf>
    <xf numFmtId="49" fontId="34" fillId="0" borderId="49">
      <alignment horizontal="center" vertical="center"/>
    </xf>
    <xf numFmtId="49" fontId="34" fillId="0" borderId="49">
      <alignment horizontal="center" vertical="center"/>
    </xf>
    <xf numFmtId="0" fontId="33" fillId="0" borderId="7">
      <alignment horizontal="center"/>
    </xf>
    <xf numFmtId="49" fontId="33" fillId="0" borderId="52">
      <alignment horizontal="center" vertical="center" wrapText="1"/>
    </xf>
    <xf numFmtId="49" fontId="33" fillId="0" borderId="52">
      <alignment horizontal="center" vertical="center" wrapText="1"/>
    </xf>
    <xf numFmtId="49" fontId="33" fillId="0" borderId="51">
      <alignment horizontal="center" vertical="center"/>
    </xf>
    <xf numFmtId="49" fontId="33" fillId="0" borderId="51">
      <alignment horizontal="center" vertical="center"/>
    </xf>
    <xf numFmtId="0" fontId="33" fillId="0" borderId="0">
      <alignment horizontal="center"/>
    </xf>
    <xf numFmtId="49" fontId="33" fillId="0" borderId="18">
      <alignment horizontal="center" vertical="center" wrapText="1"/>
    </xf>
    <xf numFmtId="49" fontId="33" fillId="0" borderId="18">
      <alignment horizontal="center" vertical="center" wrapText="1"/>
    </xf>
    <xf numFmtId="49" fontId="33" fillId="0" borderId="16">
      <alignment horizontal="center" vertical="center"/>
    </xf>
    <xf numFmtId="49" fontId="33" fillId="0" borderId="16">
      <alignment horizontal="center" vertical="center"/>
    </xf>
    <xf numFmtId="49" fontId="33" fillId="0" borderId="6"/>
    <xf numFmtId="49" fontId="33" fillId="0" borderId="0">
      <alignment horizontal="center" vertical="center" wrapText="1"/>
    </xf>
    <xf numFmtId="49" fontId="33" fillId="0" borderId="0">
      <alignment horizontal="center" vertical="center" wrapText="1"/>
    </xf>
    <xf numFmtId="49" fontId="33" fillId="0" borderId="50">
      <alignment horizontal="center" vertical="center"/>
    </xf>
    <xf numFmtId="49" fontId="33" fillId="0" borderId="50">
      <alignment horizontal="center" vertical="center"/>
    </xf>
    <xf numFmtId="0" fontId="33" fillId="0" borderId="1">
      <alignment horizontal="center" vertical="top"/>
    </xf>
    <xf numFmtId="49" fontId="33" fillId="0" borderId="6">
      <alignment horizontal="center" vertical="center" wrapText="1"/>
    </xf>
    <xf numFmtId="49" fontId="33" fillId="0" borderId="6">
      <alignment horizontal="center" vertical="center" wrapText="1"/>
    </xf>
    <xf numFmtId="49" fontId="33" fillId="0" borderId="52">
      <alignment horizontal="center" vertical="center"/>
    </xf>
    <xf numFmtId="49" fontId="33" fillId="0" borderId="52">
      <alignment horizontal="center" vertical="center"/>
    </xf>
    <xf numFmtId="49" fontId="33" fillId="0" borderId="1">
      <alignment horizontal="center" vertical="top" wrapText="1"/>
    </xf>
    <xf numFmtId="49" fontId="34" fillId="0" borderId="49">
      <alignment horizontal="center" vertical="center" wrapText="1"/>
    </xf>
    <xf numFmtId="49" fontId="34" fillId="0" borderId="49">
      <alignment horizontal="center" vertical="center" wrapText="1"/>
    </xf>
    <xf numFmtId="49" fontId="33" fillId="0" borderId="6">
      <alignment horizontal="center"/>
    </xf>
    <xf numFmtId="49" fontId="33" fillId="0" borderId="6">
      <alignment horizontal="center"/>
    </xf>
    <xf numFmtId="0" fontId="33" fillId="0" borderId="2"/>
    <xf numFmtId="0" fontId="34" fillId="0" borderId="49">
      <alignment horizontal="center" vertical="center"/>
    </xf>
    <xf numFmtId="0" fontId="34" fillId="0" borderId="49">
      <alignment horizontal="center" vertical="center"/>
    </xf>
    <xf numFmtId="0" fontId="33" fillId="0" borderId="7">
      <alignment horizontal="center"/>
    </xf>
    <xf numFmtId="0" fontId="33" fillId="0" borderId="7">
      <alignment horizontal="center"/>
    </xf>
    <xf numFmtId="4" fontId="33" fillId="0" borderId="7">
      <alignment horizontal="right"/>
    </xf>
    <xf numFmtId="0" fontId="33" fillId="0" borderId="51">
      <alignment horizontal="center" vertical="center"/>
    </xf>
    <xf numFmtId="0" fontId="33" fillId="0" borderId="51">
      <alignment horizontal="center" vertical="center"/>
    </xf>
    <xf numFmtId="0" fontId="33" fillId="0" borderId="0">
      <alignment horizontal="center"/>
    </xf>
    <xf numFmtId="0" fontId="33" fillId="0" borderId="0">
      <alignment horizontal="center"/>
    </xf>
    <xf numFmtId="4" fontId="33" fillId="0" borderId="0">
      <alignment horizontal="right" shrinkToFit="1"/>
    </xf>
    <xf numFmtId="0" fontId="33" fillId="0" borderId="16">
      <alignment horizontal="center" vertical="center"/>
    </xf>
    <xf numFmtId="0" fontId="33" fillId="0" borderId="16">
      <alignment horizontal="center" vertical="center"/>
    </xf>
    <xf numFmtId="49" fontId="33" fillId="0" borderId="6"/>
    <xf numFmtId="49" fontId="33" fillId="0" borderId="6"/>
    <xf numFmtId="4" fontId="33" fillId="0" borderId="6">
      <alignment horizontal="right"/>
    </xf>
    <xf numFmtId="0" fontId="33" fillId="0" borderId="50">
      <alignment horizontal="center" vertical="center"/>
    </xf>
    <xf numFmtId="0" fontId="33" fillId="0" borderId="50">
      <alignment horizontal="center" vertical="center"/>
    </xf>
    <xf numFmtId="0" fontId="33" fillId="0" borderId="1">
      <alignment horizontal="center" vertical="top"/>
    </xf>
    <xf numFmtId="0" fontId="33" fillId="0" borderId="1">
      <alignment horizontal="center" vertical="top"/>
    </xf>
    <xf numFmtId="4" fontId="33" fillId="0" borderId="53">
      <alignment horizontal="right"/>
    </xf>
    <xf numFmtId="0" fontId="34" fillId="0" borderId="50">
      <alignment horizontal="center" vertical="center"/>
    </xf>
    <xf numFmtId="0" fontId="34" fillId="0" borderId="50">
      <alignment horizontal="center" vertical="center"/>
    </xf>
    <xf numFmtId="49" fontId="33" fillId="0" borderId="1">
      <alignment horizontal="center" vertical="top" wrapText="1"/>
    </xf>
    <xf numFmtId="49" fontId="33" fillId="0" borderId="1">
      <alignment horizontal="center" vertical="top" wrapText="1"/>
    </xf>
    <xf numFmtId="0" fontId="33" fillId="0" borderId="7"/>
    <xf numFmtId="0" fontId="33" fillId="0" borderId="52">
      <alignment horizontal="center" vertical="center"/>
    </xf>
    <xf numFmtId="0" fontId="33" fillId="0" borderId="52">
      <alignment horizontal="center" vertical="center"/>
    </xf>
    <xf numFmtId="0" fontId="33" fillId="0" borderId="2"/>
    <xf numFmtId="0" fontId="33" fillId="0" borderId="2"/>
    <xf numFmtId="0" fontId="33" fillId="0" borderId="1">
      <alignment horizontal="center" vertical="top" wrapText="1"/>
    </xf>
    <xf numFmtId="49" fontId="34" fillId="0" borderId="49">
      <alignment horizontal="center" vertical="center"/>
    </xf>
    <xf numFmtId="49" fontId="34" fillId="0" borderId="49">
      <alignment horizontal="center" vertical="center"/>
    </xf>
    <xf numFmtId="4" fontId="33" fillId="0" borderId="53">
      <alignment horizontal="right"/>
    </xf>
    <xf numFmtId="4" fontId="33" fillId="0" borderId="53">
      <alignment horizontal="right"/>
    </xf>
    <xf numFmtId="0" fontId="33" fillId="0" borderId="6">
      <alignment horizontal="center"/>
    </xf>
    <xf numFmtId="49" fontId="33" fillId="0" borderId="51">
      <alignment horizontal="center" vertical="center"/>
    </xf>
    <xf numFmtId="49" fontId="33" fillId="0" borderId="51">
      <alignment horizontal="center" vertical="center"/>
    </xf>
    <xf numFmtId="4" fontId="33" fillId="0" borderId="18">
      <alignment horizontal="right"/>
    </xf>
    <xf numFmtId="4" fontId="33" fillId="0" borderId="18">
      <alignment horizontal="right"/>
    </xf>
    <xf numFmtId="49" fontId="33" fillId="0" borderId="7">
      <alignment horizontal="center"/>
    </xf>
    <xf numFmtId="49" fontId="33" fillId="0" borderId="16">
      <alignment horizontal="center" vertical="center"/>
    </xf>
    <xf numFmtId="49" fontId="33" fillId="0" borderId="16">
      <alignment horizontal="center" vertical="center"/>
    </xf>
    <xf numFmtId="4" fontId="33" fillId="0" borderId="0">
      <alignment horizontal="right" shrinkToFit="1"/>
    </xf>
    <xf numFmtId="4" fontId="33" fillId="0" borderId="0">
      <alignment horizontal="right" shrinkToFit="1"/>
    </xf>
    <xf numFmtId="49" fontId="33" fillId="0" borderId="0">
      <alignment horizontal="left"/>
    </xf>
    <xf numFmtId="49" fontId="33" fillId="0" borderId="50">
      <alignment horizontal="center" vertical="center"/>
    </xf>
    <xf numFmtId="49" fontId="33" fillId="0" borderId="50">
      <alignment horizontal="center" vertical="center"/>
    </xf>
    <xf numFmtId="4" fontId="33" fillId="0" borderId="6">
      <alignment horizontal="right"/>
    </xf>
    <xf numFmtId="4" fontId="33" fillId="0" borderId="6">
      <alignment horizontal="right"/>
    </xf>
    <xf numFmtId="4" fontId="33" fillId="0" borderId="2">
      <alignment horizontal="right"/>
    </xf>
    <xf numFmtId="49" fontId="33" fillId="0" borderId="52">
      <alignment horizontal="center" vertical="center"/>
    </xf>
    <xf numFmtId="49" fontId="33" fillId="0" borderId="52">
      <alignment horizontal="center" vertical="center"/>
    </xf>
    <xf numFmtId="0" fontId="33" fillId="0" borderId="7"/>
    <xf numFmtId="0" fontId="33" fillId="0" borderId="7"/>
    <xf numFmtId="0" fontId="33" fillId="0" borderId="1">
      <alignment horizontal="center" vertical="top"/>
    </xf>
    <xf numFmtId="49" fontId="33" fillId="0" borderId="6">
      <alignment horizontal="center"/>
    </xf>
    <xf numFmtId="49" fontId="33" fillId="0" borderId="6">
      <alignment horizontal="center"/>
    </xf>
    <xf numFmtId="0" fontId="33" fillId="0" borderId="1">
      <alignment horizontal="center" vertical="top" wrapText="1"/>
    </xf>
    <xf numFmtId="0" fontId="33" fillId="0" borderId="1">
      <alignment horizontal="center" vertical="top" wrapText="1"/>
    </xf>
    <xf numFmtId="4" fontId="33" fillId="0" borderId="39">
      <alignment horizontal="right"/>
    </xf>
    <xf numFmtId="0" fontId="33" fillId="0" borderId="7">
      <alignment horizontal="center"/>
    </xf>
    <xf numFmtId="0" fontId="33" fillId="0" borderId="7">
      <alignment horizontal="center"/>
    </xf>
    <xf numFmtId="0" fontId="33" fillId="0" borderId="6">
      <alignment horizontal="center"/>
    </xf>
    <xf numFmtId="0" fontId="33" fillId="0" borderId="6">
      <alignment horizontal="center"/>
    </xf>
    <xf numFmtId="0" fontId="33" fillId="0" borderId="39"/>
    <xf numFmtId="0" fontId="33" fillId="0" borderId="0">
      <alignment horizontal="center"/>
    </xf>
    <xf numFmtId="0" fontId="33" fillId="0" borderId="0">
      <alignment horizontal="center"/>
    </xf>
    <xf numFmtId="49" fontId="33" fillId="0" borderId="7">
      <alignment horizontal="center"/>
    </xf>
    <xf numFmtId="49" fontId="33" fillId="0" borderId="7">
      <alignment horizontal="center"/>
    </xf>
    <xf numFmtId="4" fontId="33" fillId="0" borderId="54">
      <alignment horizontal="right"/>
    </xf>
    <xf numFmtId="49" fontId="33" fillId="0" borderId="6"/>
    <xf numFmtId="49" fontId="33" fillId="0" borderId="6"/>
    <xf numFmtId="49" fontId="33" fillId="0" borderId="0">
      <alignment horizontal="left"/>
    </xf>
    <xf numFmtId="49" fontId="33" fillId="0" borderId="0">
      <alignment horizontal="left"/>
    </xf>
    <xf numFmtId="0" fontId="33" fillId="0" borderId="1">
      <alignment horizontal="center" vertical="top"/>
    </xf>
    <xf numFmtId="0" fontId="33" fillId="0" borderId="1">
      <alignment horizontal="center" vertical="top"/>
    </xf>
    <xf numFmtId="4" fontId="33" fillId="0" borderId="2">
      <alignment horizontal="right"/>
    </xf>
    <xf numFmtId="4" fontId="33" fillId="0" borderId="2">
      <alignment horizontal="right"/>
    </xf>
    <xf numFmtId="49" fontId="33" fillId="0" borderId="1">
      <alignment horizontal="center" vertical="top" wrapText="1"/>
    </xf>
    <xf numFmtId="49" fontId="33" fillId="0" borderId="1">
      <alignment horizontal="center" vertical="top" wrapText="1"/>
    </xf>
    <xf numFmtId="0" fontId="33" fillId="0" borderId="1">
      <alignment horizontal="center" vertical="top"/>
    </xf>
    <xf numFmtId="0" fontId="33" fillId="0" borderId="1">
      <alignment horizontal="center" vertical="top"/>
    </xf>
    <xf numFmtId="0" fontId="33" fillId="0" borderId="2"/>
    <xf numFmtId="0" fontId="33" fillId="0" borderId="2"/>
    <xf numFmtId="4" fontId="33" fillId="0" borderId="39">
      <alignment horizontal="right"/>
    </xf>
    <xf numFmtId="4" fontId="33" fillId="0" borderId="39">
      <alignment horizontal="right"/>
    </xf>
    <xf numFmtId="4" fontId="33" fillId="0" borderId="53">
      <alignment horizontal="right"/>
    </xf>
    <xf numFmtId="4" fontId="33" fillId="0" borderId="53">
      <alignment horizontal="right"/>
    </xf>
    <xf numFmtId="4" fontId="33" fillId="0" borderId="54">
      <alignment horizontal="right"/>
    </xf>
    <xf numFmtId="4" fontId="33" fillId="0" borderId="54">
      <alignment horizontal="right"/>
    </xf>
    <xf numFmtId="4" fontId="33" fillId="0" borderId="18">
      <alignment horizontal="right"/>
    </xf>
    <xf numFmtId="4" fontId="33" fillId="0" borderId="18">
      <alignment horizontal="right"/>
    </xf>
    <xf numFmtId="0" fontId="33" fillId="0" borderId="39"/>
    <xf numFmtId="0" fontId="33" fillId="0" borderId="39"/>
    <xf numFmtId="4" fontId="33" fillId="0" borderId="0">
      <alignment horizontal="right" shrinkToFit="1"/>
    </xf>
    <xf numFmtId="4" fontId="33" fillId="0" borderId="0">
      <alignment horizontal="right" shrinkToFit="1"/>
    </xf>
    <xf numFmtId="0" fontId="37" fillId="0" borderId="35"/>
    <xf numFmtId="0" fontId="37" fillId="0" borderId="35"/>
    <xf numFmtId="4" fontId="33" fillId="0" borderId="6">
      <alignment horizontal="right"/>
    </xf>
    <xf numFmtId="4" fontId="33" fillId="0" borderId="6">
      <alignment horizontal="right"/>
    </xf>
    <xf numFmtId="0" fontId="33" fillId="0" borderId="7"/>
    <xf numFmtId="0" fontId="33" fillId="0" borderId="7"/>
    <xf numFmtId="0" fontId="33" fillId="0" borderId="1">
      <alignment horizontal="center" vertical="top" wrapText="1"/>
    </xf>
    <xf numFmtId="0" fontId="33" fillId="0" borderId="1">
      <alignment horizontal="center" vertical="top" wrapText="1"/>
    </xf>
    <xf numFmtId="0" fontId="33" fillId="0" borderId="6">
      <alignment horizontal="center"/>
    </xf>
    <xf numFmtId="0" fontId="33" fillId="0" borderId="6">
      <alignment horizontal="center"/>
    </xf>
    <xf numFmtId="49" fontId="33" fillId="0" borderId="7">
      <alignment horizontal="center"/>
    </xf>
    <xf numFmtId="49" fontId="33" fillId="0" borderId="7">
      <alignment horizontal="center"/>
    </xf>
    <xf numFmtId="0" fontId="32" fillId="34" borderId="0"/>
    <xf numFmtId="0" fontId="13" fillId="3" borderId="0"/>
    <xf numFmtId="0" fontId="32" fillId="34" borderId="0"/>
    <xf numFmtId="0" fontId="32" fillId="34" borderId="0"/>
    <xf numFmtId="49" fontId="33" fillId="0" borderId="0">
      <alignment horizontal="left"/>
    </xf>
    <xf numFmtId="49" fontId="33" fillId="0" borderId="0">
      <alignment horizontal="left"/>
    </xf>
    <xf numFmtId="4" fontId="33" fillId="0" borderId="2">
      <alignment horizontal="right"/>
    </xf>
    <xf numFmtId="4" fontId="33" fillId="0" borderId="2">
      <alignment horizontal="right"/>
    </xf>
    <xf numFmtId="0" fontId="33" fillId="0" borderId="1">
      <alignment horizontal="center" vertical="top"/>
    </xf>
    <xf numFmtId="0" fontId="33" fillId="0" borderId="1">
      <alignment horizontal="center" vertical="top"/>
    </xf>
    <xf numFmtId="4" fontId="33" fillId="0" borderId="39">
      <alignment horizontal="right"/>
    </xf>
    <xf numFmtId="4" fontId="33" fillId="0" borderId="39">
      <alignment horizontal="right"/>
    </xf>
    <xf numFmtId="4" fontId="33" fillId="0" borderId="54">
      <alignment horizontal="right"/>
    </xf>
    <xf numFmtId="4" fontId="33" fillId="0" borderId="54">
      <alignment horizontal="right"/>
    </xf>
    <xf numFmtId="0" fontId="33" fillId="0" borderId="39"/>
    <xf numFmtId="0" fontId="33" fillId="0" borderId="39"/>
    <xf numFmtId="0" fontId="34" fillId="0" borderId="0"/>
    <xf numFmtId="0" fontId="13" fillId="0" borderId="0">
      <alignment wrapText="1"/>
    </xf>
    <xf numFmtId="0" fontId="34" fillId="0" borderId="0"/>
    <xf numFmtId="0" fontId="34" fillId="0" borderId="0"/>
    <xf numFmtId="0" fontId="38" fillId="0" borderId="0"/>
    <xf numFmtId="0" fontId="13" fillId="0" borderId="0"/>
    <xf numFmtId="0" fontId="38" fillId="0" borderId="0"/>
    <xf numFmtId="0" fontId="38" fillId="0" borderId="0"/>
    <xf numFmtId="0" fontId="33" fillId="0" borderId="0">
      <alignment horizontal="left"/>
    </xf>
    <xf numFmtId="0" fontId="14" fillId="0" borderId="0">
      <alignment horizontal="center" wrapText="1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/>
    <xf numFmtId="0" fontId="14" fillId="0" borderId="0">
      <alignment horizontal="center"/>
    </xf>
    <xf numFmtId="0" fontId="33" fillId="0" borderId="0"/>
    <xf numFmtId="0" fontId="33" fillId="0" borderId="0"/>
    <xf numFmtId="0" fontId="37" fillId="0" borderId="0"/>
    <xf numFmtId="0" fontId="13" fillId="0" borderId="0">
      <alignment horizontal="right"/>
    </xf>
    <xf numFmtId="0" fontId="37" fillId="0" borderId="0"/>
    <xf numFmtId="0" fontId="37" fillId="0" borderId="0"/>
    <xf numFmtId="0" fontId="32" fillId="0" borderId="0"/>
    <xf numFmtId="0" fontId="13" fillId="3" borderId="6"/>
    <xf numFmtId="0" fontId="32" fillId="0" borderId="0"/>
    <xf numFmtId="0" fontId="32" fillId="0" borderId="0"/>
    <xf numFmtId="0" fontId="32" fillId="34" borderId="6"/>
    <xf numFmtId="0" fontId="13" fillId="0" borderId="1">
      <alignment horizontal="center" vertical="center" wrapText="1"/>
    </xf>
    <xf numFmtId="0" fontId="32" fillId="34" borderId="6"/>
    <xf numFmtId="49" fontId="33" fillId="0" borderId="1">
      <alignment horizontal="center" vertical="center" wrapText="1"/>
    </xf>
    <xf numFmtId="0" fontId="13" fillId="3" borderId="8"/>
    <xf numFmtId="49" fontId="33" fillId="0" borderId="1">
      <alignment horizontal="center" vertical="center" wrapText="1"/>
    </xf>
    <xf numFmtId="49" fontId="33" fillId="0" borderId="1">
      <alignment horizontal="center" vertical="center" wrapText="1"/>
    </xf>
    <xf numFmtId="49" fontId="13" fillId="0" borderId="1">
      <alignment horizontal="left" vertical="top" wrapText="1" indent="2"/>
    </xf>
    <xf numFmtId="49" fontId="33" fillId="0" borderId="1">
      <alignment horizontal="center" vertical="center" wrapText="1"/>
    </xf>
    <xf numFmtId="0" fontId="32" fillId="34" borderId="8"/>
    <xf numFmtId="49" fontId="13" fillId="0" borderId="1">
      <alignment horizontal="center" vertical="top" shrinkToFit="1"/>
    </xf>
    <xf numFmtId="0" fontId="32" fillId="34" borderId="8"/>
    <xf numFmtId="0" fontId="33" fillId="0" borderId="55">
      <alignment horizontal="left" wrapText="1"/>
    </xf>
    <xf numFmtId="4" fontId="13" fillId="0" borderId="1">
      <alignment horizontal="right" vertical="top" shrinkToFit="1"/>
    </xf>
    <xf numFmtId="0" fontId="33" fillId="0" borderId="55">
      <alignment horizontal="left" wrapText="1"/>
    </xf>
    <xf numFmtId="0" fontId="33" fillId="0" borderId="29">
      <alignment horizontal="left" wrapText="1" indent="1"/>
    </xf>
    <xf numFmtId="10" fontId="13" fillId="0" borderId="1">
      <alignment horizontal="right" vertical="top" shrinkToFit="1"/>
    </xf>
    <xf numFmtId="0" fontId="33" fillId="0" borderId="29">
      <alignment horizontal="left" wrapText="1" indent="1"/>
    </xf>
    <xf numFmtId="0" fontId="33" fillId="0" borderId="43">
      <alignment horizontal="left" wrapText="1" indent="2"/>
    </xf>
    <xf numFmtId="0" fontId="13" fillId="3" borderId="8">
      <alignment shrinkToFit="1"/>
    </xf>
    <xf numFmtId="0" fontId="33" fillId="0" borderId="21">
      <alignment horizontal="left" wrapText="1" indent="2"/>
    </xf>
    <xf numFmtId="0" fontId="33" fillId="0" borderId="21">
      <alignment horizontal="left" wrapText="1" indent="2"/>
    </xf>
    <xf numFmtId="0" fontId="32" fillId="34" borderId="36"/>
    <xf numFmtId="0" fontId="16" fillId="0" borderId="1">
      <alignment horizontal="left"/>
    </xf>
    <xf numFmtId="0" fontId="32" fillId="34" borderId="7"/>
    <xf numFmtId="0" fontId="32" fillId="34" borderId="7"/>
    <xf numFmtId="0" fontId="39" fillId="0" borderId="0">
      <alignment horizontal="center" wrapText="1"/>
    </xf>
    <xf numFmtId="4" fontId="16" fillId="8" borderId="1">
      <alignment horizontal="right" vertical="top" shrinkToFit="1"/>
    </xf>
    <xf numFmtId="0" fontId="39" fillId="0" borderId="0">
      <alignment horizontal="center" wrapText="1"/>
    </xf>
    <xf numFmtId="0" fontId="39" fillId="0" borderId="0">
      <alignment horizontal="center" wrapText="1"/>
    </xf>
    <xf numFmtId="0" fontId="40" fillId="0" borderId="0">
      <alignment horizontal="center" vertical="top"/>
    </xf>
    <xf numFmtId="10" fontId="16" fillId="8" borderId="1">
      <alignment horizontal="right" vertical="top" shrinkToFit="1"/>
    </xf>
    <xf numFmtId="0" fontId="40" fillId="0" borderId="0">
      <alignment horizontal="center" vertical="top"/>
    </xf>
    <xf numFmtId="0" fontId="40" fillId="0" borderId="0">
      <alignment horizontal="center" vertical="top"/>
    </xf>
    <xf numFmtId="0" fontId="33" fillId="0" borderId="6">
      <alignment wrapText="1"/>
    </xf>
    <xf numFmtId="0" fontId="13" fillId="3" borderId="7"/>
    <xf numFmtId="0" fontId="33" fillId="0" borderId="6">
      <alignment wrapText="1"/>
    </xf>
    <xf numFmtId="0" fontId="10" fillId="0" borderId="1">
      <alignment horizontal="left"/>
    </xf>
    <xf numFmtId="0" fontId="33" fillId="0" borderId="8">
      <alignment wrapText="1"/>
    </xf>
    <xf numFmtId="0" fontId="13" fillId="0" borderId="0">
      <alignment horizontal="left" wrapText="1"/>
    </xf>
    <xf numFmtId="0" fontId="33" fillId="0" borderId="8">
      <alignment wrapText="1"/>
    </xf>
    <xf numFmtId="0" fontId="33" fillId="0" borderId="7">
      <alignment horizontal="left"/>
    </xf>
    <xf numFmtId="0" fontId="16" fillId="0" borderId="1">
      <alignment vertical="top" wrapText="1"/>
    </xf>
    <xf numFmtId="0" fontId="33" fillId="0" borderId="7">
      <alignment horizontal="left"/>
    </xf>
    <xf numFmtId="0" fontId="32" fillId="34" borderId="56"/>
    <xf numFmtId="4" fontId="16" fillId="4" borderId="1">
      <alignment horizontal="right" vertical="top" shrinkToFit="1"/>
    </xf>
    <xf numFmtId="0" fontId="32" fillId="34" borderId="56"/>
    <xf numFmtId="49" fontId="33" fillId="0" borderId="49">
      <alignment horizontal="center" wrapText="1"/>
    </xf>
    <xf numFmtId="10" fontId="16" fillId="4" borderId="1">
      <alignment horizontal="right" vertical="top" shrinkToFit="1"/>
    </xf>
    <xf numFmtId="49" fontId="33" fillId="0" borderId="49">
      <alignment horizontal="center" wrapText="1"/>
    </xf>
    <xf numFmtId="49" fontId="33" fillId="0" borderId="51">
      <alignment horizontal="center" wrapText="1"/>
    </xf>
    <xf numFmtId="0" fontId="13" fillId="3" borderId="8">
      <alignment horizontal="center"/>
    </xf>
    <xf numFmtId="49" fontId="33" fillId="0" borderId="51">
      <alignment horizontal="center" wrapText="1"/>
    </xf>
    <xf numFmtId="49" fontId="33" fillId="0" borderId="50">
      <alignment horizontal="center"/>
    </xf>
    <xf numFmtId="0" fontId="13" fillId="3" borderId="8">
      <alignment horizontal="left"/>
    </xf>
    <xf numFmtId="49" fontId="33" fillId="0" borderId="50">
      <alignment horizontal="center"/>
    </xf>
    <xf numFmtId="0" fontId="32" fillId="34" borderId="7"/>
    <xf numFmtId="0" fontId="13" fillId="3" borderId="7">
      <alignment horizontal="center"/>
    </xf>
    <xf numFmtId="0" fontId="32" fillId="34" borderId="41"/>
    <xf numFmtId="0" fontId="32" fillId="34" borderId="41"/>
    <xf numFmtId="0" fontId="32" fillId="34" borderId="41"/>
    <xf numFmtId="0" fontId="13" fillId="3" borderId="7">
      <alignment horizontal="left"/>
    </xf>
    <xf numFmtId="0" fontId="33" fillId="0" borderId="18"/>
    <xf numFmtId="0" fontId="33" fillId="0" borderId="18"/>
    <xf numFmtId="0" fontId="33" fillId="0" borderId="18"/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left"/>
    </xf>
    <xf numFmtId="49" fontId="33" fillId="0" borderId="7"/>
    <xf numFmtId="49" fontId="33" fillId="0" borderId="7"/>
    <xf numFmtId="49" fontId="33" fillId="0" borderId="7"/>
    <xf numFmtId="49" fontId="33" fillId="0" borderId="0"/>
    <xf numFmtId="49" fontId="33" fillId="0" borderId="0"/>
    <xf numFmtId="49" fontId="33" fillId="0" borderId="0"/>
    <xf numFmtId="49" fontId="33" fillId="0" borderId="17">
      <alignment horizontal="center"/>
    </xf>
    <xf numFmtId="49" fontId="33" fillId="0" borderId="17">
      <alignment horizontal="center"/>
    </xf>
    <xf numFmtId="49" fontId="33" fillId="0" borderId="17">
      <alignment horizontal="center"/>
    </xf>
    <xf numFmtId="49" fontId="33" fillId="0" borderId="2">
      <alignment horizontal="center"/>
    </xf>
    <xf numFmtId="49" fontId="33" fillId="0" borderId="2">
      <alignment horizontal="center"/>
    </xf>
    <xf numFmtId="49" fontId="33" fillId="0" borderId="2">
      <alignment horizontal="center"/>
    </xf>
    <xf numFmtId="49" fontId="33" fillId="0" borderId="1">
      <alignment horizontal="center"/>
    </xf>
    <xf numFmtId="49" fontId="33" fillId="0" borderId="1">
      <alignment horizontal="center"/>
    </xf>
    <xf numFmtId="49" fontId="33" fillId="0" borderId="1">
      <alignment horizontal="center"/>
    </xf>
    <xf numFmtId="49" fontId="33" fillId="0" borderId="1">
      <alignment horizontal="center" vertical="center" wrapText="1"/>
    </xf>
    <xf numFmtId="49" fontId="33" fillId="0" borderId="1">
      <alignment horizontal="center" vertical="center" wrapText="1"/>
    </xf>
    <xf numFmtId="49" fontId="33" fillId="0" borderId="1">
      <alignment horizontal="center" vertical="center" wrapText="1"/>
    </xf>
    <xf numFmtId="49" fontId="33" fillId="0" borderId="53">
      <alignment horizontal="center" vertical="center" wrapText="1"/>
    </xf>
    <xf numFmtId="49" fontId="33" fillId="0" borderId="53">
      <alignment horizontal="center" vertical="center" wrapText="1"/>
    </xf>
    <xf numFmtId="49" fontId="33" fillId="0" borderId="53">
      <alignment horizontal="center" vertical="center" wrapText="1"/>
    </xf>
    <xf numFmtId="0" fontId="32" fillId="34" borderId="57"/>
    <xf numFmtId="0" fontId="32" fillId="34" borderId="57"/>
    <xf numFmtId="0" fontId="32" fillId="34" borderId="57"/>
    <xf numFmtId="4" fontId="33" fillId="0" borderId="1">
      <alignment horizontal="right"/>
    </xf>
    <xf numFmtId="4" fontId="33" fillId="0" borderId="1">
      <alignment horizontal="right"/>
    </xf>
    <xf numFmtId="4" fontId="33" fillId="0" borderId="1">
      <alignment horizontal="right"/>
    </xf>
    <xf numFmtId="0" fontId="33" fillId="33" borderId="18"/>
    <xf numFmtId="0" fontId="33" fillId="33" borderId="18"/>
    <xf numFmtId="0" fontId="33" fillId="33" borderId="18"/>
    <xf numFmtId="0" fontId="33" fillId="33" borderId="0"/>
    <xf numFmtId="0" fontId="33" fillId="33" borderId="0"/>
    <xf numFmtId="0" fontId="39" fillId="0" borderId="0">
      <alignment horizontal="center" wrapText="1"/>
    </xf>
    <xf numFmtId="0" fontId="39" fillId="0" borderId="0">
      <alignment horizontal="center" wrapText="1"/>
    </xf>
    <xf numFmtId="0" fontId="39" fillId="0" borderId="0">
      <alignment horizontal="center" wrapText="1"/>
    </xf>
    <xf numFmtId="0" fontId="17" fillId="0" borderId="40"/>
    <xf numFmtId="0" fontId="17" fillId="0" borderId="40"/>
    <xf numFmtId="49" fontId="41" fillId="0" borderId="32">
      <alignment horizontal="right"/>
    </xf>
    <xf numFmtId="49" fontId="41" fillId="0" borderId="32">
      <alignment horizontal="right"/>
    </xf>
    <xf numFmtId="0" fontId="10" fillId="0" borderId="1">
      <alignment vertical="top" wrapText="1"/>
    </xf>
    <xf numFmtId="0" fontId="33" fillId="0" borderId="32">
      <alignment horizontal="right"/>
    </xf>
    <xf numFmtId="0" fontId="33" fillId="0" borderId="32">
      <alignment horizontal="right"/>
    </xf>
    <xf numFmtId="0" fontId="17" fillId="0" borderId="6"/>
    <xf numFmtId="0" fontId="33" fillId="0" borderId="53">
      <alignment horizontal="center"/>
    </xf>
    <xf numFmtId="0" fontId="33" fillId="0" borderId="53">
      <alignment horizontal="center"/>
    </xf>
    <xf numFmtId="4" fontId="10" fillId="4" borderId="1">
      <alignment horizontal="right" vertical="top" shrinkToFit="1"/>
    </xf>
    <xf numFmtId="49" fontId="32" fillId="0" borderId="58">
      <alignment horizontal="center"/>
    </xf>
    <xf numFmtId="49" fontId="32" fillId="0" borderId="58">
      <alignment horizontal="center"/>
    </xf>
    <xf numFmtId="10" fontId="10" fillId="4" borderId="1">
      <alignment horizontal="right" vertical="top" shrinkToFit="1"/>
    </xf>
    <xf numFmtId="165" fontId="33" fillId="0" borderId="26">
      <alignment horizontal="center"/>
    </xf>
    <xf numFmtId="165" fontId="33" fillId="0" borderId="26">
      <alignment horizontal="center"/>
    </xf>
    <xf numFmtId="0" fontId="33" fillId="0" borderId="59">
      <alignment horizontal="center"/>
    </xf>
    <xf numFmtId="0" fontId="33" fillId="0" borderId="59">
      <alignment horizontal="center"/>
    </xf>
    <xf numFmtId="49" fontId="33" fillId="0" borderId="28">
      <alignment horizontal="center"/>
    </xf>
    <xf numFmtId="49" fontId="33" fillId="0" borderId="28">
      <alignment horizontal="center"/>
    </xf>
    <xf numFmtId="49" fontId="33" fillId="0" borderId="26">
      <alignment horizontal="center"/>
    </xf>
    <xf numFmtId="49" fontId="33" fillId="0" borderId="26">
      <alignment horizontal="center"/>
    </xf>
    <xf numFmtId="0" fontId="33" fillId="0" borderId="26">
      <alignment horizontal="center"/>
    </xf>
    <xf numFmtId="0" fontId="33" fillId="0" borderId="26">
      <alignment horizontal="center"/>
    </xf>
    <xf numFmtId="49" fontId="33" fillId="0" borderId="60">
      <alignment horizontal="center"/>
    </xf>
    <xf numFmtId="49" fontId="33" fillId="0" borderId="60">
      <alignment horizontal="center"/>
    </xf>
    <xf numFmtId="0" fontId="37" fillId="0" borderId="18"/>
    <xf numFmtId="0" fontId="37" fillId="0" borderId="18"/>
    <xf numFmtId="0" fontId="17" fillId="0" borderId="0"/>
    <xf numFmtId="0" fontId="17" fillId="0" borderId="0"/>
    <xf numFmtId="0" fontId="17" fillId="0" borderId="0"/>
    <xf numFmtId="0" fontId="32" fillId="0" borderId="61"/>
    <xf numFmtId="0" fontId="32" fillId="0" borderId="61"/>
    <xf numFmtId="0" fontId="32" fillId="0" borderId="35"/>
    <xf numFmtId="0" fontId="32" fillId="0" borderId="35"/>
    <xf numFmtId="0" fontId="33" fillId="0" borderId="21">
      <alignment horizontal="left" wrapText="1"/>
    </xf>
    <xf numFmtId="4" fontId="33" fillId="0" borderId="21">
      <alignment horizontal="right"/>
    </xf>
    <xf numFmtId="4" fontId="33" fillId="0" borderId="21">
      <alignment horizontal="right"/>
    </xf>
    <xf numFmtId="49" fontId="33" fillId="0" borderId="39">
      <alignment horizontal="center"/>
    </xf>
    <xf numFmtId="49" fontId="33" fillId="0" borderId="39">
      <alignment horizontal="center"/>
    </xf>
    <xf numFmtId="0" fontId="39" fillId="0" borderId="0">
      <alignment horizontal="left" wrapText="1"/>
    </xf>
    <xf numFmtId="0" fontId="32" fillId="34" borderId="62"/>
    <xf numFmtId="0" fontId="32" fillId="34" borderId="62"/>
    <xf numFmtId="0" fontId="33" fillId="0" borderId="63">
      <alignment horizontal="left" wrapText="1"/>
    </xf>
    <xf numFmtId="0" fontId="33" fillId="0" borderId="63">
      <alignment horizontal="left" wrapText="1"/>
    </xf>
    <xf numFmtId="49" fontId="32" fillId="0" borderId="0"/>
    <xf numFmtId="0" fontId="33" fillId="0" borderId="63">
      <alignment horizontal="left" wrapText="1"/>
    </xf>
    <xf numFmtId="0" fontId="33" fillId="0" borderId="63">
      <alignment horizontal="left" wrapText="1"/>
    </xf>
    <xf numFmtId="0" fontId="33" fillId="0" borderId="37">
      <alignment horizontal="left" wrapText="1" indent="1"/>
    </xf>
    <xf numFmtId="0" fontId="33" fillId="0" borderId="37">
      <alignment horizontal="left" wrapText="1" indent="1"/>
    </xf>
    <xf numFmtId="0" fontId="33" fillId="0" borderId="0">
      <alignment horizontal="right"/>
    </xf>
    <xf numFmtId="0" fontId="33" fillId="0" borderId="37">
      <alignment horizontal="left" wrapText="1" indent="1"/>
    </xf>
    <xf numFmtId="0" fontId="33" fillId="0" borderId="37">
      <alignment horizontal="left" wrapText="1" indent="1"/>
    </xf>
    <xf numFmtId="0" fontId="33" fillId="0" borderId="26">
      <alignment horizontal="left" wrapText="1" indent="2"/>
    </xf>
    <xf numFmtId="0" fontId="33" fillId="0" borderId="26">
      <alignment horizontal="left" wrapText="1" indent="2"/>
    </xf>
    <xf numFmtId="49" fontId="33" fillId="0" borderId="0">
      <alignment horizontal="right"/>
    </xf>
    <xf numFmtId="0" fontId="32" fillId="34" borderId="64"/>
    <xf numFmtId="0" fontId="32" fillId="34" borderId="64"/>
    <xf numFmtId="0" fontId="32" fillId="34" borderId="65"/>
    <xf numFmtId="0" fontId="32" fillId="34" borderId="65"/>
    <xf numFmtId="4" fontId="33" fillId="0" borderId="21">
      <alignment horizontal="right"/>
    </xf>
    <xf numFmtId="0" fontId="33" fillId="0" borderId="26">
      <alignment horizontal="left" wrapText="1" indent="2"/>
    </xf>
    <xf numFmtId="0" fontId="33" fillId="0" borderId="26">
      <alignment horizontal="left" wrapText="1" indent="2"/>
    </xf>
    <xf numFmtId="0" fontId="33" fillId="33" borderId="36"/>
    <xf numFmtId="0" fontId="33" fillId="33" borderId="36"/>
    <xf numFmtId="0" fontId="33" fillId="0" borderId="0">
      <alignment horizontal="left" wrapText="1"/>
    </xf>
    <xf numFmtId="0" fontId="32" fillId="34" borderId="65"/>
    <xf numFmtId="0" fontId="32" fillId="34" borderId="65"/>
    <xf numFmtId="0" fontId="39" fillId="0" borderId="0">
      <alignment horizontal="left" wrapText="1"/>
    </xf>
    <xf numFmtId="0" fontId="39" fillId="0" borderId="0">
      <alignment horizontal="left" wrapText="1"/>
    </xf>
    <xf numFmtId="0" fontId="33" fillId="0" borderId="6">
      <alignment horizontal="left"/>
    </xf>
    <xf numFmtId="0" fontId="33" fillId="33" borderId="36"/>
    <xf numFmtId="0" fontId="33" fillId="33" borderId="36"/>
    <xf numFmtId="49" fontId="32" fillId="0" borderId="0"/>
    <xf numFmtId="49" fontId="32" fillId="0" borderId="0"/>
    <xf numFmtId="0" fontId="33" fillId="0" borderId="31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3" fillId="0" borderId="0">
      <alignment horizontal="right"/>
    </xf>
    <xf numFmtId="0" fontId="33" fillId="0" borderId="0">
      <alignment horizontal="right"/>
    </xf>
    <xf numFmtId="0" fontId="33" fillId="0" borderId="8"/>
    <xf numFmtId="49" fontId="32" fillId="0" borderId="0"/>
    <xf numFmtId="49" fontId="32" fillId="0" borderId="0"/>
    <xf numFmtId="49" fontId="33" fillId="0" borderId="0">
      <alignment horizontal="right"/>
    </xf>
    <xf numFmtId="49" fontId="33" fillId="0" borderId="0">
      <alignment horizontal="right"/>
    </xf>
    <xf numFmtId="0" fontId="34" fillId="0" borderId="66">
      <alignment horizontal="left" wrapText="1"/>
    </xf>
    <xf numFmtId="0" fontId="33" fillId="0" borderId="0">
      <alignment horizontal="right"/>
    </xf>
    <xf numFmtId="0" fontId="33" fillId="0" borderId="0">
      <alignment horizontal="right"/>
    </xf>
    <xf numFmtId="0" fontId="33" fillId="0" borderId="0">
      <alignment horizontal="left" wrapText="1"/>
    </xf>
    <xf numFmtId="0" fontId="33" fillId="0" borderId="0">
      <alignment horizontal="left" wrapText="1"/>
    </xf>
    <xf numFmtId="0" fontId="33" fillId="0" borderId="22">
      <alignment horizontal="left" wrapText="1" indent="2"/>
    </xf>
    <xf numFmtId="49" fontId="33" fillId="0" borderId="0">
      <alignment horizontal="right"/>
    </xf>
    <xf numFmtId="49" fontId="33" fillId="0" borderId="0">
      <alignment horizontal="right"/>
    </xf>
    <xf numFmtId="0" fontId="33" fillId="0" borderId="6">
      <alignment horizontal="left"/>
    </xf>
    <xf numFmtId="0" fontId="33" fillId="0" borderId="6">
      <alignment horizontal="left"/>
    </xf>
    <xf numFmtId="49" fontId="33" fillId="0" borderId="0">
      <alignment horizontal="center" wrapText="1"/>
    </xf>
    <xf numFmtId="0" fontId="33" fillId="0" borderId="0">
      <alignment horizontal="left" wrapText="1"/>
    </xf>
    <xf numFmtId="0" fontId="33" fillId="0" borderId="0">
      <alignment horizontal="left" wrapText="1"/>
    </xf>
    <xf numFmtId="0" fontId="33" fillId="0" borderId="31">
      <alignment horizontal="left" wrapText="1"/>
    </xf>
    <xf numFmtId="0" fontId="33" fillId="0" borderId="31">
      <alignment horizontal="left" wrapText="1"/>
    </xf>
    <xf numFmtId="49" fontId="33" fillId="0" borderId="50">
      <alignment horizontal="center" wrapText="1"/>
    </xf>
    <xf numFmtId="0" fontId="33" fillId="0" borderId="6">
      <alignment horizontal="left"/>
    </xf>
    <xf numFmtId="0" fontId="33" fillId="0" borderId="6">
      <alignment horizontal="left"/>
    </xf>
    <xf numFmtId="0" fontId="33" fillId="0" borderId="8"/>
    <xf numFmtId="0" fontId="33" fillId="0" borderId="8"/>
    <xf numFmtId="0" fontId="33" fillId="0" borderId="9"/>
    <xf numFmtId="0" fontId="33" fillId="0" borderId="31">
      <alignment horizontal="left" wrapText="1"/>
    </xf>
    <xf numFmtId="0" fontId="33" fillId="0" borderId="31">
      <alignment horizontal="left" wrapText="1"/>
    </xf>
    <xf numFmtId="0" fontId="34" fillId="0" borderId="66">
      <alignment horizontal="left" wrapText="1"/>
    </xf>
    <xf numFmtId="0" fontId="34" fillId="0" borderId="66">
      <alignment horizontal="left" wrapText="1"/>
    </xf>
    <xf numFmtId="0" fontId="33" fillId="0" borderId="67">
      <alignment horizontal="center" wrapText="1"/>
    </xf>
    <xf numFmtId="0" fontId="33" fillId="0" borderId="8"/>
    <xf numFmtId="0" fontId="33" fillId="0" borderId="8"/>
    <xf numFmtId="0" fontId="33" fillId="0" borderId="22">
      <alignment horizontal="left" wrapText="1" indent="2"/>
    </xf>
    <xf numFmtId="0" fontId="33" fillId="0" borderId="22">
      <alignment horizontal="left" wrapText="1" indent="2"/>
    </xf>
    <xf numFmtId="0" fontId="32" fillId="34" borderId="18"/>
    <xf numFmtId="0" fontId="34" fillId="0" borderId="66">
      <alignment horizontal="left" wrapText="1"/>
    </xf>
    <xf numFmtId="0" fontId="34" fillId="0" borderId="66">
      <alignment horizontal="left" wrapText="1"/>
    </xf>
    <xf numFmtId="49" fontId="33" fillId="0" borderId="0">
      <alignment horizontal="center" wrapText="1"/>
    </xf>
    <xf numFmtId="49" fontId="33" fillId="0" borderId="0">
      <alignment horizontal="center" wrapText="1"/>
    </xf>
    <xf numFmtId="49" fontId="33" fillId="0" borderId="16">
      <alignment horizontal="center"/>
    </xf>
    <xf numFmtId="0" fontId="33" fillId="0" borderId="22">
      <alignment horizontal="left" wrapText="1" indent="2"/>
    </xf>
    <xf numFmtId="0" fontId="33" fillId="0" borderId="22">
      <alignment horizontal="left" wrapText="1" indent="2"/>
    </xf>
    <xf numFmtId="49" fontId="33" fillId="0" borderId="50">
      <alignment horizontal="center" wrapText="1"/>
    </xf>
    <xf numFmtId="49" fontId="33" fillId="0" borderId="50">
      <alignment horizontal="center" wrapText="1"/>
    </xf>
    <xf numFmtId="49" fontId="33" fillId="0" borderId="0">
      <alignment horizontal="center"/>
    </xf>
    <xf numFmtId="49" fontId="33" fillId="0" borderId="0">
      <alignment horizontal="center" wrapText="1"/>
    </xf>
    <xf numFmtId="49" fontId="33" fillId="0" borderId="0">
      <alignment horizontal="center" wrapText="1"/>
    </xf>
    <xf numFmtId="0" fontId="33" fillId="0" borderId="9"/>
    <xf numFmtId="0" fontId="33" fillId="0" borderId="9"/>
    <xf numFmtId="49" fontId="33" fillId="0" borderId="5">
      <alignment horizontal="center" wrapText="1"/>
    </xf>
    <xf numFmtId="49" fontId="33" fillId="0" borderId="50">
      <alignment horizontal="center" wrapText="1"/>
    </xf>
    <xf numFmtId="49" fontId="33" fillId="0" borderId="50">
      <alignment horizontal="center" wrapText="1"/>
    </xf>
    <xf numFmtId="0" fontId="33" fillId="0" borderId="67">
      <alignment horizontal="center" wrapText="1"/>
    </xf>
    <xf numFmtId="0" fontId="33" fillId="0" borderId="67">
      <alignment horizontal="center" wrapText="1"/>
    </xf>
    <xf numFmtId="49" fontId="33" fillId="0" borderId="10">
      <alignment horizontal="center" wrapText="1"/>
    </xf>
    <xf numFmtId="0" fontId="33" fillId="0" borderId="9"/>
    <xf numFmtId="0" fontId="33" fillId="0" borderId="9"/>
    <xf numFmtId="0" fontId="32" fillId="34" borderId="18"/>
    <xf numFmtId="0" fontId="32" fillId="34" borderId="18"/>
    <xf numFmtId="49" fontId="33" fillId="0" borderId="5">
      <alignment horizontal="center"/>
    </xf>
    <xf numFmtId="0" fontId="33" fillId="0" borderId="67">
      <alignment horizontal="center" wrapText="1"/>
    </xf>
    <xf numFmtId="0" fontId="33" fillId="0" borderId="67">
      <alignment horizontal="center" wrapText="1"/>
    </xf>
    <xf numFmtId="49" fontId="33" fillId="0" borderId="16">
      <alignment horizontal="center"/>
    </xf>
    <xf numFmtId="49" fontId="33" fillId="0" borderId="16">
      <alignment horizontal="center"/>
    </xf>
    <xf numFmtId="49" fontId="33" fillId="0" borderId="6"/>
    <xf numFmtId="0" fontId="32" fillId="34" borderId="18"/>
    <xf numFmtId="0" fontId="32" fillId="34" borderId="18"/>
    <xf numFmtId="0" fontId="32" fillId="0" borderId="18"/>
    <xf numFmtId="0" fontId="32" fillId="0" borderId="18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8" borderId="11" applyNumberFormat="0" applyFont="0" applyAlignment="0" applyProtection="0"/>
    <xf numFmtId="0" fontId="26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9" fillId="0" borderId="0">
      <alignment horizontal="left" wrapText="1"/>
    </xf>
    <xf numFmtId="10" fontId="10" fillId="8" borderId="1">
      <alignment horizontal="right" vertical="top" shrinkToFit="1"/>
    </xf>
    <xf numFmtId="4" fontId="10" fillId="8" borderId="1">
      <alignment horizontal="right" vertical="top" shrinkToFit="1"/>
    </xf>
    <xf numFmtId="1" fontId="9" fillId="0" borderId="1">
      <alignment horizontal="center" vertical="top" shrinkToFit="1"/>
    </xf>
    <xf numFmtId="0" fontId="9" fillId="0" borderId="1">
      <alignment horizontal="center" vertical="center" wrapText="1"/>
    </xf>
    <xf numFmtId="0" fontId="9" fillId="0" borderId="1">
      <alignment horizontal="center" vertical="center" wrapText="1"/>
    </xf>
    <xf numFmtId="0" fontId="9" fillId="0" borderId="0">
      <alignment horizontal="right"/>
    </xf>
    <xf numFmtId="0" fontId="15" fillId="0" borderId="0">
      <alignment horizontal="center"/>
    </xf>
    <xf numFmtId="0" fontId="15" fillId="0" borderId="0">
      <alignment horizontal="center" wrapText="1"/>
    </xf>
    <xf numFmtId="0" fontId="9" fillId="0" borderId="0"/>
    <xf numFmtId="0" fontId="4" fillId="36" borderId="0"/>
    <xf numFmtId="0" fontId="9" fillId="0" borderId="0">
      <alignment wrapText="1"/>
    </xf>
    <xf numFmtId="0" fontId="48" fillId="0" borderId="0"/>
    <xf numFmtId="0" fontId="1" fillId="0" borderId="0"/>
    <xf numFmtId="0" fontId="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</cellStyleXfs>
  <cellXfs count="225">
    <xf numFmtId="0" fontId="0" fillId="0" borderId="0" xfId="0"/>
    <xf numFmtId="0" fontId="3" fillId="0" borderId="0" xfId="1" applyFont="1" applyFill="1" applyAlignment="1">
      <alignment vertical="top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" fontId="9" fillId="0" borderId="0" xfId="2" applyNumberFormat="1" applyAlignment="1" applyProtection="1">
      <alignment vertical="top"/>
    </xf>
    <xf numFmtId="4" fontId="10" fillId="0" borderId="0" xfId="3" applyNumberFormat="1" applyFill="1" applyBorder="1" applyProtection="1">
      <alignment horizontal="right" vertical="top" shrinkToFit="1"/>
    </xf>
    <xf numFmtId="4" fontId="3" fillId="0" borderId="0" xfId="1" applyNumberFormat="1" applyFont="1" applyFill="1" applyAlignment="1">
      <alignment vertical="top" wrapText="1"/>
    </xf>
    <xf numFmtId="2" fontId="3" fillId="0" borderId="0" xfId="1" applyNumberFormat="1" applyFont="1" applyFill="1" applyAlignment="1">
      <alignment vertical="top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30" fillId="0" borderId="12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4" fontId="29" fillId="0" borderId="1" xfId="0" applyNumberFormat="1" applyFont="1" applyFill="1" applyBorder="1" applyAlignment="1">
      <alignment horizontal="right" vertical="center" wrapText="1"/>
    </xf>
    <xf numFmtId="4" fontId="29" fillId="0" borderId="3" xfId="0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top" wrapText="1"/>
    </xf>
    <xf numFmtId="4" fontId="30" fillId="0" borderId="1" xfId="0" applyNumberFormat="1" applyFont="1" applyFill="1" applyBorder="1" applyAlignment="1">
      <alignment horizontal="right" vertical="center" wrapText="1"/>
    </xf>
    <xf numFmtId="4" fontId="30" fillId="0" borderId="3" xfId="0" applyNumberFormat="1" applyFont="1" applyFill="1" applyBorder="1" applyAlignment="1">
      <alignment horizontal="right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top" wrapText="1"/>
    </xf>
    <xf numFmtId="4" fontId="7" fillId="0" borderId="0" xfId="970" applyNumberFormat="1" applyFont="1" applyFill="1" applyProtection="1"/>
    <xf numFmtId="4" fontId="10" fillId="0" borderId="0" xfId="701" applyNumberFormat="1" applyFont="1" applyFill="1" applyBorder="1" applyAlignment="1" applyProtection="1">
      <alignment vertical="top" wrapText="1"/>
    </xf>
    <xf numFmtId="0" fontId="44" fillId="0" borderId="0" xfId="0" applyFont="1"/>
    <xf numFmtId="4" fontId="10" fillId="38" borderId="0" xfId="671" applyNumberFormat="1" applyFont="1" applyFill="1" applyBorder="1" applyAlignment="1" applyProtection="1">
      <alignment horizontal="right" vertical="top" shrinkToFit="1"/>
    </xf>
    <xf numFmtId="0" fontId="44" fillId="0" borderId="0" xfId="931" applyFont="1" applyFill="1" applyProtection="1">
      <protection locked="0"/>
    </xf>
    <xf numFmtId="0" fontId="44" fillId="0" borderId="0" xfId="931" applyFont="1" applyFill="1" applyAlignment="1" applyProtection="1">
      <alignment horizontal="left" vertical="top"/>
      <protection locked="0"/>
    </xf>
    <xf numFmtId="0" fontId="7" fillId="0" borderId="0" xfId="970" applyNumberFormat="1" applyFont="1" applyFill="1" applyAlignment="1" applyProtection="1"/>
    <xf numFmtId="166" fontId="8" fillId="0" borderId="0" xfId="782" applyNumberFormat="1" applyFont="1" applyFill="1" applyBorder="1" applyAlignment="1" applyProtection="1">
      <alignment horizontal="right" vertical="top" shrinkToFit="1"/>
    </xf>
    <xf numFmtId="4" fontId="8" fillId="0" borderId="0" xfId="963" applyNumberFormat="1" applyFont="1" applyFill="1" applyBorder="1" applyAlignment="1" applyProtection="1">
      <alignment horizontal="right" vertical="center" shrinkToFit="1"/>
    </xf>
    <xf numFmtId="0" fontId="8" fillId="0" borderId="0" xfId="706" applyNumberFormat="1" applyFont="1" applyFill="1" applyBorder="1" applyAlignment="1" applyProtection="1">
      <alignment horizontal="left" vertical="center"/>
    </xf>
    <xf numFmtId="4" fontId="8" fillId="0" borderId="4" xfId="963" applyNumberFormat="1" applyFont="1" applyFill="1" applyBorder="1" applyAlignment="1" applyProtection="1">
      <alignment horizontal="right" vertical="center" shrinkToFit="1"/>
    </xf>
    <xf numFmtId="0" fontId="8" fillId="0" borderId="71" xfId="706" applyNumberFormat="1" applyFont="1" applyFill="1" applyBorder="1" applyAlignment="1" applyProtection="1">
      <alignment horizontal="left" vertical="center"/>
    </xf>
    <xf numFmtId="0" fontId="7" fillId="0" borderId="70" xfId="706" applyNumberFormat="1" applyFont="1" applyFill="1" applyBorder="1" applyAlignment="1" applyProtection="1">
      <alignment horizontal="center" vertical="center"/>
    </xf>
    <xf numFmtId="0" fontId="7" fillId="0" borderId="69" xfId="706" applyNumberFormat="1" applyFont="1" applyFill="1" applyBorder="1" applyAlignment="1" applyProtection="1">
      <alignment horizontal="center" vertical="center" wrapText="1"/>
    </xf>
    <xf numFmtId="4" fontId="7" fillId="0" borderId="13" xfId="963" applyNumberFormat="1" applyFont="1" applyFill="1" applyBorder="1" applyAlignment="1" applyProtection="1">
      <alignment horizontal="right" vertical="center" shrinkToFit="1"/>
    </xf>
    <xf numFmtId="4" fontId="7" fillId="0" borderId="4" xfId="963" applyNumberFormat="1" applyFont="1" applyFill="1" applyBorder="1" applyAlignment="1" applyProtection="1">
      <alignment horizontal="right" vertical="center" shrinkToFit="1"/>
    </xf>
    <xf numFmtId="4" fontId="7" fillId="0" borderId="68" xfId="963" applyNumberFormat="1" applyFont="1" applyFill="1" applyBorder="1" applyAlignment="1" applyProtection="1">
      <alignment horizontal="right" vertical="center" shrinkToFit="1"/>
    </xf>
    <xf numFmtId="4" fontId="7" fillId="0" borderId="2" xfId="963" applyNumberFormat="1" applyFont="1" applyFill="1" applyBorder="1" applyAlignment="1" applyProtection="1">
      <alignment horizontal="right" vertical="center" shrinkToFit="1"/>
    </xf>
    <xf numFmtId="0" fontId="7" fillId="0" borderId="4" xfId="706" applyNumberFormat="1" applyFont="1" applyFill="1" applyBorder="1" applyAlignment="1" applyProtection="1">
      <alignment horizontal="left" vertical="center"/>
    </xf>
    <xf numFmtId="0" fontId="7" fillId="0" borderId="4" xfId="706" applyNumberFormat="1" applyFont="1" applyFill="1" applyBorder="1" applyAlignment="1" applyProtection="1">
      <alignment horizontal="center" vertical="center"/>
    </xf>
    <xf numFmtId="1" fontId="7" fillId="0" borderId="2" xfId="964" applyNumberFormat="1" applyFont="1" applyFill="1" applyBorder="1" applyProtection="1">
      <alignment horizontal="center" vertical="top" shrinkToFit="1"/>
    </xf>
    <xf numFmtId="1" fontId="7" fillId="0" borderId="2" xfId="964" applyNumberFormat="1" applyFont="1" applyFill="1" applyBorder="1" applyAlignment="1" applyProtection="1">
      <alignment horizontal="center" vertical="center" shrinkToFit="1"/>
    </xf>
    <xf numFmtId="0" fontId="7" fillId="0" borderId="3" xfId="776" applyNumberFormat="1" applyFont="1" applyFill="1" applyBorder="1" applyProtection="1">
      <alignment vertical="top" wrapText="1"/>
    </xf>
    <xf numFmtId="1" fontId="7" fillId="0" borderId="1" xfId="964" applyNumberFormat="1" applyFont="1" applyFill="1" applyAlignment="1" applyProtection="1">
      <alignment horizontal="center" vertical="center" shrinkToFit="1"/>
    </xf>
    <xf numFmtId="4" fontId="7" fillId="35" borderId="3" xfId="782" applyNumberFormat="1" applyFont="1" applyFill="1" applyBorder="1" applyProtection="1">
      <alignment horizontal="right" vertical="top" shrinkToFit="1"/>
    </xf>
    <xf numFmtId="4" fontId="7" fillId="35" borderId="1" xfId="782" applyNumberFormat="1" applyFont="1" applyFill="1" applyProtection="1">
      <alignment horizontal="right" vertical="top" shrinkToFit="1"/>
    </xf>
    <xf numFmtId="1" fontId="7" fillId="35" borderId="1" xfId="964" applyNumberFormat="1" applyFont="1" applyFill="1" applyProtection="1">
      <alignment horizontal="center" vertical="top" shrinkToFit="1"/>
    </xf>
    <xf numFmtId="0" fontId="7" fillId="35" borderId="1" xfId="776" applyNumberFormat="1" applyFont="1" applyFill="1" applyProtection="1">
      <alignment vertical="top" wrapText="1"/>
    </xf>
    <xf numFmtId="4" fontId="8" fillId="0" borderId="3" xfId="782" applyNumberFormat="1" applyFont="1" applyFill="1" applyBorder="1" applyProtection="1">
      <alignment horizontal="right" vertical="top" shrinkToFit="1"/>
    </xf>
    <xf numFmtId="49" fontId="7" fillId="0" borderId="1" xfId="964" applyNumberFormat="1" applyFont="1" applyFill="1" applyProtection="1">
      <alignment horizontal="center" vertical="top" shrinkToFit="1"/>
    </xf>
    <xf numFmtId="4" fontId="8" fillId="0" borderId="1" xfId="782" applyNumberFormat="1" applyFont="1" applyFill="1" applyProtection="1">
      <alignment horizontal="right" vertical="top" shrinkToFit="1"/>
    </xf>
    <xf numFmtId="4" fontId="8" fillId="0" borderId="1" xfId="782" applyNumberFormat="1" applyFont="1" applyFill="1" applyAlignment="1" applyProtection="1">
      <alignment horizontal="right" vertical="top" shrinkToFit="1"/>
    </xf>
    <xf numFmtId="1" fontId="8" fillId="0" borderId="1" xfId="964" applyNumberFormat="1" applyFont="1" applyFill="1" applyProtection="1">
      <alignment horizontal="center" vertical="top" shrinkToFit="1"/>
    </xf>
    <xf numFmtId="0" fontId="8" fillId="0" borderId="1" xfId="776" applyNumberFormat="1" applyFont="1" applyFill="1" applyProtection="1">
      <alignment vertical="top" wrapText="1"/>
    </xf>
    <xf numFmtId="4" fontId="10" fillId="37" borderId="0" xfId="705" applyNumberFormat="1" applyFont="1" applyFill="1" applyBorder="1" applyAlignment="1" applyProtection="1">
      <alignment horizontal="right" vertical="top" shrinkToFit="1"/>
    </xf>
    <xf numFmtId="0" fontId="7" fillId="0" borderId="0" xfId="961" applyNumberFormat="1" applyFont="1" applyFill="1" applyProtection="1">
      <alignment horizontal="left" wrapText="1"/>
    </xf>
    <xf numFmtId="166" fontId="7" fillId="0" borderId="15" xfId="782" applyNumberFormat="1" applyFont="1" applyFill="1" applyBorder="1" applyAlignment="1" applyProtection="1">
      <alignment horizontal="right" vertical="top" shrinkToFit="1"/>
    </xf>
    <xf numFmtId="4" fontId="7" fillId="0" borderId="3" xfId="782" applyNumberFormat="1" applyFont="1" applyFill="1" applyBorder="1" applyProtection="1">
      <alignment horizontal="right" vertical="top" shrinkToFit="1"/>
    </xf>
    <xf numFmtId="4" fontId="7" fillId="0" borderId="1" xfId="782" applyNumberFormat="1" applyFont="1" applyFill="1" applyProtection="1">
      <alignment horizontal="right" vertical="top" shrinkToFit="1"/>
    </xf>
    <xf numFmtId="1" fontId="7" fillId="0" borderId="1" xfId="964" applyNumberFormat="1" applyFont="1" applyFill="1" applyProtection="1">
      <alignment horizontal="center" vertical="top" shrinkToFit="1"/>
    </xf>
    <xf numFmtId="0" fontId="7" fillId="0" borderId="1" xfId="776" applyNumberFormat="1" applyFont="1" applyFill="1" applyProtection="1">
      <alignment vertical="top" wrapText="1"/>
    </xf>
    <xf numFmtId="4" fontId="43" fillId="37" borderId="0" xfId="705" applyNumberFormat="1" applyFont="1" applyFill="1" applyBorder="1" applyAlignment="1" applyProtection="1">
      <alignment horizontal="right" vertical="top" shrinkToFit="1"/>
    </xf>
    <xf numFmtId="1" fontId="9" fillId="0" borderId="0" xfId="659" applyNumberFormat="1" applyFont="1" applyFill="1" applyBorder="1" applyAlignment="1" applyProtection="1">
      <alignment horizontal="center" vertical="top" shrinkToFit="1"/>
    </xf>
    <xf numFmtId="0" fontId="10" fillId="0" borderId="0" xfId="701" applyNumberFormat="1" applyFont="1" applyFill="1" applyBorder="1" applyAlignment="1" applyProtection="1">
      <alignment vertical="top" wrapText="1"/>
    </xf>
    <xf numFmtId="10" fontId="7" fillId="0" borderId="3" xfId="962" applyNumberFormat="1" applyFont="1" applyFill="1" applyBorder="1" applyProtection="1">
      <alignment horizontal="right" vertical="top" shrinkToFit="1"/>
    </xf>
    <xf numFmtId="4" fontId="7" fillId="0" borderId="38" xfId="963" applyNumberFormat="1" applyFont="1" applyFill="1" applyBorder="1" applyProtection="1">
      <alignment horizontal="right" vertical="top" shrinkToFit="1"/>
    </xf>
    <xf numFmtId="166" fontId="8" fillId="0" borderId="15" xfId="782" applyNumberFormat="1" applyFont="1" applyFill="1" applyBorder="1" applyAlignment="1" applyProtection="1">
      <alignment horizontal="right" vertical="top" shrinkToFit="1"/>
    </xf>
    <xf numFmtId="4" fontId="8" fillId="0" borderId="5" xfId="782" applyNumberFormat="1" applyFont="1" applyFill="1" applyBorder="1" applyProtection="1">
      <alignment horizontal="right" vertical="top" shrinkToFit="1"/>
    </xf>
    <xf numFmtId="1" fontId="8" fillId="0" borderId="5" xfId="964" applyNumberFormat="1" applyFont="1" applyFill="1" applyBorder="1" applyProtection="1">
      <alignment horizontal="center" vertical="top" shrinkToFit="1"/>
    </xf>
    <xf numFmtId="0" fontId="8" fillId="0" borderId="5" xfId="776" applyNumberFormat="1" applyFont="1" applyFill="1" applyBorder="1" applyProtection="1">
      <alignment vertical="top" wrapText="1"/>
    </xf>
    <xf numFmtId="0" fontId="6" fillId="0" borderId="0" xfId="931" applyFont="1" applyFill="1" applyBorder="1" applyProtection="1">
      <protection locked="0"/>
    </xf>
    <xf numFmtId="0" fontId="7" fillId="0" borderId="0" xfId="970" applyNumberFormat="1" applyFont="1" applyFill="1" applyBorder="1" applyProtection="1"/>
    <xf numFmtId="0" fontId="7" fillId="0" borderId="0" xfId="968" applyNumberFormat="1" applyFont="1" applyFill="1" applyProtection="1">
      <alignment horizontal="center"/>
    </xf>
    <xf numFmtId="0" fontId="7" fillId="0" borderId="0" xfId="969" applyNumberFormat="1" applyFont="1" applyFill="1" applyProtection="1">
      <alignment horizontal="center" wrapText="1"/>
    </xf>
    <xf numFmtId="0" fontId="42" fillId="0" borderId="0" xfId="969" applyFont="1" applyFill="1" applyAlignment="1">
      <alignment horizontal="center" vertical="center" wrapText="1"/>
    </xf>
    <xf numFmtId="0" fontId="7" fillId="0" borderId="0" xfId="971" applyFont="1" applyFill="1" applyAlignment="1">
      <alignment horizontal="left" vertical="center" wrapText="1"/>
    </xf>
    <xf numFmtId="0" fontId="7" fillId="0" borderId="0" xfId="972" applyFont="1" applyFill="1">
      <alignment wrapText="1"/>
    </xf>
    <xf numFmtId="0" fontId="7" fillId="0" borderId="0" xfId="972" applyNumberFormat="1" applyFont="1" applyFill="1" applyProtection="1">
      <alignment wrapText="1"/>
    </xf>
    <xf numFmtId="0" fontId="7" fillId="0" borderId="0" xfId="970" applyNumberFormat="1" applyFont="1" applyFill="1" applyProtection="1"/>
    <xf numFmtId="0" fontId="7" fillId="0" borderId="0" xfId="971" applyFont="1" applyFill="1" applyAlignment="1">
      <alignment horizontal="left" vertical="center" wrapText="1"/>
    </xf>
    <xf numFmtId="0" fontId="7" fillId="0" borderId="0" xfId="972" applyFont="1" applyFill="1" applyAlignment="1">
      <alignment wrapText="1"/>
    </xf>
    <xf numFmtId="0" fontId="7" fillId="0" borderId="0" xfId="972" applyNumberFormat="1" applyFont="1" applyFill="1" applyAlignment="1" applyProtection="1">
      <alignment wrapText="1"/>
    </xf>
    <xf numFmtId="0" fontId="5" fillId="0" borderId="0" xfId="931" applyFont="1" applyProtection="1">
      <protection locked="0"/>
    </xf>
    <xf numFmtId="0" fontId="6" fillId="0" borderId="0" xfId="931" applyFont="1" applyProtection="1">
      <protection locked="0"/>
    </xf>
    <xf numFmtId="0" fontId="6" fillId="0" borderId="0" xfId="931" applyFont="1" applyFill="1" applyProtection="1">
      <protection locked="0"/>
    </xf>
    <xf numFmtId="4" fontId="6" fillId="0" borderId="0" xfId="931" applyNumberFormat="1" applyFont="1" applyFill="1" applyProtection="1">
      <protection locked="0"/>
    </xf>
    <xf numFmtId="0" fontId="6" fillId="0" borderId="0" xfId="931" applyFont="1" applyFill="1" applyProtection="1">
      <protection locked="0"/>
    </xf>
    <xf numFmtId="166" fontId="29" fillId="0" borderId="4" xfId="0" applyNumberFormat="1" applyFont="1" applyFill="1" applyBorder="1" applyAlignment="1">
      <alignment horizontal="right" vertical="center" wrapText="1"/>
    </xf>
    <xf numFmtId="1" fontId="30" fillId="0" borderId="1" xfId="964" applyNumberFormat="1" applyFont="1" applyFill="1" applyProtection="1">
      <alignment horizontal="center" vertical="top" shrinkToFit="1"/>
    </xf>
    <xf numFmtId="49" fontId="8" fillId="0" borderId="1" xfId="964" applyNumberFormat="1" applyFont="1" applyFill="1" applyProtection="1">
      <alignment horizontal="center" vertical="top" shrinkToFit="1"/>
    </xf>
    <xf numFmtId="0" fontId="7" fillId="0" borderId="1" xfId="776" applyNumberFormat="1" applyFont="1" applyFill="1" applyAlignment="1" applyProtection="1">
      <alignment horizontal="left" vertical="top" wrapText="1"/>
    </xf>
    <xf numFmtId="4" fontId="47" fillId="0" borderId="4" xfId="931" applyNumberFormat="1" applyFont="1" applyFill="1" applyBorder="1" applyAlignment="1" applyProtection="1">
      <protection locked="0"/>
    </xf>
    <xf numFmtId="0" fontId="6" fillId="0" borderId="0" xfId="973" applyFont="1" applyFill="1" applyAlignment="1">
      <alignment vertical="center" wrapText="1"/>
    </xf>
    <xf numFmtId="0" fontId="49" fillId="0" borderId="0" xfId="973" applyFont="1" applyFill="1" applyAlignment="1">
      <alignment vertical="center"/>
    </xf>
    <xf numFmtId="0" fontId="6" fillId="0" borderId="0" xfId="973" applyFont="1" applyBorder="1" applyAlignment="1">
      <alignment horizontal="left"/>
    </xf>
    <xf numFmtId="0" fontId="6" fillId="0" borderId="0" xfId="973" applyFont="1" applyFill="1" applyAlignment="1">
      <alignment vertical="center"/>
    </xf>
    <xf numFmtId="0" fontId="6" fillId="0" borderId="76" xfId="973" applyFont="1" applyFill="1" applyBorder="1" applyAlignment="1">
      <alignment horizontal="right" vertical="center" wrapText="1"/>
    </xf>
    <xf numFmtId="0" fontId="6" fillId="0" borderId="4" xfId="973" applyFont="1" applyFill="1" applyBorder="1" applyAlignment="1">
      <alignment horizontal="center" vertical="center" wrapText="1"/>
    </xf>
    <xf numFmtId="166" fontId="6" fillId="0" borderId="4" xfId="973" applyNumberFormat="1" applyFont="1" applyFill="1" applyBorder="1" applyAlignment="1">
      <alignment horizontal="center" vertical="center" wrapText="1"/>
    </xf>
    <xf numFmtId="0" fontId="47" fillId="0" borderId="15" xfId="973" applyFont="1" applyFill="1" applyBorder="1" applyAlignment="1">
      <alignment horizontal="center" vertical="center" wrapText="1"/>
    </xf>
    <xf numFmtId="0" fontId="47" fillId="0" borderId="15" xfId="973" applyFont="1" applyFill="1" applyBorder="1" applyAlignment="1">
      <alignment horizontal="left" vertical="center" wrapText="1"/>
    </xf>
    <xf numFmtId="4" fontId="47" fillId="35" borderId="15" xfId="931" applyNumberFormat="1" applyFont="1" applyFill="1" applyBorder="1" applyAlignment="1">
      <alignment horizontal="center" vertical="center" wrapText="1"/>
    </xf>
    <xf numFmtId="4" fontId="6" fillId="0" borderId="15" xfId="973" applyNumberFormat="1" applyFont="1" applyFill="1" applyBorder="1" applyAlignment="1">
      <alignment vertical="center" wrapText="1"/>
    </xf>
    <xf numFmtId="0" fontId="6" fillId="0" borderId="4" xfId="973" applyFont="1" applyFill="1" applyBorder="1" applyAlignment="1">
      <alignment horizontal="left" vertical="center" wrapText="1"/>
    </xf>
    <xf numFmtId="4" fontId="6" fillId="35" borderId="15" xfId="931" applyNumberFormat="1" applyFont="1" applyFill="1" applyBorder="1" applyAlignment="1">
      <alignment horizontal="center" vertical="center" wrapText="1"/>
    </xf>
    <xf numFmtId="4" fontId="6" fillId="0" borderId="4" xfId="973" applyNumberFormat="1" applyFont="1" applyFill="1" applyBorder="1" applyAlignment="1">
      <alignment vertical="center" wrapText="1"/>
    </xf>
    <xf numFmtId="0" fontId="47" fillId="0" borderId="4" xfId="973" applyFont="1" applyFill="1" applyBorder="1" applyAlignment="1">
      <alignment horizontal="center" vertical="center" wrapText="1"/>
    </xf>
    <xf numFmtId="0" fontId="47" fillId="0" borderId="4" xfId="973" applyFont="1" applyFill="1" applyBorder="1" applyAlignment="1">
      <alignment horizontal="left" vertical="center" wrapText="1"/>
    </xf>
    <xf numFmtId="4" fontId="47" fillId="35" borderId="4" xfId="931" applyNumberFormat="1" applyFont="1" applyFill="1" applyBorder="1" applyAlignment="1">
      <alignment horizontal="center" vertical="center" wrapText="1"/>
    </xf>
    <xf numFmtId="4" fontId="6" fillId="35" borderId="4" xfId="931" applyNumberFormat="1" applyFont="1" applyFill="1" applyBorder="1" applyAlignment="1">
      <alignment horizontal="center" vertical="center" wrapText="1"/>
    </xf>
    <xf numFmtId="4" fontId="6" fillId="0" borderId="4" xfId="973" applyNumberFormat="1" applyFont="1" applyFill="1" applyBorder="1" applyAlignment="1">
      <alignment horizontal="center" vertical="center" wrapText="1"/>
    </xf>
    <xf numFmtId="4" fontId="6" fillId="0" borderId="4" xfId="973" applyNumberFormat="1" applyFont="1" applyFill="1" applyBorder="1" applyAlignment="1">
      <alignment horizontal="center" vertical="center"/>
    </xf>
    <xf numFmtId="0" fontId="51" fillId="0" borderId="0" xfId="931" applyFont="1" applyFill="1" applyBorder="1" applyAlignment="1">
      <alignment horizontal="center" vertical="center" wrapText="1"/>
    </xf>
    <xf numFmtId="4" fontId="51" fillId="35" borderId="0" xfId="931" applyNumberFormat="1" applyFont="1" applyFill="1" applyBorder="1" applyAlignment="1">
      <alignment horizontal="center" vertical="center" wrapText="1"/>
    </xf>
    <xf numFmtId="0" fontId="49" fillId="0" borderId="0" xfId="973" applyFont="1" applyFill="1" applyBorder="1" applyAlignment="1">
      <alignment vertical="center"/>
    </xf>
    <xf numFmtId="0" fontId="6" fillId="0" borderId="0" xfId="931" applyFont="1"/>
    <xf numFmtId="0" fontId="6" fillId="0" borderId="0" xfId="931" applyFont="1" applyFill="1" applyAlignment="1" applyProtection="1">
      <alignment horizontal="center" vertical="top"/>
      <protection locked="0"/>
    </xf>
    <xf numFmtId="0" fontId="6" fillId="0" borderId="0" xfId="974" applyFont="1" applyFill="1" applyAlignment="1">
      <alignment horizontal="left" vertical="top" wrapText="1"/>
    </xf>
    <xf numFmtId="49" fontId="7" fillId="0" borderId="0" xfId="740" applyNumberFormat="1" applyFont="1" applyFill="1" applyAlignment="1" applyProtection="1">
      <alignment horizontal="center" vertical="top"/>
    </xf>
    <xf numFmtId="0" fontId="7" fillId="0" borderId="0" xfId="655" applyNumberFormat="1" applyFont="1" applyFill="1" applyProtection="1">
      <alignment horizontal="left"/>
    </xf>
    <xf numFmtId="49" fontId="7" fillId="0" borderId="0" xfId="740" applyNumberFormat="1" applyFont="1" applyFill="1" applyProtection="1"/>
    <xf numFmtId="0" fontId="7" fillId="0" borderId="0" xfId="667" applyNumberFormat="1" applyFont="1" applyFill="1" applyProtection="1"/>
    <xf numFmtId="0" fontId="6" fillId="0" borderId="0" xfId="974" applyFont="1" applyFill="1" applyAlignment="1">
      <alignment horizontal="right" vertical="center"/>
    </xf>
    <xf numFmtId="49" fontId="8" fillId="0" borderId="4" xfId="749" quotePrefix="1" applyNumberFormat="1" applyFont="1" applyFill="1" applyBorder="1" applyAlignment="1" applyProtection="1">
      <alignment horizontal="center" vertical="top"/>
    </xf>
    <xf numFmtId="0" fontId="8" fillId="0" borderId="4" xfId="689" applyNumberFormat="1" applyFont="1" applyFill="1" applyBorder="1" applyAlignment="1" applyProtection="1">
      <alignment horizontal="left" vertical="center" wrapText="1"/>
    </xf>
    <xf numFmtId="4" fontId="8" fillId="0" borderId="4" xfId="761" applyNumberFormat="1" applyFont="1" applyFill="1" applyBorder="1" applyAlignment="1" applyProtection="1">
      <alignment vertical="center"/>
    </xf>
    <xf numFmtId="166" fontId="8" fillId="0" borderId="4" xfId="808" applyNumberFormat="1" applyFont="1" applyFill="1" applyBorder="1" applyAlignment="1" applyProtection="1">
      <alignment horizontal="right" vertical="center"/>
    </xf>
    <xf numFmtId="49" fontId="7" fillId="0" borderId="4" xfId="749" quotePrefix="1" applyNumberFormat="1" applyFont="1" applyFill="1" applyBorder="1" applyAlignment="1" applyProtection="1">
      <alignment horizontal="center" vertical="top"/>
    </xf>
    <xf numFmtId="0" fontId="7" fillId="0" borderId="4" xfId="689" applyNumberFormat="1" applyFont="1" applyFill="1" applyBorder="1" applyAlignment="1" applyProtection="1">
      <alignment horizontal="left" vertical="center" wrapText="1"/>
    </xf>
    <xf numFmtId="4" fontId="7" fillId="0" borderId="4" xfId="761" applyNumberFormat="1" applyFont="1" applyFill="1" applyBorder="1" applyAlignment="1" applyProtection="1">
      <alignment vertical="center"/>
    </xf>
    <xf numFmtId="166" fontId="7" fillId="0" borderId="4" xfId="808" applyNumberFormat="1" applyFont="1" applyFill="1" applyBorder="1" applyAlignment="1" applyProtection="1">
      <alignment horizontal="right" vertical="center"/>
    </xf>
    <xf numFmtId="0" fontId="51" fillId="35" borderId="4" xfId="975" applyFont="1" applyFill="1" applyBorder="1" applyAlignment="1">
      <alignment horizontal="right" vertical="center"/>
    </xf>
    <xf numFmtId="0" fontId="51" fillId="39" borderId="4" xfId="975" applyNumberFormat="1" applyFont="1" applyFill="1" applyBorder="1" applyAlignment="1">
      <alignment horizontal="center" vertical="center" wrapText="1"/>
    </xf>
    <xf numFmtId="4" fontId="51" fillId="35" borderId="4" xfId="931" applyNumberFormat="1" applyFont="1" applyFill="1" applyBorder="1" applyAlignment="1">
      <alignment vertical="center" wrapText="1"/>
    </xf>
    <xf numFmtId="0" fontId="5" fillId="39" borderId="4" xfId="975" applyNumberFormat="1" applyFont="1" applyFill="1" applyBorder="1" applyAlignment="1">
      <alignment horizontal="left" wrapText="1"/>
    </xf>
    <xf numFmtId="4" fontId="5" fillId="35" borderId="4" xfId="931" applyNumberFormat="1" applyFont="1" applyFill="1" applyBorder="1" applyAlignment="1">
      <alignment vertical="center"/>
    </xf>
    <xf numFmtId="0" fontId="5" fillId="39" borderId="4" xfId="975" applyNumberFormat="1" applyFont="1" applyFill="1" applyBorder="1" applyAlignment="1">
      <alignment horizontal="left" vertical="center" wrapText="1"/>
    </xf>
    <xf numFmtId="4" fontId="5" fillId="35" borderId="4" xfId="931" applyNumberFormat="1" applyFont="1" applyFill="1" applyBorder="1" applyAlignment="1">
      <alignment vertical="center" wrapText="1"/>
    </xf>
    <xf numFmtId="4" fontId="5" fillId="35" borderId="0" xfId="931" applyNumberFormat="1" applyFont="1" applyFill="1" applyAlignment="1">
      <alignment vertical="center"/>
    </xf>
    <xf numFmtId="4" fontId="5" fillId="35" borderId="15" xfId="931" applyNumberFormat="1" applyFont="1" applyFill="1" applyBorder="1" applyAlignment="1">
      <alignment vertical="center"/>
    </xf>
    <xf numFmtId="4" fontId="6" fillId="35" borderId="4" xfId="931" applyNumberFormat="1" applyFont="1" applyFill="1" applyBorder="1" applyAlignment="1">
      <alignment vertical="center" wrapText="1"/>
    </xf>
    <xf numFmtId="0" fontId="5" fillId="39" borderId="15" xfId="975" applyNumberFormat="1" applyFont="1" applyFill="1" applyBorder="1" applyAlignment="1">
      <alignment horizontal="left" wrapText="1"/>
    </xf>
    <xf numFmtId="0" fontId="51" fillId="39" borderId="4" xfId="975" applyNumberFormat="1" applyFont="1" applyFill="1" applyBorder="1" applyAlignment="1">
      <alignment horizontal="left" wrapText="1"/>
    </xf>
    <xf numFmtId="4" fontId="5" fillId="0" borderId="4" xfId="931" applyNumberFormat="1" applyFont="1" applyBorder="1" applyAlignment="1">
      <alignment vertical="center" wrapText="1"/>
    </xf>
    <xf numFmtId="0" fontId="5" fillId="0" borderId="0" xfId="975" applyFont="1" applyAlignment="1">
      <alignment wrapText="1"/>
    </xf>
    <xf numFmtId="4" fontId="5" fillId="0" borderId="77" xfId="931" applyNumberFormat="1" applyFont="1" applyBorder="1" applyAlignment="1">
      <alignment vertical="center" wrapText="1"/>
    </xf>
    <xf numFmtId="0" fontId="5" fillId="0" borderId="4" xfId="975" applyFont="1" applyBorder="1" applyAlignment="1">
      <alignment wrapText="1"/>
    </xf>
    <xf numFmtId="0" fontId="5" fillId="0" borderId="77" xfId="975" applyFont="1" applyBorder="1" applyAlignment="1">
      <alignment wrapText="1"/>
    </xf>
    <xf numFmtId="0" fontId="5" fillId="0" borderId="4" xfId="975" applyFont="1" applyBorder="1" applyAlignment="1">
      <alignment horizontal="justify" vertical="center" wrapText="1"/>
    </xf>
    <xf numFmtId="0" fontId="52" fillId="0" borderId="4" xfId="975" applyFont="1" applyBorder="1" applyAlignment="1">
      <alignment horizontal="justify" vertical="top" wrapText="1"/>
    </xf>
    <xf numFmtId="4" fontId="8" fillId="0" borderId="79" xfId="761" applyNumberFormat="1" applyFont="1" applyFill="1" applyBorder="1" applyAlignment="1" applyProtection="1">
      <alignment vertical="center"/>
    </xf>
    <xf numFmtId="0" fontId="12" fillId="0" borderId="0" xfId="931"/>
    <xf numFmtId="0" fontId="51" fillId="39" borderId="4" xfId="975" applyNumberFormat="1" applyFont="1" applyFill="1" applyBorder="1" applyAlignment="1">
      <alignment horizontal="left" vertical="center" wrapText="1"/>
    </xf>
    <xf numFmtId="4" fontId="47" fillId="35" borderId="0" xfId="931" applyNumberFormat="1" applyFont="1" applyFill="1" applyAlignment="1">
      <alignment vertical="center"/>
    </xf>
    <xf numFmtId="0" fontId="6" fillId="35" borderId="4" xfId="975" applyFont="1" applyFill="1" applyBorder="1" applyAlignment="1">
      <alignment horizontal="left" vertical="center"/>
    </xf>
    <xf numFmtId="4" fontId="6" fillId="0" borderId="15" xfId="973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6" fillId="0" borderId="0" xfId="973" applyNumberFormat="1" applyFont="1" applyFill="1" applyAlignment="1">
      <alignment vertical="center"/>
    </xf>
    <xf numFmtId="49" fontId="8" fillId="0" borderId="4" xfId="749" quotePrefix="1" applyNumberFormat="1" applyFont="1" applyFill="1" applyBorder="1" applyAlignment="1" applyProtection="1">
      <alignment horizontal="center" vertical="center"/>
    </xf>
    <xf numFmtId="0" fontId="7" fillId="35" borderId="4" xfId="689" applyNumberFormat="1" applyFont="1" applyFill="1" applyBorder="1" applyAlignment="1" applyProtection="1">
      <alignment horizontal="left" vertical="center" wrapText="1"/>
    </xf>
    <xf numFmtId="4" fontId="7" fillId="35" borderId="4" xfId="761" applyNumberFormat="1" applyFont="1" applyFill="1" applyBorder="1" applyAlignment="1" applyProtection="1">
      <alignment vertical="center"/>
    </xf>
    <xf numFmtId="166" fontId="7" fillId="35" borderId="4" xfId="808" applyNumberFormat="1" applyFont="1" applyFill="1" applyBorder="1" applyAlignment="1" applyProtection="1">
      <alignment horizontal="right" vertical="center"/>
    </xf>
    <xf numFmtId="0" fontId="7" fillId="0" borderId="4" xfId="689" applyNumberFormat="1" applyFont="1" applyFill="1" applyBorder="1" applyAlignment="1" applyProtection="1">
      <alignment horizontal="left" vertical="top" wrapText="1"/>
    </xf>
    <xf numFmtId="0" fontId="7" fillId="35" borderId="4" xfId="689" applyNumberFormat="1" applyFont="1" applyFill="1" applyBorder="1" applyAlignment="1" applyProtection="1">
      <alignment horizontal="left" vertical="top" wrapText="1"/>
    </xf>
    <xf numFmtId="0" fontId="47" fillId="35" borderId="4" xfId="975" applyFont="1" applyFill="1" applyBorder="1" applyAlignment="1">
      <alignment horizontal="left" vertical="center"/>
    </xf>
    <xf numFmtId="0" fontId="6" fillId="39" borderId="4" xfId="975" applyFont="1" applyFill="1" applyBorder="1" applyAlignment="1">
      <alignment horizontal="left" vertical="center"/>
    </xf>
    <xf numFmtId="49" fontId="7" fillId="0" borderId="4" xfId="749" quotePrefix="1" applyNumberFormat="1" applyFont="1" applyFill="1" applyBorder="1" applyAlignment="1" applyProtection="1">
      <alignment horizontal="left" vertical="top"/>
    </xf>
    <xf numFmtId="49" fontId="7" fillId="35" borderId="4" xfId="749" quotePrefix="1" applyNumberFormat="1" applyFont="1" applyFill="1" applyBorder="1" applyAlignment="1" applyProtection="1">
      <alignment horizontal="left" vertical="top"/>
    </xf>
    <xf numFmtId="0" fontId="8" fillId="0" borderId="13" xfId="683" applyNumberFormat="1" applyFont="1" applyFill="1" applyBorder="1" applyAlignment="1" applyProtection="1">
      <alignment horizontal="left" vertical="center" wrapText="1"/>
    </xf>
    <xf numFmtId="0" fontId="8" fillId="0" borderId="71" xfId="683" applyNumberFormat="1" applyFont="1" applyFill="1" applyBorder="1" applyAlignment="1" applyProtection="1">
      <alignment horizontal="left" vertical="center" wrapText="1"/>
    </xf>
    <xf numFmtId="49" fontId="6" fillId="0" borderId="77" xfId="988" applyNumberFormat="1" applyFont="1" applyFill="1" applyBorder="1" applyAlignment="1">
      <alignment horizontal="center" vertical="center" wrapText="1" shrinkToFit="1"/>
    </xf>
    <xf numFmtId="49" fontId="6" fillId="0" borderId="78" xfId="988" applyNumberFormat="1" applyFont="1" applyFill="1" applyBorder="1" applyAlignment="1">
      <alignment horizontal="center" vertical="center" wrapText="1" shrinkToFit="1"/>
    </xf>
    <xf numFmtId="49" fontId="6" fillId="0" borderId="15" xfId="988" applyNumberFormat="1" applyFont="1" applyFill="1" applyBorder="1" applyAlignment="1">
      <alignment horizontal="center" vertical="center" wrapText="1" shrinkToFit="1"/>
    </xf>
    <xf numFmtId="0" fontId="6" fillId="0" borderId="0" xfId="974" applyFont="1" applyFill="1" applyAlignment="1">
      <alignment horizontal="left" vertical="top" wrapText="1"/>
    </xf>
    <xf numFmtId="0" fontId="50" fillId="0" borderId="0" xfId="931" applyFont="1" applyFill="1" applyAlignment="1" applyProtection="1">
      <alignment horizontal="center" vertical="center"/>
      <protection locked="0"/>
    </xf>
    <xf numFmtId="49" fontId="6" fillId="0" borderId="77" xfId="974" applyNumberFormat="1" applyFont="1" applyFill="1" applyBorder="1" applyAlignment="1">
      <alignment horizontal="center" vertical="center" wrapText="1" shrinkToFit="1"/>
    </xf>
    <xf numFmtId="49" fontId="6" fillId="0" borderId="78" xfId="974" applyNumberFormat="1" applyFont="1" applyFill="1" applyBorder="1" applyAlignment="1">
      <alignment horizontal="center" vertical="center" wrapText="1" shrinkToFit="1"/>
    </xf>
    <xf numFmtId="49" fontId="6" fillId="0" borderId="15" xfId="974" applyNumberFormat="1" applyFont="1" applyFill="1" applyBorder="1" applyAlignment="1">
      <alignment horizontal="center" vertical="center" wrapText="1" shrinkToFit="1"/>
    </xf>
    <xf numFmtId="0" fontId="7" fillId="0" borderId="38" xfId="965" applyNumberFormat="1" applyFont="1" applyFill="1" applyBorder="1" applyProtection="1">
      <alignment horizontal="center" vertical="center" wrapText="1"/>
    </xf>
    <xf numFmtId="0" fontId="7" fillId="0" borderId="38" xfId="965" applyFont="1" applyFill="1" applyBorder="1">
      <alignment horizontal="center" vertical="center" wrapText="1"/>
    </xf>
    <xf numFmtId="0" fontId="7" fillId="0" borderId="1" xfId="965" applyNumberFormat="1" applyFont="1" applyFill="1" applyProtection="1">
      <alignment horizontal="center" vertical="center" wrapText="1"/>
    </xf>
    <xf numFmtId="0" fontId="7" fillId="0" borderId="1" xfId="965" applyFont="1" applyFill="1">
      <alignment horizontal="center" vertical="center" wrapText="1"/>
    </xf>
    <xf numFmtId="0" fontId="8" fillId="0" borderId="73" xfId="706" applyNumberFormat="1" applyFont="1" applyFill="1" applyBorder="1" applyAlignment="1" applyProtection="1">
      <alignment horizontal="center" vertical="center"/>
    </xf>
    <xf numFmtId="0" fontId="8" fillId="0" borderId="74" xfId="706" applyNumberFormat="1" applyFont="1" applyFill="1" applyBorder="1" applyAlignment="1" applyProtection="1">
      <alignment horizontal="center" vertical="center"/>
    </xf>
    <xf numFmtId="0" fontId="8" fillId="0" borderId="75" xfId="706" applyNumberFormat="1" applyFont="1" applyFill="1" applyBorder="1" applyAlignment="1" applyProtection="1">
      <alignment horizontal="center" vertical="center"/>
    </xf>
    <xf numFmtId="0" fontId="42" fillId="0" borderId="0" xfId="969" applyNumberFormat="1" applyFont="1" applyFill="1" applyAlignment="1" applyProtection="1">
      <alignment horizontal="center" vertical="center" wrapText="1"/>
    </xf>
    <xf numFmtId="0" fontId="7" fillId="0" borderId="0" xfId="967" applyNumberFormat="1" applyFont="1" applyFill="1" applyProtection="1">
      <alignment horizontal="right"/>
    </xf>
    <xf numFmtId="0" fontId="7" fillId="0" borderId="0" xfId="967" applyFont="1" applyFill="1">
      <alignment horizontal="right"/>
    </xf>
    <xf numFmtId="0" fontId="7" fillId="0" borderId="4" xfId="966" applyNumberFormat="1" applyFont="1" applyBorder="1" applyProtection="1">
      <alignment horizontal="center" vertical="center" wrapText="1"/>
    </xf>
    <xf numFmtId="0" fontId="7" fillId="0" borderId="4" xfId="966" applyFont="1" applyBorder="1" applyProtection="1">
      <alignment horizontal="center" vertical="center" wrapText="1"/>
      <protection locked="0"/>
    </xf>
    <xf numFmtId="0" fontId="7" fillId="36" borderId="4" xfId="971" applyFont="1" applyFill="1" applyBorder="1" applyAlignment="1">
      <alignment horizontal="center" vertical="center" wrapText="1"/>
    </xf>
    <xf numFmtId="0" fontId="7" fillId="0" borderId="4" xfId="972" applyNumberFormat="1" applyFont="1" applyFill="1" applyBorder="1" applyAlignment="1" applyProtection="1">
      <alignment horizontal="center" vertical="center" wrapText="1"/>
    </xf>
    <xf numFmtId="0" fontId="7" fillId="0" borderId="4" xfId="971" applyFont="1" applyFill="1" applyBorder="1" applyAlignment="1">
      <alignment horizontal="center" vertical="center" wrapText="1"/>
    </xf>
    <xf numFmtId="0" fontId="42" fillId="0" borderId="0" xfId="969" applyFont="1" applyFill="1" applyAlignment="1">
      <alignment horizontal="center" vertical="center" wrapText="1"/>
    </xf>
    <xf numFmtId="0" fontId="7" fillId="0" borderId="0" xfId="971" applyFont="1" applyFill="1" applyAlignment="1">
      <alignment horizontal="left" vertical="center" wrapText="1"/>
    </xf>
    <xf numFmtId="0" fontId="7" fillId="0" borderId="3" xfId="965" applyFont="1" applyFill="1" applyBorder="1">
      <alignment horizontal="center" vertical="center" wrapText="1"/>
    </xf>
    <xf numFmtId="0" fontId="8" fillId="0" borderId="13" xfId="706" applyNumberFormat="1" applyFont="1" applyFill="1" applyBorder="1" applyAlignment="1" applyProtection="1">
      <alignment horizontal="center" vertical="center"/>
    </xf>
    <xf numFmtId="0" fontId="8" fillId="0" borderId="72" xfId="706" applyNumberFormat="1" applyFont="1" applyFill="1" applyBorder="1" applyAlignment="1" applyProtection="1">
      <alignment horizontal="center" vertical="center"/>
    </xf>
    <xf numFmtId="0" fontId="8" fillId="0" borderId="14" xfId="706" applyNumberFormat="1" applyFont="1" applyFill="1" applyBorder="1" applyAlignment="1" applyProtection="1">
      <alignment horizontal="center" vertical="center"/>
    </xf>
    <xf numFmtId="0" fontId="10" fillId="0" borderId="0" xfId="663" applyNumberFormat="1" applyFont="1" applyFill="1" applyBorder="1" applyAlignment="1" applyProtection="1">
      <alignment horizontal="left"/>
    </xf>
    <xf numFmtId="0" fontId="10" fillId="0" borderId="0" xfId="663" applyFont="1" applyFill="1" applyBorder="1" applyAlignment="1">
      <alignment horizontal="left"/>
    </xf>
    <xf numFmtId="0" fontId="6" fillId="0" borderId="4" xfId="931" applyFont="1" applyBorder="1" applyAlignment="1" applyProtection="1">
      <alignment horizontal="center" vertical="center" wrapText="1"/>
      <protection locked="0"/>
    </xf>
    <xf numFmtId="0" fontId="7" fillId="35" borderId="4" xfId="941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 applyAlignment="1">
      <alignment horizontal="left"/>
    </xf>
    <xf numFmtId="0" fontId="7" fillId="0" borderId="0" xfId="1" applyFont="1" applyFill="1" applyAlignment="1">
      <alignment horizontal="left" vertical="center" wrapText="1"/>
    </xf>
    <xf numFmtId="0" fontId="30" fillId="0" borderId="0" xfId="1" applyFont="1" applyFill="1" applyAlignment="1">
      <alignment horizontal="right" vertical="top" wrapText="1"/>
    </xf>
    <xf numFmtId="0" fontId="29" fillId="0" borderId="1" xfId="0" applyFont="1" applyFill="1" applyBorder="1" applyAlignment="1">
      <alignment vertical="center" wrapText="1"/>
    </xf>
    <xf numFmtId="0" fontId="46" fillId="35" borderId="0" xfId="931" applyFont="1" applyFill="1" applyAlignment="1" applyProtection="1">
      <alignment horizontal="center" vertical="center" wrapText="1"/>
      <protection locked="0"/>
    </xf>
    <xf numFmtId="0" fontId="51" fillId="0" borderId="13" xfId="931" applyFont="1" applyFill="1" applyBorder="1" applyAlignment="1">
      <alignment horizontal="center" vertical="center" wrapText="1"/>
    </xf>
    <xf numFmtId="0" fontId="51" fillId="0" borderId="14" xfId="931" applyFont="1" applyFill="1" applyBorder="1" applyAlignment="1">
      <alignment horizontal="center" vertical="center" wrapText="1"/>
    </xf>
    <xf numFmtId="0" fontId="6" fillId="0" borderId="0" xfId="973" applyFont="1" applyBorder="1" applyAlignment="1">
      <alignment horizontal="left"/>
    </xf>
    <xf numFmtId="0" fontId="6" fillId="0" borderId="0" xfId="931" applyFont="1" applyAlignment="1">
      <alignment horizontal="left"/>
    </xf>
    <xf numFmtId="0" fontId="50" fillId="0" borderId="0" xfId="973" applyFont="1" applyFill="1" applyAlignment="1">
      <alignment horizontal="center" vertical="center" wrapText="1"/>
    </xf>
    <xf numFmtId="0" fontId="44" fillId="0" borderId="0" xfId="931" applyFont="1" applyProtection="1">
      <protection locked="0"/>
    </xf>
    <xf numFmtId="0" fontId="30" fillId="0" borderId="0" xfId="970" applyNumberFormat="1" applyFont="1" applyFill="1" applyBorder="1" applyAlignment="1" applyProtection="1"/>
    <xf numFmtId="0" fontId="30" fillId="0" borderId="0" xfId="1" applyFont="1" applyFill="1" applyAlignment="1">
      <alignment vertical="top" wrapText="1"/>
    </xf>
    <xf numFmtId="4" fontId="44" fillId="0" borderId="0" xfId="931" applyNumberFormat="1" applyFont="1" applyFill="1" applyProtection="1">
      <protection locked="0"/>
    </xf>
  </cellXfs>
  <cellStyles count="990">
    <cellStyle name="20% - Акцент1 2" xfId="74"/>
    <cellStyle name="20% - Акцент1 2 2" xfId="976"/>
    <cellStyle name="20% - Акцент2 2" xfId="75"/>
    <cellStyle name="20% - Акцент2 2 2" xfId="977"/>
    <cellStyle name="20% - Акцент3 2" xfId="76"/>
    <cellStyle name="20% - Акцент3 2 2" xfId="978"/>
    <cellStyle name="20% - Акцент4 2" xfId="77"/>
    <cellStyle name="20% - Акцент4 2 2" xfId="979"/>
    <cellStyle name="20% - Акцент5 2" xfId="78"/>
    <cellStyle name="20% - Акцент5 2 2" xfId="980"/>
    <cellStyle name="20% - Акцент6 2" xfId="79"/>
    <cellStyle name="20% - Акцент6 2 2" xfId="981"/>
    <cellStyle name="40% - Акцент1 2" xfId="80"/>
    <cellStyle name="40% - Акцент1 2 2" xfId="982"/>
    <cellStyle name="40% - Акцент2 2" xfId="81"/>
    <cellStyle name="40% - Акцент2 2 2" xfId="983"/>
    <cellStyle name="40% - Акцент3 2" xfId="82"/>
    <cellStyle name="40% - Акцент3 2 2" xfId="984"/>
    <cellStyle name="40% - Акцент4 2" xfId="83"/>
    <cellStyle name="40% - Акцент4 2 2" xfId="985"/>
    <cellStyle name="40% - Акцент5 2" xfId="84"/>
    <cellStyle name="40% - Акцент5 2 2" xfId="986"/>
    <cellStyle name="40% - Акцент6 2" xfId="85"/>
    <cellStyle name="40% - Акцент6 2 2" xfId="987"/>
    <cellStyle name="60% - Акцент1 2" xfId="86"/>
    <cellStyle name="60% - Акцент2 2" xfId="87"/>
    <cellStyle name="60% - Акцент3 2" xfId="88"/>
    <cellStyle name="60% - Акцент4 2" xfId="89"/>
    <cellStyle name="60% - Акцент5 2" xfId="90"/>
    <cellStyle name="60% - Акцент6 2" xfId="91"/>
    <cellStyle name="br" xfId="4"/>
    <cellStyle name="br 2" xfId="5"/>
    <cellStyle name="br 3" xfId="960"/>
    <cellStyle name="col" xfId="6"/>
    <cellStyle name="col 2" xfId="7"/>
    <cellStyle name="col 3" xfId="959"/>
    <cellStyle name="style0" xfId="8"/>
    <cellStyle name="style0 2" xfId="9"/>
    <cellStyle name="style0 2 2" xfId="93"/>
    <cellStyle name="style0 3" xfId="94"/>
    <cellStyle name="style0 4" xfId="95"/>
    <cellStyle name="style0 5" xfId="92"/>
    <cellStyle name="td" xfId="10"/>
    <cellStyle name="td 2" xfId="11"/>
    <cellStyle name="td 2 2" xfId="97"/>
    <cellStyle name="td 3" xfId="98"/>
    <cellStyle name="td 4" xfId="99"/>
    <cellStyle name="td 5" xfId="96"/>
    <cellStyle name="tr" xfId="12"/>
    <cellStyle name="tr 2" xfId="13"/>
    <cellStyle name="tr 3" xfId="958"/>
    <cellStyle name="xl100" xfId="100"/>
    <cellStyle name="xl100 2" xfId="101"/>
    <cellStyle name="xl100 3" xfId="102"/>
    <cellStyle name="xl100 4" xfId="103"/>
    <cellStyle name="xl100 5" xfId="104"/>
    <cellStyle name="xl101" xfId="105"/>
    <cellStyle name="xl101 2" xfId="106"/>
    <cellStyle name="xl101 3" xfId="107"/>
    <cellStyle name="xl101 4" xfId="108"/>
    <cellStyle name="xl101 5" xfId="109"/>
    <cellStyle name="xl102" xfId="110"/>
    <cellStyle name="xl102 2" xfId="111"/>
    <cellStyle name="xl102 3" xfId="112"/>
    <cellStyle name="xl102 4" xfId="113"/>
    <cellStyle name="xl102 5" xfId="114"/>
    <cellStyle name="xl103" xfId="115"/>
    <cellStyle name="xl103 2" xfId="116"/>
    <cellStyle name="xl103 3" xfId="117"/>
    <cellStyle name="xl103 4" xfId="118"/>
    <cellStyle name="xl103 5" xfId="119"/>
    <cellStyle name="xl104" xfId="120"/>
    <cellStyle name="xl104 2" xfId="121"/>
    <cellStyle name="xl104 3" xfId="122"/>
    <cellStyle name="xl104 4" xfId="123"/>
    <cellStyle name="xl104 5" xfId="124"/>
    <cellStyle name="xl105" xfId="125"/>
    <cellStyle name="xl105 2" xfId="126"/>
    <cellStyle name="xl105 3" xfId="127"/>
    <cellStyle name="xl105 4" xfId="128"/>
    <cellStyle name="xl105 5" xfId="129"/>
    <cellStyle name="xl106" xfId="130"/>
    <cellStyle name="xl106 2" xfId="131"/>
    <cellStyle name="xl106 3" xfId="132"/>
    <cellStyle name="xl106 4" xfId="133"/>
    <cellStyle name="xl106 5" xfId="134"/>
    <cellStyle name="xl107" xfId="135"/>
    <cellStyle name="xl107 2" xfId="136"/>
    <cellStyle name="xl107 3" xfId="137"/>
    <cellStyle name="xl107 4" xfId="138"/>
    <cellStyle name="xl107 5" xfId="139"/>
    <cellStyle name="xl108" xfId="140"/>
    <cellStyle name="xl108 2" xfId="141"/>
    <cellStyle name="xl108 3" xfId="142"/>
    <cellStyle name="xl108 4" xfId="143"/>
    <cellStyle name="xl108 5" xfId="144"/>
    <cellStyle name="xl109" xfId="145"/>
    <cellStyle name="xl109 2" xfId="146"/>
    <cellStyle name="xl109 3" xfId="147"/>
    <cellStyle name="xl109 4" xfId="148"/>
    <cellStyle name="xl109 5" xfId="149"/>
    <cellStyle name="xl110" xfId="150"/>
    <cellStyle name="xl110 2" xfId="151"/>
    <cellStyle name="xl110 3" xfId="152"/>
    <cellStyle name="xl110 4" xfId="153"/>
    <cellStyle name="xl110 5" xfId="154"/>
    <cellStyle name="xl111" xfId="155"/>
    <cellStyle name="xl111 2" xfId="156"/>
    <cellStyle name="xl111 3" xfId="157"/>
    <cellStyle name="xl111 4" xfId="158"/>
    <cellStyle name="xl111 5" xfId="159"/>
    <cellStyle name="xl112" xfId="160"/>
    <cellStyle name="xl112 2" xfId="161"/>
    <cellStyle name="xl112 3" xfId="162"/>
    <cellStyle name="xl112 4" xfId="163"/>
    <cellStyle name="xl112 5" xfId="164"/>
    <cellStyle name="xl113" xfId="165"/>
    <cellStyle name="xl113 2" xfId="166"/>
    <cellStyle name="xl113 3" xfId="167"/>
    <cellStyle name="xl113 4" xfId="168"/>
    <cellStyle name="xl113 5" xfId="169"/>
    <cellStyle name="xl114" xfId="170"/>
    <cellStyle name="xl114 2" xfId="171"/>
    <cellStyle name="xl114 3" xfId="172"/>
    <cellStyle name="xl114 4" xfId="173"/>
    <cellStyle name="xl114 5" xfId="174"/>
    <cellStyle name="xl115" xfId="175"/>
    <cellStyle name="xl115 2" xfId="176"/>
    <cellStyle name="xl115 3" xfId="177"/>
    <cellStyle name="xl115 4" xfId="178"/>
    <cellStyle name="xl115 5" xfId="179"/>
    <cellStyle name="xl116" xfId="180"/>
    <cellStyle name="xl116 2" xfId="181"/>
    <cellStyle name="xl116 3" xfId="182"/>
    <cellStyle name="xl116 4" xfId="183"/>
    <cellStyle name="xl116 5" xfId="184"/>
    <cellStyle name="xl117" xfId="185"/>
    <cellStyle name="xl117 2" xfId="186"/>
    <cellStyle name="xl117 3" xfId="187"/>
    <cellStyle name="xl117 4" xfId="188"/>
    <cellStyle name="xl117 5" xfId="189"/>
    <cellStyle name="xl118" xfId="190"/>
    <cellStyle name="xl118 2" xfId="191"/>
    <cellStyle name="xl118 3" xfId="192"/>
    <cellStyle name="xl118 4" xfId="193"/>
    <cellStyle name="xl118 5" xfId="194"/>
    <cellStyle name="xl119" xfId="195"/>
    <cellStyle name="xl119 2" xfId="196"/>
    <cellStyle name="xl119 3" xfId="197"/>
    <cellStyle name="xl119 4" xfId="198"/>
    <cellStyle name="xl119 5" xfId="199"/>
    <cellStyle name="xl120" xfId="200"/>
    <cellStyle name="xl120 2" xfId="201"/>
    <cellStyle name="xl120 3" xfId="202"/>
    <cellStyle name="xl120 4" xfId="203"/>
    <cellStyle name="xl120 5" xfId="204"/>
    <cellStyle name="xl121" xfId="205"/>
    <cellStyle name="xl121 2" xfId="206"/>
    <cellStyle name="xl121 3" xfId="207"/>
    <cellStyle name="xl121 4" xfId="208"/>
    <cellStyle name="xl121 5" xfId="209"/>
    <cellStyle name="xl122" xfId="210"/>
    <cellStyle name="xl122 2" xfId="211"/>
    <cellStyle name="xl122 3" xfId="212"/>
    <cellStyle name="xl122 4" xfId="213"/>
    <cellStyle name="xl122 5" xfId="214"/>
    <cellStyle name="xl123" xfId="215"/>
    <cellStyle name="xl123 2" xfId="216"/>
    <cellStyle name="xl123 3" xfId="217"/>
    <cellStyle name="xl123 4" xfId="218"/>
    <cellStyle name="xl123 5" xfId="219"/>
    <cellStyle name="xl124" xfId="220"/>
    <cellStyle name="xl124 2" xfId="221"/>
    <cellStyle name="xl124 3" xfId="222"/>
    <cellStyle name="xl124 4" xfId="223"/>
    <cellStyle name="xl124 5" xfId="224"/>
    <cellStyle name="xl125" xfId="225"/>
    <cellStyle name="xl125 2" xfId="226"/>
    <cellStyle name="xl125 3" xfId="227"/>
    <cellStyle name="xl125 4" xfId="228"/>
    <cellStyle name="xl125 5" xfId="229"/>
    <cellStyle name="xl126" xfId="230"/>
    <cellStyle name="xl126 2" xfId="231"/>
    <cellStyle name="xl126 3" xfId="232"/>
    <cellStyle name="xl126 4" xfId="233"/>
    <cellStyle name="xl126 5" xfId="234"/>
    <cellStyle name="xl127" xfId="235"/>
    <cellStyle name="xl127 2" xfId="236"/>
    <cellStyle name="xl127 3" xfId="237"/>
    <cellStyle name="xl127 4" xfId="238"/>
    <cellStyle name="xl127 5" xfId="239"/>
    <cellStyle name="xl128" xfId="240"/>
    <cellStyle name="xl128 2" xfId="241"/>
    <cellStyle name="xl128 3" xfId="242"/>
    <cellStyle name="xl128 4" xfId="243"/>
    <cellStyle name="xl128 5" xfId="244"/>
    <cellStyle name="xl129" xfId="245"/>
    <cellStyle name="xl129 2" xfId="246"/>
    <cellStyle name="xl129 3" xfId="247"/>
    <cellStyle name="xl129 4" xfId="248"/>
    <cellStyle name="xl129 5" xfId="249"/>
    <cellStyle name="xl130" xfId="250"/>
    <cellStyle name="xl130 2" xfId="251"/>
    <cellStyle name="xl130 3" xfId="252"/>
    <cellStyle name="xl130 4" xfId="253"/>
    <cellStyle name="xl130 5" xfId="254"/>
    <cellStyle name="xl131" xfId="255"/>
    <cellStyle name="xl131 2" xfId="256"/>
    <cellStyle name="xl131 3" xfId="257"/>
    <cellStyle name="xl131 4" xfId="258"/>
    <cellStyle name="xl131 5" xfId="259"/>
    <cellStyle name="xl132" xfId="260"/>
    <cellStyle name="xl132 2" xfId="261"/>
    <cellStyle name="xl132 3" xfId="262"/>
    <cellStyle name="xl132 4" xfId="263"/>
    <cellStyle name="xl132 5" xfId="264"/>
    <cellStyle name="xl133" xfId="265"/>
    <cellStyle name="xl133 2" xfId="266"/>
    <cellStyle name="xl133 3" xfId="267"/>
    <cellStyle name="xl133 4" xfId="268"/>
    <cellStyle name="xl133 5" xfId="269"/>
    <cellStyle name="xl134" xfId="270"/>
    <cellStyle name="xl134 2" xfId="271"/>
    <cellStyle name="xl134 3" xfId="272"/>
    <cellStyle name="xl134 4" xfId="273"/>
    <cellStyle name="xl134 5" xfId="274"/>
    <cellStyle name="xl135" xfId="275"/>
    <cellStyle name="xl135 2" xfId="276"/>
    <cellStyle name="xl135 3" xfId="277"/>
    <cellStyle name="xl135 4" xfId="278"/>
    <cellStyle name="xl135 5" xfId="279"/>
    <cellStyle name="xl136" xfId="280"/>
    <cellStyle name="xl136 2" xfId="281"/>
    <cellStyle name="xl136 3" xfId="282"/>
    <cellStyle name="xl136 4" xfId="283"/>
    <cellStyle name="xl136 5" xfId="284"/>
    <cellStyle name="xl137" xfId="285"/>
    <cellStyle name="xl137 2" xfId="286"/>
    <cellStyle name="xl137 3" xfId="287"/>
    <cellStyle name="xl137 4" xfId="288"/>
    <cellStyle name="xl137 5" xfId="289"/>
    <cellStyle name="xl138" xfId="290"/>
    <cellStyle name="xl138 2" xfId="291"/>
    <cellStyle name="xl138 3" xfId="292"/>
    <cellStyle name="xl138 4" xfId="293"/>
    <cellStyle name="xl138 5" xfId="294"/>
    <cellStyle name="xl139" xfId="295"/>
    <cellStyle name="xl139 2" xfId="296"/>
    <cellStyle name="xl139 3" xfId="297"/>
    <cellStyle name="xl139 4" xfId="298"/>
    <cellStyle name="xl139 5" xfId="299"/>
    <cellStyle name="xl140" xfId="300"/>
    <cellStyle name="xl140 2" xfId="301"/>
    <cellStyle name="xl140 3" xfId="302"/>
    <cellStyle name="xl140 4" xfId="303"/>
    <cellStyle name="xl140 5" xfId="304"/>
    <cellStyle name="xl141" xfId="305"/>
    <cellStyle name="xl141 2" xfId="306"/>
    <cellStyle name="xl141 3" xfId="307"/>
    <cellStyle name="xl141 4" xfId="308"/>
    <cellStyle name="xl141 5" xfId="309"/>
    <cellStyle name="xl142" xfId="310"/>
    <cellStyle name="xl142 2" xfId="311"/>
    <cellStyle name="xl142 3" xfId="312"/>
    <cellStyle name="xl142 4" xfId="313"/>
    <cellStyle name="xl142 5" xfId="314"/>
    <cellStyle name="xl143" xfId="315"/>
    <cellStyle name="xl143 2" xfId="316"/>
    <cellStyle name="xl143 3" xfId="317"/>
    <cellStyle name="xl143 4" xfId="318"/>
    <cellStyle name="xl143 5" xfId="319"/>
    <cellStyle name="xl144" xfId="320"/>
    <cellStyle name="xl144 2" xfId="321"/>
    <cellStyle name="xl144 3" xfId="322"/>
    <cellStyle name="xl144 4" xfId="323"/>
    <cellStyle name="xl144 5" xfId="324"/>
    <cellStyle name="xl145" xfId="325"/>
    <cellStyle name="xl145 2" xfId="326"/>
    <cellStyle name="xl145 3" xfId="327"/>
    <cellStyle name="xl145 4" xfId="328"/>
    <cellStyle name="xl145 5" xfId="329"/>
    <cellStyle name="xl146" xfId="330"/>
    <cellStyle name="xl146 2" xfId="331"/>
    <cellStyle name="xl146 3" xfId="332"/>
    <cellStyle name="xl146 4" xfId="333"/>
    <cellStyle name="xl146 5" xfId="334"/>
    <cellStyle name="xl147" xfId="335"/>
    <cellStyle name="xl147 2" xfId="336"/>
    <cellStyle name="xl147 3" xfId="337"/>
    <cellStyle name="xl147 4" xfId="338"/>
    <cellStyle name="xl147 5" xfId="339"/>
    <cellStyle name="xl148" xfId="340"/>
    <cellStyle name="xl148 2" xfId="341"/>
    <cellStyle name="xl148 3" xfId="342"/>
    <cellStyle name="xl148 4" xfId="343"/>
    <cellStyle name="xl148 5" xfId="344"/>
    <cellStyle name="xl149" xfId="345"/>
    <cellStyle name="xl149 2" xfId="346"/>
    <cellStyle name="xl149 3" xfId="347"/>
    <cellStyle name="xl149 4" xfId="348"/>
    <cellStyle name="xl149 5" xfId="349"/>
    <cellStyle name="xl150" xfId="350"/>
    <cellStyle name="xl150 2" xfId="351"/>
    <cellStyle name="xl150 3" xfId="352"/>
    <cellStyle name="xl150 4" xfId="353"/>
    <cellStyle name="xl150 5" xfId="354"/>
    <cellStyle name="xl151" xfId="355"/>
    <cellStyle name="xl151 2" xfId="356"/>
    <cellStyle name="xl151 3" xfId="357"/>
    <cellStyle name="xl151 4" xfId="358"/>
    <cellStyle name="xl151 5" xfId="359"/>
    <cellStyle name="xl152" xfId="360"/>
    <cellStyle name="xl152 2" xfId="361"/>
    <cellStyle name="xl152 3" xfId="362"/>
    <cellStyle name="xl152 4" xfId="363"/>
    <cellStyle name="xl152 5" xfId="364"/>
    <cellStyle name="xl153" xfId="365"/>
    <cellStyle name="xl153 2" xfId="366"/>
    <cellStyle name="xl153 3" xfId="367"/>
    <cellStyle name="xl153 4" xfId="368"/>
    <cellStyle name="xl153 5" xfId="369"/>
    <cellStyle name="xl154" xfId="370"/>
    <cellStyle name="xl154 2" xfId="371"/>
    <cellStyle name="xl154 3" xfId="372"/>
    <cellStyle name="xl154 4" xfId="373"/>
    <cellStyle name="xl154 5" xfId="374"/>
    <cellStyle name="xl155" xfId="375"/>
    <cellStyle name="xl155 2" xfId="376"/>
    <cellStyle name="xl155 3" xfId="377"/>
    <cellStyle name="xl155 4" xfId="378"/>
    <cellStyle name="xl155 5" xfId="379"/>
    <cellStyle name="xl156" xfId="380"/>
    <cellStyle name="xl156 2" xfId="381"/>
    <cellStyle name="xl156 3" xfId="382"/>
    <cellStyle name="xl156 4" xfId="383"/>
    <cellStyle name="xl156 5" xfId="384"/>
    <cellStyle name="xl157" xfId="385"/>
    <cellStyle name="xl157 2" xfId="386"/>
    <cellStyle name="xl157 3" xfId="387"/>
    <cellStyle name="xl157 4" xfId="388"/>
    <cellStyle name="xl157 5" xfId="389"/>
    <cellStyle name="xl158" xfId="390"/>
    <cellStyle name="xl158 2" xfId="391"/>
    <cellStyle name="xl158 3" xfId="392"/>
    <cellStyle name="xl158 4" xfId="393"/>
    <cellStyle name="xl158 5" xfId="394"/>
    <cellStyle name="xl159" xfId="395"/>
    <cellStyle name="xl159 2" xfId="396"/>
    <cellStyle name="xl159 3" xfId="397"/>
    <cellStyle name="xl159 4" xfId="398"/>
    <cellStyle name="xl159 5" xfId="399"/>
    <cellStyle name="xl160" xfId="400"/>
    <cellStyle name="xl160 2" xfId="401"/>
    <cellStyle name="xl160 3" xfId="402"/>
    <cellStyle name="xl160 4" xfId="403"/>
    <cellStyle name="xl160 5" xfId="404"/>
    <cellStyle name="xl161" xfId="405"/>
    <cellStyle name="xl161 2" xfId="406"/>
    <cellStyle name="xl161 3" xfId="407"/>
    <cellStyle name="xl161 4" xfId="408"/>
    <cellStyle name="xl161 5" xfId="409"/>
    <cellStyle name="xl162" xfId="410"/>
    <cellStyle name="xl162 2" xfId="411"/>
    <cellStyle name="xl162 3" xfId="412"/>
    <cellStyle name="xl162 4" xfId="413"/>
    <cellStyle name="xl162 5" xfId="414"/>
    <cellStyle name="xl163" xfId="415"/>
    <cellStyle name="xl163 2" xfId="416"/>
    <cellStyle name="xl163 3" xfId="417"/>
    <cellStyle name="xl163 4" xfId="418"/>
    <cellStyle name="xl163 5" xfId="419"/>
    <cellStyle name="xl164" xfId="420"/>
    <cellStyle name="xl164 2" xfId="421"/>
    <cellStyle name="xl164 3" xfId="422"/>
    <cellStyle name="xl164 4" xfId="423"/>
    <cellStyle name="xl164 5" xfId="424"/>
    <cellStyle name="xl165" xfId="425"/>
    <cellStyle name="xl165 2" xfId="426"/>
    <cellStyle name="xl165 3" xfId="427"/>
    <cellStyle name="xl165 4" xfId="428"/>
    <cellStyle name="xl165 5" xfId="429"/>
    <cellStyle name="xl166" xfId="430"/>
    <cellStyle name="xl166 2" xfId="431"/>
    <cellStyle name="xl166 3" xfId="432"/>
    <cellStyle name="xl166 4" xfId="433"/>
    <cellStyle name="xl166 5" xfId="434"/>
    <cellStyle name="xl167" xfId="435"/>
    <cellStyle name="xl167 2" xfId="436"/>
    <cellStyle name="xl167 3" xfId="437"/>
    <cellStyle name="xl167 4" xfId="438"/>
    <cellStyle name="xl167 5" xfId="439"/>
    <cellStyle name="xl168" xfId="440"/>
    <cellStyle name="xl168 2" xfId="441"/>
    <cellStyle name="xl168 3" xfId="442"/>
    <cellStyle name="xl168 4" xfId="443"/>
    <cellStyle name="xl168 5" xfId="444"/>
    <cellStyle name="xl169" xfId="445"/>
    <cellStyle name="xl169 2" xfId="446"/>
    <cellStyle name="xl169 3" xfId="447"/>
    <cellStyle name="xl169 4" xfId="448"/>
    <cellStyle name="xl169 5" xfId="449"/>
    <cellStyle name="xl170" xfId="450"/>
    <cellStyle name="xl170 2" xfId="451"/>
    <cellStyle name="xl170 3" xfId="452"/>
    <cellStyle name="xl170 4" xfId="453"/>
    <cellStyle name="xl170 5" xfId="454"/>
    <cellStyle name="xl171" xfId="455"/>
    <cellStyle name="xl171 2" xfId="456"/>
    <cellStyle name="xl171 3" xfId="457"/>
    <cellStyle name="xl171 4" xfId="458"/>
    <cellStyle name="xl171 5" xfId="459"/>
    <cellStyle name="xl172" xfId="460"/>
    <cellStyle name="xl172 2" xfId="461"/>
    <cellStyle name="xl172 3" xfId="462"/>
    <cellStyle name="xl172 4" xfId="463"/>
    <cellStyle name="xl172 5" xfId="464"/>
    <cellStyle name="xl173" xfId="465"/>
    <cellStyle name="xl173 2" xfId="466"/>
    <cellStyle name="xl173 3" xfId="467"/>
    <cellStyle name="xl173 4" xfId="468"/>
    <cellStyle name="xl173 5" xfId="469"/>
    <cellStyle name="xl174" xfId="470"/>
    <cellStyle name="xl174 2" xfId="471"/>
    <cellStyle name="xl174 3" xfId="472"/>
    <cellStyle name="xl174 4" xfId="473"/>
    <cellStyle name="xl174 5" xfId="474"/>
    <cellStyle name="xl175" xfId="475"/>
    <cellStyle name="xl175 2" xfId="476"/>
    <cellStyle name="xl175 3" xfId="477"/>
    <cellStyle name="xl175 4" xfId="478"/>
    <cellStyle name="xl175 5" xfId="479"/>
    <cellStyle name="xl176" xfId="480"/>
    <cellStyle name="xl176 2" xfId="481"/>
    <cellStyle name="xl176 3" xfId="482"/>
    <cellStyle name="xl176 4" xfId="483"/>
    <cellStyle name="xl176 5" xfId="484"/>
    <cellStyle name="xl177" xfId="485"/>
    <cellStyle name="xl177 2" xfId="486"/>
    <cellStyle name="xl177 3" xfId="487"/>
    <cellStyle name="xl177 4" xfId="488"/>
    <cellStyle name="xl177 5" xfId="489"/>
    <cellStyle name="xl178" xfId="490"/>
    <cellStyle name="xl178 2" xfId="491"/>
    <cellStyle name="xl178 3" xfId="492"/>
    <cellStyle name="xl178 4" xfId="493"/>
    <cellStyle name="xl178 5" xfId="494"/>
    <cellStyle name="xl179" xfId="495"/>
    <cellStyle name="xl179 2" xfId="496"/>
    <cellStyle name="xl179 3" xfId="497"/>
    <cellStyle name="xl179 4" xfId="498"/>
    <cellStyle name="xl179 5" xfId="499"/>
    <cellStyle name="xl180" xfId="500"/>
    <cellStyle name="xl180 2" xfId="501"/>
    <cellStyle name="xl180 3" xfId="502"/>
    <cellStyle name="xl180 4" xfId="503"/>
    <cellStyle name="xl180 5" xfId="504"/>
    <cellStyle name="xl181" xfId="505"/>
    <cellStyle name="xl181 2" xfId="506"/>
    <cellStyle name="xl181 3" xfId="507"/>
    <cellStyle name="xl181 4" xfId="508"/>
    <cellStyle name="xl181 5" xfId="509"/>
    <cellStyle name="xl182" xfId="510"/>
    <cellStyle name="xl182 2" xfId="511"/>
    <cellStyle name="xl182 3" xfId="512"/>
    <cellStyle name="xl182 4" xfId="513"/>
    <cellStyle name="xl182 5" xfId="514"/>
    <cellStyle name="xl183" xfId="515"/>
    <cellStyle name="xl183 2" xfId="516"/>
    <cellStyle name="xl183 3" xfId="517"/>
    <cellStyle name="xl183 4" xfId="518"/>
    <cellStyle name="xl183 5" xfId="519"/>
    <cellStyle name="xl184" xfId="520"/>
    <cellStyle name="xl184 2" xfId="521"/>
    <cellStyle name="xl184 3" xfId="522"/>
    <cellStyle name="xl184 4" xfId="523"/>
    <cellStyle name="xl184 5" xfId="524"/>
    <cellStyle name="xl185" xfId="525"/>
    <cellStyle name="xl185 2" xfId="526"/>
    <cellStyle name="xl185 3" xfId="527"/>
    <cellStyle name="xl185 4" xfId="528"/>
    <cellStyle name="xl185 5" xfId="529"/>
    <cellStyle name="xl186" xfId="530"/>
    <cellStyle name="xl186 2" xfId="531"/>
    <cellStyle name="xl186 3" xfId="532"/>
    <cellStyle name="xl186 4" xfId="533"/>
    <cellStyle name="xl186 5" xfId="534"/>
    <cellStyle name="xl187" xfId="535"/>
    <cellStyle name="xl187 2" xfId="536"/>
    <cellStyle name="xl187 3" xfId="537"/>
    <cellStyle name="xl187 4" xfId="538"/>
    <cellStyle name="xl187 5" xfId="539"/>
    <cellStyle name="xl188" xfId="540"/>
    <cellStyle name="xl188 2" xfId="541"/>
    <cellStyle name="xl188 3" xfId="542"/>
    <cellStyle name="xl188 4" xfId="543"/>
    <cellStyle name="xl188 5" xfId="544"/>
    <cellStyle name="xl189" xfId="545"/>
    <cellStyle name="xl189 2" xfId="546"/>
    <cellStyle name="xl189 3" xfId="547"/>
    <cellStyle name="xl189 4" xfId="548"/>
    <cellStyle name="xl189 5" xfId="549"/>
    <cellStyle name="xl190" xfId="550"/>
    <cellStyle name="xl190 2" xfId="551"/>
    <cellStyle name="xl190 3" xfId="552"/>
    <cellStyle name="xl190 4" xfId="553"/>
    <cellStyle name="xl190 5" xfId="554"/>
    <cellStyle name="xl191" xfId="555"/>
    <cellStyle name="xl191 2" xfId="556"/>
    <cellStyle name="xl191 3" xfId="557"/>
    <cellStyle name="xl191 4" xfId="558"/>
    <cellStyle name="xl191 5" xfId="559"/>
    <cellStyle name="xl192" xfId="560"/>
    <cellStyle name="xl192 2" xfId="561"/>
    <cellStyle name="xl192 3" xfId="562"/>
    <cellStyle name="xl192 4" xfId="563"/>
    <cellStyle name="xl192 5" xfId="564"/>
    <cellStyle name="xl193" xfId="565"/>
    <cellStyle name="xl193 2" xfId="566"/>
    <cellStyle name="xl193 3" xfId="567"/>
    <cellStyle name="xl193 4" xfId="568"/>
    <cellStyle name="xl193 5" xfId="569"/>
    <cellStyle name="xl194" xfId="570"/>
    <cellStyle name="xl194 2" xfId="571"/>
    <cellStyle name="xl194 3" xfId="572"/>
    <cellStyle name="xl194 4" xfId="573"/>
    <cellStyle name="xl194 5" xfId="574"/>
    <cellStyle name="xl195" xfId="575"/>
    <cellStyle name="xl195 2" xfId="576"/>
    <cellStyle name="xl195 3" xfId="577"/>
    <cellStyle name="xl195 4" xfId="578"/>
    <cellStyle name="xl195 5" xfId="579"/>
    <cellStyle name="xl196" xfId="580"/>
    <cellStyle name="xl196 2" xfId="581"/>
    <cellStyle name="xl196 3" xfId="582"/>
    <cellStyle name="xl196 4" xfId="583"/>
    <cellStyle name="xl196 5" xfId="584"/>
    <cellStyle name="xl197" xfId="585"/>
    <cellStyle name="xl197 2" xfId="586"/>
    <cellStyle name="xl197 3" xfId="587"/>
    <cellStyle name="xl197 4" xfId="588"/>
    <cellStyle name="xl197 5" xfId="589"/>
    <cellStyle name="xl198" xfId="590"/>
    <cellStyle name="xl198 2" xfId="591"/>
    <cellStyle name="xl198 3" xfId="592"/>
    <cellStyle name="xl198 4" xfId="593"/>
    <cellStyle name="xl198 5" xfId="594"/>
    <cellStyle name="xl199" xfId="595"/>
    <cellStyle name="xl199 2" xfId="596"/>
    <cellStyle name="xl199 3" xfId="597"/>
    <cellStyle name="xl199 4" xfId="598"/>
    <cellStyle name="xl200" xfId="599"/>
    <cellStyle name="xl200 2" xfId="600"/>
    <cellStyle name="xl200 3" xfId="601"/>
    <cellStyle name="xl200 4" xfId="602"/>
    <cellStyle name="xl201" xfId="603"/>
    <cellStyle name="xl201 2" xfId="604"/>
    <cellStyle name="xl201 3" xfId="605"/>
    <cellStyle name="xl201 4" xfId="606"/>
    <cellStyle name="xl202" xfId="607"/>
    <cellStyle name="xl202 2" xfId="608"/>
    <cellStyle name="xl202 3" xfId="609"/>
    <cellStyle name="xl202 4" xfId="610"/>
    <cellStyle name="xl203" xfId="611"/>
    <cellStyle name="xl203 2" xfId="612"/>
    <cellStyle name="xl203 3" xfId="613"/>
    <cellStyle name="xl203 4" xfId="614"/>
    <cellStyle name="xl204" xfId="615"/>
    <cellStyle name="xl204 2" xfId="616"/>
    <cellStyle name="xl204 3" xfId="617"/>
    <cellStyle name="xl204 4" xfId="618"/>
    <cellStyle name="xl205" xfId="619"/>
    <cellStyle name="xl205 2" xfId="620"/>
    <cellStyle name="xl206" xfId="621"/>
    <cellStyle name="xl206 2" xfId="622"/>
    <cellStyle name="xl207" xfId="623"/>
    <cellStyle name="xl207 2" xfId="624"/>
    <cellStyle name="xl208" xfId="625"/>
    <cellStyle name="xl208 2" xfId="626"/>
    <cellStyle name="xl209" xfId="627"/>
    <cellStyle name="xl209 2" xfId="628"/>
    <cellStyle name="xl21" xfId="14"/>
    <cellStyle name="xl21 2" xfId="15"/>
    <cellStyle name="xl21 2 2" xfId="630"/>
    <cellStyle name="xl21 3" xfId="631"/>
    <cellStyle name="xl21 4" xfId="632"/>
    <cellStyle name="xl21 5" xfId="629"/>
    <cellStyle name="xl210" xfId="633"/>
    <cellStyle name="xl210 2" xfId="634"/>
    <cellStyle name="xl211" xfId="635"/>
    <cellStyle name="xl211 2" xfId="636"/>
    <cellStyle name="xl212" xfId="637"/>
    <cellStyle name="xl212 2" xfId="638"/>
    <cellStyle name="xl213" xfId="639"/>
    <cellStyle name="xl213 2" xfId="640"/>
    <cellStyle name="xl214" xfId="641"/>
    <cellStyle name="xl214 2" xfId="642"/>
    <cellStyle name="xl215" xfId="643"/>
    <cellStyle name="xl215 2" xfId="644"/>
    <cellStyle name="xl22" xfId="16"/>
    <cellStyle name="xl22 2" xfId="17"/>
    <cellStyle name="xl22 2 2" xfId="646"/>
    <cellStyle name="xl22 3" xfId="647"/>
    <cellStyle name="xl22 4" xfId="648"/>
    <cellStyle name="xl22 4 2" xfId="966"/>
    <cellStyle name="xl22 5" xfId="645"/>
    <cellStyle name="xl23" xfId="18"/>
    <cellStyle name="xl23 2" xfId="2"/>
    <cellStyle name="xl23 2 2" xfId="650"/>
    <cellStyle name="xl23 3" xfId="651"/>
    <cellStyle name="xl23 4" xfId="652"/>
    <cellStyle name="xl23 5" xfId="649"/>
    <cellStyle name="xl24" xfId="19"/>
    <cellStyle name="xl24 2" xfId="20"/>
    <cellStyle name="xl24 2 2" xfId="654"/>
    <cellStyle name="xl24 3" xfId="655"/>
    <cellStyle name="xl24 4" xfId="656"/>
    <cellStyle name="xl24 4 2" xfId="970"/>
    <cellStyle name="xl24 5" xfId="653"/>
    <cellStyle name="xl25" xfId="21"/>
    <cellStyle name="xl25 2" xfId="22"/>
    <cellStyle name="xl25 2 2" xfId="658"/>
    <cellStyle name="xl25 3" xfId="659"/>
    <cellStyle name="xl25 4" xfId="660"/>
    <cellStyle name="xl25 5" xfId="657"/>
    <cellStyle name="xl26" xfId="23"/>
    <cellStyle name="xl26 2" xfId="24"/>
    <cellStyle name="xl26 2 2" xfId="662"/>
    <cellStyle name="xl26 3" xfId="663"/>
    <cellStyle name="xl26 4" xfId="664"/>
    <cellStyle name="xl26 4 2" xfId="964"/>
    <cellStyle name="xl26 5" xfId="661"/>
    <cellStyle name="xl27" xfId="25"/>
    <cellStyle name="xl27 2" xfId="26"/>
    <cellStyle name="xl27 2 2" xfId="666"/>
    <cellStyle name="xl27 3" xfId="667"/>
    <cellStyle name="xl27 4" xfId="668"/>
    <cellStyle name="xl27 5" xfId="665"/>
    <cellStyle name="xl28" xfId="27"/>
    <cellStyle name="xl28 2" xfId="28"/>
    <cellStyle name="xl28 2 2" xfId="670"/>
    <cellStyle name="xl28 3" xfId="671"/>
    <cellStyle name="xl28 4" xfId="669"/>
    <cellStyle name="xl29" xfId="29"/>
    <cellStyle name="xl29 2" xfId="30"/>
    <cellStyle name="xl29 2 2" xfId="673"/>
    <cellStyle name="xl29 3" xfId="674"/>
    <cellStyle name="xl29 4" xfId="672"/>
    <cellStyle name="xl30" xfId="31"/>
    <cellStyle name="xl30 2" xfId="32"/>
    <cellStyle name="xl30 2 2" xfId="676"/>
    <cellStyle name="xl30 3" xfId="677"/>
    <cellStyle name="xl30 4" xfId="675"/>
    <cellStyle name="xl31" xfId="33"/>
    <cellStyle name="xl31 2" xfId="34"/>
    <cellStyle name="xl31 2 2" xfId="679"/>
    <cellStyle name="xl31 3" xfId="680"/>
    <cellStyle name="xl31 4" xfId="678"/>
    <cellStyle name="xl32" xfId="35"/>
    <cellStyle name="xl32 2" xfId="36"/>
    <cellStyle name="xl32 2 2" xfId="682"/>
    <cellStyle name="xl32 3" xfId="683"/>
    <cellStyle name="xl32 4" xfId="681"/>
    <cellStyle name="xl33" xfId="37"/>
    <cellStyle name="xl33 2" xfId="38"/>
    <cellStyle name="xl33 2 2" xfId="685"/>
    <cellStyle name="xl33 3" xfId="686"/>
    <cellStyle name="xl33 4" xfId="684"/>
    <cellStyle name="xl34" xfId="39"/>
    <cellStyle name="xl34 2" xfId="40"/>
    <cellStyle name="xl34 2 2" xfId="688"/>
    <cellStyle name="xl34 3" xfId="689"/>
    <cellStyle name="xl34 4" xfId="690"/>
    <cellStyle name="xl34 5" xfId="687"/>
    <cellStyle name="xl35" xfId="41"/>
    <cellStyle name="xl35 2" xfId="42"/>
    <cellStyle name="xl35 2 2" xfId="692"/>
    <cellStyle name="xl35 3" xfId="693"/>
    <cellStyle name="xl35 4" xfId="694"/>
    <cellStyle name="xl35 5" xfId="691"/>
    <cellStyle name="xl36" xfId="43"/>
    <cellStyle name="xl36 2" xfId="3"/>
    <cellStyle name="xl36 2 2" xfId="696"/>
    <cellStyle name="xl36 3" xfId="697"/>
    <cellStyle name="xl36 4" xfId="698"/>
    <cellStyle name="xl36 5" xfId="695"/>
    <cellStyle name="xl37" xfId="44"/>
    <cellStyle name="xl37 2" xfId="45"/>
    <cellStyle name="xl37 2 2" xfId="700"/>
    <cellStyle name="xl37 3" xfId="701"/>
    <cellStyle name="xl37 4" xfId="702"/>
    <cellStyle name="xl37 5" xfId="699"/>
    <cellStyle name="xl38" xfId="46"/>
    <cellStyle name="xl38 2" xfId="47"/>
    <cellStyle name="xl38 2 2" xfId="704"/>
    <cellStyle name="xl38 3" xfId="705"/>
    <cellStyle name="xl38 4" xfId="706"/>
    <cellStyle name="xl38 5" xfId="703"/>
    <cellStyle name="xl39" xfId="48"/>
    <cellStyle name="xl39 2" xfId="49"/>
    <cellStyle name="xl39 2 2" xfId="708"/>
    <cellStyle name="xl39 3" xfId="709"/>
    <cellStyle name="xl39 4" xfId="707"/>
    <cellStyle name="xl40" xfId="50"/>
    <cellStyle name="xl40 2" xfId="51"/>
    <cellStyle name="xl40 2 2" xfId="711"/>
    <cellStyle name="xl40 3" xfId="712"/>
    <cellStyle name="xl40 4" xfId="710"/>
    <cellStyle name="xl41" xfId="52"/>
    <cellStyle name="xl41 2" xfId="53"/>
    <cellStyle name="xl41 2 2" xfId="714"/>
    <cellStyle name="xl41 3" xfId="715"/>
    <cellStyle name="xl41 3 2" xfId="963"/>
    <cellStyle name="xl41 4" xfId="713"/>
    <cellStyle name="xl42" xfId="54"/>
    <cellStyle name="xl42 2" xfId="55"/>
    <cellStyle name="xl42 2 2" xfId="717"/>
    <cellStyle name="xl42 3" xfId="718"/>
    <cellStyle name="xl42 3 2" xfId="972"/>
    <cellStyle name="xl42 4" xfId="716"/>
    <cellStyle name="xl43" xfId="56"/>
    <cellStyle name="xl43 2" xfId="57"/>
    <cellStyle name="xl43 2 2" xfId="720"/>
    <cellStyle name="xl43 3" xfId="721"/>
    <cellStyle name="xl43 4" xfId="719"/>
    <cellStyle name="xl44" xfId="58"/>
    <cellStyle name="xl44 2" xfId="59"/>
    <cellStyle name="xl44 2 2" xfId="723"/>
    <cellStyle name="xl44 3" xfId="724"/>
    <cellStyle name="xl44 4" xfId="722"/>
    <cellStyle name="xl45" xfId="725"/>
    <cellStyle name="xl45 2" xfId="726"/>
    <cellStyle name="xl45 3" xfId="727"/>
    <cellStyle name="xl45 4" xfId="728"/>
    <cellStyle name="xl46" xfId="729"/>
    <cellStyle name="xl46 2" xfId="730"/>
    <cellStyle name="xl46 3" xfId="731"/>
    <cellStyle name="xl46 4" xfId="732"/>
    <cellStyle name="xl47" xfId="733"/>
    <cellStyle name="xl47 2" xfId="734"/>
    <cellStyle name="xl47 3" xfId="735"/>
    <cellStyle name="xl48" xfId="736"/>
    <cellStyle name="xl48 2" xfId="737"/>
    <cellStyle name="xl48 3" xfId="738"/>
    <cellStyle name="xl49" xfId="739"/>
    <cellStyle name="xl49 2" xfId="740"/>
    <cellStyle name="xl49 3" xfId="741"/>
    <cellStyle name="xl50" xfId="742"/>
    <cellStyle name="xl50 2" xfId="743"/>
    <cellStyle name="xl50 3" xfId="744"/>
    <cellStyle name="xl51" xfId="745"/>
    <cellStyle name="xl51 2" xfId="746"/>
    <cellStyle name="xl51 3" xfId="747"/>
    <cellStyle name="xl52" xfId="748"/>
    <cellStyle name="xl52 2" xfId="749"/>
    <cellStyle name="xl52 3" xfId="750"/>
    <cellStyle name="xl53" xfId="751"/>
    <cellStyle name="xl53 2" xfId="752"/>
    <cellStyle name="xl53 3" xfId="753"/>
    <cellStyle name="xl53 3 2" xfId="965"/>
    <cellStyle name="xl54" xfId="754"/>
    <cellStyle name="xl54 2" xfId="755"/>
    <cellStyle name="xl54 3" xfId="756"/>
    <cellStyle name="xl54 3 2" xfId="961"/>
    <cellStyle name="xl55" xfId="757"/>
    <cellStyle name="xl55 2" xfId="758"/>
    <cellStyle name="xl55 3" xfId="759"/>
    <cellStyle name="xl56" xfId="760"/>
    <cellStyle name="xl56 2" xfId="761"/>
    <cellStyle name="xl56 3" xfId="762"/>
    <cellStyle name="xl56 3 2" xfId="962"/>
    <cellStyle name="xl57" xfId="763"/>
    <cellStyle name="xl57 2" xfId="764"/>
    <cellStyle name="xl57 3" xfId="765"/>
    <cellStyle name="xl57 3 2" xfId="969"/>
    <cellStyle name="xl58" xfId="766"/>
    <cellStyle name="xl58 2" xfId="767"/>
    <cellStyle name="xl58 3" xfId="768"/>
    <cellStyle name="xl58 3 2" xfId="968"/>
    <cellStyle name="xl59" xfId="769"/>
    <cellStyle name="xl59 2" xfId="770"/>
    <cellStyle name="xl59 3" xfId="771"/>
    <cellStyle name="xl59 3 2" xfId="967"/>
    <cellStyle name="xl60" xfId="772"/>
    <cellStyle name="xl60 2" xfId="773"/>
    <cellStyle name="xl61" xfId="60"/>
    <cellStyle name="xl61 2" xfId="775"/>
    <cellStyle name="xl61 3" xfId="776"/>
    <cellStyle name="xl61 4" xfId="774"/>
    <cellStyle name="xl62" xfId="777"/>
    <cellStyle name="xl62 2" xfId="778"/>
    <cellStyle name="xl63" xfId="61"/>
    <cellStyle name="xl63 2" xfId="779"/>
    <cellStyle name="xl64" xfId="62"/>
    <cellStyle name="xl64 2" xfId="781"/>
    <cellStyle name="xl64 3" xfId="782"/>
    <cellStyle name="xl64 4" xfId="780"/>
    <cellStyle name="xl65" xfId="783"/>
    <cellStyle name="xl65 2" xfId="784"/>
    <cellStyle name="xl65 3" xfId="785"/>
    <cellStyle name="xl66" xfId="786"/>
    <cellStyle name="xl66 2" xfId="787"/>
    <cellStyle name="xl67" xfId="788"/>
    <cellStyle name="xl67 2" xfId="789"/>
    <cellStyle name="xl68" xfId="790"/>
    <cellStyle name="xl68 2" xfId="791"/>
    <cellStyle name="xl69" xfId="792"/>
    <cellStyle name="xl69 2" xfId="793"/>
    <cellStyle name="xl70" xfId="794"/>
    <cellStyle name="xl70 2" xfId="795"/>
    <cellStyle name="xl71" xfId="796"/>
    <cellStyle name="xl71 2" xfId="797"/>
    <cellStyle name="xl72" xfId="798"/>
    <cellStyle name="xl72 2" xfId="799"/>
    <cellStyle name="xl73" xfId="800"/>
    <cellStyle name="xl73 2" xfId="801"/>
    <cellStyle name="xl73 3" xfId="802"/>
    <cellStyle name="xl74" xfId="803"/>
    <cellStyle name="xl74 2" xfId="804"/>
    <cellStyle name="xl75" xfId="805"/>
    <cellStyle name="xl75 2" xfId="806"/>
    <cellStyle name="xl76" xfId="807"/>
    <cellStyle name="xl76 2" xfId="808"/>
    <cellStyle name="xl76 3" xfId="809"/>
    <cellStyle name="xl77" xfId="810"/>
    <cellStyle name="xl77 2" xfId="811"/>
    <cellStyle name="xl78" xfId="812"/>
    <cellStyle name="xl78 2" xfId="813"/>
    <cellStyle name="xl78 3" xfId="814"/>
    <cellStyle name="xl78 4" xfId="815"/>
    <cellStyle name="xl78 5" xfId="816"/>
    <cellStyle name="xl79" xfId="817"/>
    <cellStyle name="xl79 2" xfId="818"/>
    <cellStyle name="xl79 3" xfId="819"/>
    <cellStyle name="xl79 4" xfId="820"/>
    <cellStyle name="xl79 5" xfId="821"/>
    <cellStyle name="xl80" xfId="822"/>
    <cellStyle name="xl80 2" xfId="823"/>
    <cellStyle name="xl80 3" xfId="824"/>
    <cellStyle name="xl80 4" xfId="825"/>
    <cellStyle name="xl80 5" xfId="826"/>
    <cellStyle name="xl81" xfId="827"/>
    <cellStyle name="xl81 2" xfId="828"/>
    <cellStyle name="xl81 3" xfId="829"/>
    <cellStyle name="xl81 4" xfId="830"/>
    <cellStyle name="xl81 5" xfId="831"/>
    <cellStyle name="xl82" xfId="832"/>
    <cellStyle name="xl82 2" xfId="833"/>
    <cellStyle name="xl82 3" xfId="834"/>
    <cellStyle name="xl82 4" xfId="835"/>
    <cellStyle name="xl82 5" xfId="836"/>
    <cellStyle name="xl83" xfId="837"/>
    <cellStyle name="xl83 2" xfId="838"/>
    <cellStyle name="xl83 3" xfId="839"/>
    <cellStyle name="xl83 4" xfId="840"/>
    <cellStyle name="xl83 5" xfId="841"/>
    <cellStyle name="xl84" xfId="63"/>
    <cellStyle name="xl84 2" xfId="843"/>
    <cellStyle name="xl84 3" xfId="844"/>
    <cellStyle name="xl84 4" xfId="845"/>
    <cellStyle name="xl84 5" xfId="846"/>
    <cellStyle name="xl84 6" xfId="842"/>
    <cellStyle name="xl85" xfId="847"/>
    <cellStyle name="xl85 2" xfId="848"/>
    <cellStyle name="xl85 3" xfId="849"/>
    <cellStyle name="xl85 4" xfId="850"/>
    <cellStyle name="xl85 5" xfId="851"/>
    <cellStyle name="xl86" xfId="852"/>
    <cellStyle name="xl86 2" xfId="853"/>
    <cellStyle name="xl86 3" xfId="854"/>
    <cellStyle name="xl86 4" xfId="855"/>
    <cellStyle name="xl86 5" xfId="856"/>
    <cellStyle name="xl87" xfId="857"/>
    <cellStyle name="xl87 2" xfId="858"/>
    <cellStyle name="xl87 3" xfId="859"/>
    <cellStyle name="xl87 4" xfId="860"/>
    <cellStyle name="xl87 5" xfId="861"/>
    <cellStyle name="xl88" xfId="862"/>
    <cellStyle name="xl88 2" xfId="863"/>
    <cellStyle name="xl88 3" xfId="864"/>
    <cellStyle name="xl88 4" xfId="865"/>
    <cellStyle name="xl88 5" xfId="866"/>
    <cellStyle name="xl89" xfId="867"/>
    <cellStyle name="xl89 2" xfId="868"/>
    <cellStyle name="xl89 3" xfId="869"/>
    <cellStyle name="xl89 4" xfId="870"/>
    <cellStyle name="xl89 5" xfId="871"/>
    <cellStyle name="xl90" xfId="872"/>
    <cellStyle name="xl90 2" xfId="873"/>
    <cellStyle name="xl90 3" xfId="874"/>
    <cellStyle name="xl90 4" xfId="875"/>
    <cellStyle name="xl90 5" xfId="876"/>
    <cellStyle name="xl91" xfId="877"/>
    <cellStyle name="xl91 2" xfId="878"/>
    <cellStyle name="xl91 3" xfId="879"/>
    <cellStyle name="xl91 4" xfId="880"/>
    <cellStyle name="xl91 5" xfId="881"/>
    <cellStyle name="xl92" xfId="882"/>
    <cellStyle name="xl92 2" xfId="883"/>
    <cellStyle name="xl92 3" xfId="884"/>
    <cellStyle name="xl92 4" xfId="885"/>
    <cellStyle name="xl92 5" xfId="886"/>
    <cellStyle name="xl93" xfId="887"/>
    <cellStyle name="xl93 2" xfId="888"/>
    <cellStyle name="xl93 3" xfId="889"/>
    <cellStyle name="xl93 4" xfId="890"/>
    <cellStyle name="xl93 5" xfId="891"/>
    <cellStyle name="xl94" xfId="892"/>
    <cellStyle name="xl94 2" xfId="893"/>
    <cellStyle name="xl94 3" xfId="894"/>
    <cellStyle name="xl94 4" xfId="895"/>
    <cellStyle name="xl94 5" xfId="896"/>
    <cellStyle name="xl95" xfId="64"/>
    <cellStyle name="xl95 2" xfId="898"/>
    <cellStyle name="xl95 3" xfId="899"/>
    <cellStyle name="xl95 4" xfId="900"/>
    <cellStyle name="xl95 5" xfId="901"/>
    <cellStyle name="xl95 6" xfId="897"/>
    <cellStyle name="xl96" xfId="65"/>
    <cellStyle name="xl96 2" xfId="903"/>
    <cellStyle name="xl96 3" xfId="904"/>
    <cellStyle name="xl96 4" xfId="905"/>
    <cellStyle name="xl96 5" xfId="906"/>
    <cellStyle name="xl96 6" xfId="902"/>
    <cellStyle name="xl97" xfId="66"/>
    <cellStyle name="xl97 2" xfId="908"/>
    <cellStyle name="xl97 3" xfId="909"/>
    <cellStyle name="xl97 4" xfId="910"/>
    <cellStyle name="xl97 5" xfId="911"/>
    <cellStyle name="xl97 6" xfId="907"/>
    <cellStyle name="xl98" xfId="912"/>
    <cellStyle name="xl98 2" xfId="913"/>
    <cellStyle name="xl98 3" xfId="914"/>
    <cellStyle name="xl98 4" xfId="915"/>
    <cellStyle name="xl98 5" xfId="916"/>
    <cellStyle name="xl99" xfId="917"/>
    <cellStyle name="xl99 2" xfId="918"/>
    <cellStyle name="xl99 3" xfId="919"/>
    <cellStyle name="xl99 4" xfId="920"/>
    <cellStyle name="xl99 5" xfId="921"/>
    <cellStyle name="Акцент1 2" xfId="922"/>
    <cellStyle name="Акцент2 2" xfId="923"/>
    <cellStyle name="Акцент3 2" xfId="924"/>
    <cellStyle name="Акцент4 2" xfId="925"/>
    <cellStyle name="Акцент5 2" xfId="926"/>
    <cellStyle name="Акцент6 2" xfId="927"/>
    <cellStyle name="Гиперссылка 2" xfId="957"/>
    <cellStyle name="Заголовок 4 2" xfId="928"/>
    <cellStyle name="Название 2" xfId="929"/>
    <cellStyle name="Нейтральный 2" xfId="930"/>
    <cellStyle name="Обычный" xfId="0" builtinId="0"/>
    <cellStyle name="Обычный 10" xfId="931"/>
    <cellStyle name="Обычный 11" xfId="932"/>
    <cellStyle name="Обычный 12" xfId="933"/>
    <cellStyle name="Обычный 13" xfId="934"/>
    <cellStyle name="Обычный 14" xfId="935"/>
    <cellStyle name="Обычный 15" xfId="936"/>
    <cellStyle name="Обычный 16" xfId="937"/>
    <cellStyle name="Обычный 17" xfId="938"/>
    <cellStyle name="Обычный 18" xfId="939"/>
    <cellStyle name="Обычный 19" xfId="940"/>
    <cellStyle name="Обычный 2" xfId="67"/>
    <cellStyle name="Обычный 2 2" xfId="942"/>
    <cellStyle name="Обычный 2 2 2" xfId="971"/>
    <cellStyle name="Обычный 2 2 3" xfId="988"/>
    <cellStyle name="Обычный 2 3" xfId="941"/>
    <cellStyle name="Обычный 2 3 2" xfId="975"/>
    <cellStyle name="Обычный 2 4" xfId="974"/>
    <cellStyle name="Обычный 20" xfId="943"/>
    <cellStyle name="Обычный 21" xfId="944"/>
    <cellStyle name="Обычный 22" xfId="945"/>
    <cellStyle name="Обычный 3" xfId="68"/>
    <cellStyle name="Обычный 3 2" xfId="946"/>
    <cellStyle name="Обычный 4" xfId="69"/>
    <cellStyle name="Обычный 5" xfId="70"/>
    <cellStyle name="Обычный 5 2" xfId="947"/>
    <cellStyle name="Обычный 6" xfId="1"/>
    <cellStyle name="Обычный 6 2" xfId="71"/>
    <cellStyle name="Обычный 6 3" xfId="948"/>
    <cellStyle name="Обычный 6 4" xfId="973"/>
    <cellStyle name="Обычный 7" xfId="72"/>
    <cellStyle name="Обычный 7 2" xfId="949"/>
    <cellStyle name="Обычный 8" xfId="950"/>
    <cellStyle name="Обычный 9" xfId="951"/>
    <cellStyle name="Плохой 2" xfId="952"/>
    <cellStyle name="Пояснение 2" xfId="953"/>
    <cellStyle name="Примечание 2" xfId="954"/>
    <cellStyle name="Примечание 2 2" xfId="989"/>
    <cellStyle name="Текст предупреждения 2" xfId="955"/>
    <cellStyle name="Финансовый 2" xfId="73"/>
    <cellStyle name="Хороший 2" xfId="9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8"/>
  <sheetViews>
    <sheetView view="pageBreakPreview" topLeftCell="A136" zoomScaleNormal="90" zoomScaleSheetLayoutView="100" workbookViewId="0">
      <selection activeCell="C15" sqref="C15"/>
    </sheetView>
  </sheetViews>
  <sheetFormatPr defaultRowHeight="15.75" x14ac:dyDescent="0.25"/>
  <cols>
    <col min="1" max="1" width="27.42578125" style="124" customWidth="1"/>
    <col min="2" max="2" width="82" style="94" customWidth="1"/>
    <col min="3" max="3" width="20.28515625" style="94" customWidth="1"/>
    <col min="4" max="4" width="17.7109375" style="94" customWidth="1"/>
    <col min="5" max="5" width="15.28515625" style="94" customWidth="1"/>
    <col min="6" max="256" width="9.140625" style="94"/>
    <col min="257" max="257" width="27.42578125" style="94" customWidth="1"/>
    <col min="258" max="258" width="82" style="94" customWidth="1"/>
    <col min="259" max="259" width="20.28515625" style="94" customWidth="1"/>
    <col min="260" max="260" width="17.7109375" style="94" customWidth="1"/>
    <col min="261" max="261" width="15.28515625" style="94" customWidth="1"/>
    <col min="262" max="512" width="9.140625" style="94"/>
    <col min="513" max="513" width="27.42578125" style="94" customWidth="1"/>
    <col min="514" max="514" width="82" style="94" customWidth="1"/>
    <col min="515" max="515" width="20.28515625" style="94" customWidth="1"/>
    <col min="516" max="516" width="17.7109375" style="94" customWidth="1"/>
    <col min="517" max="517" width="15.28515625" style="94" customWidth="1"/>
    <col min="518" max="768" width="9.140625" style="94"/>
    <col min="769" max="769" width="27.42578125" style="94" customWidth="1"/>
    <col min="770" max="770" width="82" style="94" customWidth="1"/>
    <col min="771" max="771" width="20.28515625" style="94" customWidth="1"/>
    <col min="772" max="772" width="17.7109375" style="94" customWidth="1"/>
    <col min="773" max="773" width="15.28515625" style="94" customWidth="1"/>
    <col min="774" max="1024" width="9.140625" style="94"/>
    <col min="1025" max="1025" width="27.42578125" style="94" customWidth="1"/>
    <col min="1026" max="1026" width="82" style="94" customWidth="1"/>
    <col min="1027" max="1027" width="20.28515625" style="94" customWidth="1"/>
    <col min="1028" max="1028" width="17.7109375" style="94" customWidth="1"/>
    <col min="1029" max="1029" width="15.28515625" style="94" customWidth="1"/>
    <col min="1030" max="1280" width="9.140625" style="94"/>
    <col min="1281" max="1281" width="27.42578125" style="94" customWidth="1"/>
    <col min="1282" max="1282" width="82" style="94" customWidth="1"/>
    <col min="1283" max="1283" width="20.28515625" style="94" customWidth="1"/>
    <col min="1284" max="1284" width="17.7109375" style="94" customWidth="1"/>
    <col min="1285" max="1285" width="15.28515625" style="94" customWidth="1"/>
    <col min="1286" max="1536" width="9.140625" style="94"/>
    <col min="1537" max="1537" width="27.42578125" style="94" customWidth="1"/>
    <col min="1538" max="1538" width="82" style="94" customWidth="1"/>
    <col min="1539" max="1539" width="20.28515625" style="94" customWidth="1"/>
    <col min="1540" max="1540" width="17.7109375" style="94" customWidth="1"/>
    <col min="1541" max="1541" width="15.28515625" style="94" customWidth="1"/>
    <col min="1542" max="1792" width="9.140625" style="94"/>
    <col min="1793" max="1793" width="27.42578125" style="94" customWidth="1"/>
    <col min="1794" max="1794" width="82" style="94" customWidth="1"/>
    <col min="1795" max="1795" width="20.28515625" style="94" customWidth="1"/>
    <col min="1796" max="1796" width="17.7109375" style="94" customWidth="1"/>
    <col min="1797" max="1797" width="15.28515625" style="94" customWidth="1"/>
    <col min="1798" max="2048" width="9.140625" style="94"/>
    <col min="2049" max="2049" width="27.42578125" style="94" customWidth="1"/>
    <col min="2050" max="2050" width="82" style="94" customWidth="1"/>
    <col min="2051" max="2051" width="20.28515625" style="94" customWidth="1"/>
    <col min="2052" max="2052" width="17.7109375" style="94" customWidth="1"/>
    <col min="2053" max="2053" width="15.28515625" style="94" customWidth="1"/>
    <col min="2054" max="2304" width="9.140625" style="94"/>
    <col min="2305" max="2305" width="27.42578125" style="94" customWidth="1"/>
    <col min="2306" max="2306" width="82" style="94" customWidth="1"/>
    <col min="2307" max="2307" width="20.28515625" style="94" customWidth="1"/>
    <col min="2308" max="2308" width="17.7109375" style="94" customWidth="1"/>
    <col min="2309" max="2309" width="15.28515625" style="94" customWidth="1"/>
    <col min="2310" max="2560" width="9.140625" style="94"/>
    <col min="2561" max="2561" width="27.42578125" style="94" customWidth="1"/>
    <col min="2562" max="2562" width="82" style="94" customWidth="1"/>
    <col min="2563" max="2563" width="20.28515625" style="94" customWidth="1"/>
    <col min="2564" max="2564" width="17.7109375" style="94" customWidth="1"/>
    <col min="2565" max="2565" width="15.28515625" style="94" customWidth="1"/>
    <col min="2566" max="2816" width="9.140625" style="94"/>
    <col min="2817" max="2817" width="27.42578125" style="94" customWidth="1"/>
    <col min="2818" max="2818" width="82" style="94" customWidth="1"/>
    <col min="2819" max="2819" width="20.28515625" style="94" customWidth="1"/>
    <col min="2820" max="2820" width="17.7109375" style="94" customWidth="1"/>
    <col min="2821" max="2821" width="15.28515625" style="94" customWidth="1"/>
    <col min="2822" max="3072" width="9.140625" style="94"/>
    <col min="3073" max="3073" width="27.42578125" style="94" customWidth="1"/>
    <col min="3074" max="3074" width="82" style="94" customWidth="1"/>
    <col min="3075" max="3075" width="20.28515625" style="94" customWidth="1"/>
    <col min="3076" max="3076" width="17.7109375" style="94" customWidth="1"/>
    <col min="3077" max="3077" width="15.28515625" style="94" customWidth="1"/>
    <col min="3078" max="3328" width="9.140625" style="94"/>
    <col min="3329" max="3329" width="27.42578125" style="94" customWidth="1"/>
    <col min="3330" max="3330" width="82" style="94" customWidth="1"/>
    <col min="3331" max="3331" width="20.28515625" style="94" customWidth="1"/>
    <col min="3332" max="3332" width="17.7109375" style="94" customWidth="1"/>
    <col min="3333" max="3333" width="15.28515625" style="94" customWidth="1"/>
    <col min="3334" max="3584" width="9.140625" style="94"/>
    <col min="3585" max="3585" width="27.42578125" style="94" customWidth="1"/>
    <col min="3586" max="3586" width="82" style="94" customWidth="1"/>
    <col min="3587" max="3587" width="20.28515625" style="94" customWidth="1"/>
    <col min="3588" max="3588" width="17.7109375" style="94" customWidth="1"/>
    <col min="3589" max="3589" width="15.28515625" style="94" customWidth="1"/>
    <col min="3590" max="3840" width="9.140625" style="94"/>
    <col min="3841" max="3841" width="27.42578125" style="94" customWidth="1"/>
    <col min="3842" max="3842" width="82" style="94" customWidth="1"/>
    <col min="3843" max="3843" width="20.28515625" style="94" customWidth="1"/>
    <col min="3844" max="3844" width="17.7109375" style="94" customWidth="1"/>
    <col min="3845" max="3845" width="15.28515625" style="94" customWidth="1"/>
    <col min="3846" max="4096" width="9.140625" style="94"/>
    <col min="4097" max="4097" width="27.42578125" style="94" customWidth="1"/>
    <col min="4098" max="4098" width="82" style="94" customWidth="1"/>
    <col min="4099" max="4099" width="20.28515625" style="94" customWidth="1"/>
    <col min="4100" max="4100" width="17.7109375" style="94" customWidth="1"/>
    <col min="4101" max="4101" width="15.28515625" style="94" customWidth="1"/>
    <col min="4102" max="4352" width="9.140625" style="94"/>
    <col min="4353" max="4353" width="27.42578125" style="94" customWidth="1"/>
    <col min="4354" max="4354" width="82" style="94" customWidth="1"/>
    <col min="4355" max="4355" width="20.28515625" style="94" customWidth="1"/>
    <col min="4356" max="4356" width="17.7109375" style="94" customWidth="1"/>
    <col min="4357" max="4357" width="15.28515625" style="94" customWidth="1"/>
    <col min="4358" max="4608" width="9.140625" style="94"/>
    <col min="4609" max="4609" width="27.42578125" style="94" customWidth="1"/>
    <col min="4610" max="4610" width="82" style="94" customWidth="1"/>
    <col min="4611" max="4611" width="20.28515625" style="94" customWidth="1"/>
    <col min="4612" max="4612" width="17.7109375" style="94" customWidth="1"/>
    <col min="4613" max="4613" width="15.28515625" style="94" customWidth="1"/>
    <col min="4614" max="4864" width="9.140625" style="94"/>
    <col min="4865" max="4865" width="27.42578125" style="94" customWidth="1"/>
    <col min="4866" max="4866" width="82" style="94" customWidth="1"/>
    <col min="4867" max="4867" width="20.28515625" style="94" customWidth="1"/>
    <col min="4868" max="4868" width="17.7109375" style="94" customWidth="1"/>
    <col min="4869" max="4869" width="15.28515625" style="94" customWidth="1"/>
    <col min="4870" max="5120" width="9.140625" style="94"/>
    <col min="5121" max="5121" width="27.42578125" style="94" customWidth="1"/>
    <col min="5122" max="5122" width="82" style="94" customWidth="1"/>
    <col min="5123" max="5123" width="20.28515625" style="94" customWidth="1"/>
    <col min="5124" max="5124" width="17.7109375" style="94" customWidth="1"/>
    <col min="5125" max="5125" width="15.28515625" style="94" customWidth="1"/>
    <col min="5126" max="5376" width="9.140625" style="94"/>
    <col min="5377" max="5377" width="27.42578125" style="94" customWidth="1"/>
    <col min="5378" max="5378" width="82" style="94" customWidth="1"/>
    <col min="5379" max="5379" width="20.28515625" style="94" customWidth="1"/>
    <col min="5380" max="5380" width="17.7109375" style="94" customWidth="1"/>
    <col min="5381" max="5381" width="15.28515625" style="94" customWidth="1"/>
    <col min="5382" max="5632" width="9.140625" style="94"/>
    <col min="5633" max="5633" width="27.42578125" style="94" customWidth="1"/>
    <col min="5634" max="5634" width="82" style="94" customWidth="1"/>
    <col min="5635" max="5635" width="20.28515625" style="94" customWidth="1"/>
    <col min="5636" max="5636" width="17.7109375" style="94" customWidth="1"/>
    <col min="5637" max="5637" width="15.28515625" style="94" customWidth="1"/>
    <col min="5638" max="5888" width="9.140625" style="94"/>
    <col min="5889" max="5889" width="27.42578125" style="94" customWidth="1"/>
    <col min="5890" max="5890" width="82" style="94" customWidth="1"/>
    <col min="5891" max="5891" width="20.28515625" style="94" customWidth="1"/>
    <col min="5892" max="5892" width="17.7109375" style="94" customWidth="1"/>
    <col min="5893" max="5893" width="15.28515625" style="94" customWidth="1"/>
    <col min="5894" max="6144" width="9.140625" style="94"/>
    <col min="6145" max="6145" width="27.42578125" style="94" customWidth="1"/>
    <col min="6146" max="6146" width="82" style="94" customWidth="1"/>
    <col min="6147" max="6147" width="20.28515625" style="94" customWidth="1"/>
    <col min="6148" max="6148" width="17.7109375" style="94" customWidth="1"/>
    <col min="6149" max="6149" width="15.28515625" style="94" customWidth="1"/>
    <col min="6150" max="6400" width="9.140625" style="94"/>
    <col min="6401" max="6401" width="27.42578125" style="94" customWidth="1"/>
    <col min="6402" max="6402" width="82" style="94" customWidth="1"/>
    <col min="6403" max="6403" width="20.28515625" style="94" customWidth="1"/>
    <col min="6404" max="6404" width="17.7109375" style="94" customWidth="1"/>
    <col min="6405" max="6405" width="15.28515625" style="94" customWidth="1"/>
    <col min="6406" max="6656" width="9.140625" style="94"/>
    <col min="6657" max="6657" width="27.42578125" style="94" customWidth="1"/>
    <col min="6658" max="6658" width="82" style="94" customWidth="1"/>
    <col min="6659" max="6659" width="20.28515625" style="94" customWidth="1"/>
    <col min="6660" max="6660" width="17.7109375" style="94" customWidth="1"/>
    <col min="6661" max="6661" width="15.28515625" style="94" customWidth="1"/>
    <col min="6662" max="6912" width="9.140625" style="94"/>
    <col min="6913" max="6913" width="27.42578125" style="94" customWidth="1"/>
    <col min="6914" max="6914" width="82" style="94" customWidth="1"/>
    <col min="6915" max="6915" width="20.28515625" style="94" customWidth="1"/>
    <col min="6916" max="6916" width="17.7109375" style="94" customWidth="1"/>
    <col min="6917" max="6917" width="15.28515625" style="94" customWidth="1"/>
    <col min="6918" max="7168" width="9.140625" style="94"/>
    <col min="7169" max="7169" width="27.42578125" style="94" customWidth="1"/>
    <col min="7170" max="7170" width="82" style="94" customWidth="1"/>
    <col min="7171" max="7171" width="20.28515625" style="94" customWidth="1"/>
    <col min="7172" max="7172" width="17.7109375" style="94" customWidth="1"/>
    <col min="7173" max="7173" width="15.28515625" style="94" customWidth="1"/>
    <col min="7174" max="7424" width="9.140625" style="94"/>
    <col min="7425" max="7425" width="27.42578125" style="94" customWidth="1"/>
    <col min="7426" max="7426" width="82" style="94" customWidth="1"/>
    <col min="7427" max="7427" width="20.28515625" style="94" customWidth="1"/>
    <col min="7428" max="7428" width="17.7109375" style="94" customWidth="1"/>
    <col min="7429" max="7429" width="15.28515625" style="94" customWidth="1"/>
    <col min="7430" max="7680" width="9.140625" style="94"/>
    <col min="7681" max="7681" width="27.42578125" style="94" customWidth="1"/>
    <col min="7682" max="7682" width="82" style="94" customWidth="1"/>
    <col min="7683" max="7683" width="20.28515625" style="94" customWidth="1"/>
    <col min="7684" max="7684" width="17.7109375" style="94" customWidth="1"/>
    <col min="7685" max="7685" width="15.28515625" style="94" customWidth="1"/>
    <col min="7686" max="7936" width="9.140625" style="94"/>
    <col min="7937" max="7937" width="27.42578125" style="94" customWidth="1"/>
    <col min="7938" max="7938" width="82" style="94" customWidth="1"/>
    <col min="7939" max="7939" width="20.28515625" style="94" customWidth="1"/>
    <col min="7940" max="7940" width="17.7109375" style="94" customWidth="1"/>
    <col min="7941" max="7941" width="15.28515625" style="94" customWidth="1"/>
    <col min="7942" max="8192" width="9.140625" style="94"/>
    <col min="8193" max="8193" width="27.42578125" style="94" customWidth="1"/>
    <col min="8194" max="8194" width="82" style="94" customWidth="1"/>
    <col min="8195" max="8195" width="20.28515625" style="94" customWidth="1"/>
    <col min="8196" max="8196" width="17.7109375" style="94" customWidth="1"/>
    <col min="8197" max="8197" width="15.28515625" style="94" customWidth="1"/>
    <col min="8198" max="8448" width="9.140625" style="94"/>
    <col min="8449" max="8449" width="27.42578125" style="94" customWidth="1"/>
    <col min="8450" max="8450" width="82" style="94" customWidth="1"/>
    <col min="8451" max="8451" width="20.28515625" style="94" customWidth="1"/>
    <col min="8452" max="8452" width="17.7109375" style="94" customWidth="1"/>
    <col min="8453" max="8453" width="15.28515625" style="94" customWidth="1"/>
    <col min="8454" max="8704" width="9.140625" style="94"/>
    <col min="8705" max="8705" width="27.42578125" style="94" customWidth="1"/>
    <col min="8706" max="8706" width="82" style="94" customWidth="1"/>
    <col min="8707" max="8707" width="20.28515625" style="94" customWidth="1"/>
    <col min="8708" max="8708" width="17.7109375" style="94" customWidth="1"/>
    <col min="8709" max="8709" width="15.28515625" style="94" customWidth="1"/>
    <col min="8710" max="8960" width="9.140625" style="94"/>
    <col min="8961" max="8961" width="27.42578125" style="94" customWidth="1"/>
    <col min="8962" max="8962" width="82" style="94" customWidth="1"/>
    <col min="8963" max="8963" width="20.28515625" style="94" customWidth="1"/>
    <col min="8964" max="8964" width="17.7109375" style="94" customWidth="1"/>
    <col min="8965" max="8965" width="15.28515625" style="94" customWidth="1"/>
    <col min="8966" max="9216" width="9.140625" style="94"/>
    <col min="9217" max="9217" width="27.42578125" style="94" customWidth="1"/>
    <col min="9218" max="9218" width="82" style="94" customWidth="1"/>
    <col min="9219" max="9219" width="20.28515625" style="94" customWidth="1"/>
    <col min="9220" max="9220" width="17.7109375" style="94" customWidth="1"/>
    <col min="9221" max="9221" width="15.28515625" style="94" customWidth="1"/>
    <col min="9222" max="9472" width="9.140625" style="94"/>
    <col min="9473" max="9473" width="27.42578125" style="94" customWidth="1"/>
    <col min="9474" max="9474" width="82" style="94" customWidth="1"/>
    <col min="9475" max="9475" width="20.28515625" style="94" customWidth="1"/>
    <col min="9476" max="9476" width="17.7109375" style="94" customWidth="1"/>
    <col min="9477" max="9477" width="15.28515625" style="94" customWidth="1"/>
    <col min="9478" max="9728" width="9.140625" style="94"/>
    <col min="9729" max="9729" width="27.42578125" style="94" customWidth="1"/>
    <col min="9730" max="9730" width="82" style="94" customWidth="1"/>
    <col min="9731" max="9731" width="20.28515625" style="94" customWidth="1"/>
    <col min="9732" max="9732" width="17.7109375" style="94" customWidth="1"/>
    <col min="9733" max="9733" width="15.28515625" style="94" customWidth="1"/>
    <col min="9734" max="9984" width="9.140625" style="94"/>
    <col min="9985" max="9985" width="27.42578125" style="94" customWidth="1"/>
    <col min="9986" max="9986" width="82" style="94" customWidth="1"/>
    <col min="9987" max="9987" width="20.28515625" style="94" customWidth="1"/>
    <col min="9988" max="9988" width="17.7109375" style="94" customWidth="1"/>
    <col min="9989" max="9989" width="15.28515625" style="94" customWidth="1"/>
    <col min="9990" max="10240" width="9.140625" style="94"/>
    <col min="10241" max="10241" width="27.42578125" style="94" customWidth="1"/>
    <col min="10242" max="10242" width="82" style="94" customWidth="1"/>
    <col min="10243" max="10243" width="20.28515625" style="94" customWidth="1"/>
    <col min="10244" max="10244" width="17.7109375" style="94" customWidth="1"/>
    <col min="10245" max="10245" width="15.28515625" style="94" customWidth="1"/>
    <col min="10246" max="10496" width="9.140625" style="94"/>
    <col min="10497" max="10497" width="27.42578125" style="94" customWidth="1"/>
    <col min="10498" max="10498" width="82" style="94" customWidth="1"/>
    <col min="10499" max="10499" width="20.28515625" style="94" customWidth="1"/>
    <col min="10500" max="10500" width="17.7109375" style="94" customWidth="1"/>
    <col min="10501" max="10501" width="15.28515625" style="94" customWidth="1"/>
    <col min="10502" max="10752" width="9.140625" style="94"/>
    <col min="10753" max="10753" width="27.42578125" style="94" customWidth="1"/>
    <col min="10754" max="10754" width="82" style="94" customWidth="1"/>
    <col min="10755" max="10755" width="20.28515625" style="94" customWidth="1"/>
    <col min="10756" max="10756" width="17.7109375" style="94" customWidth="1"/>
    <col min="10757" max="10757" width="15.28515625" style="94" customWidth="1"/>
    <col min="10758" max="11008" width="9.140625" style="94"/>
    <col min="11009" max="11009" width="27.42578125" style="94" customWidth="1"/>
    <col min="11010" max="11010" width="82" style="94" customWidth="1"/>
    <col min="11011" max="11011" width="20.28515625" style="94" customWidth="1"/>
    <col min="11012" max="11012" width="17.7109375" style="94" customWidth="1"/>
    <col min="11013" max="11013" width="15.28515625" style="94" customWidth="1"/>
    <col min="11014" max="11264" width="9.140625" style="94"/>
    <col min="11265" max="11265" width="27.42578125" style="94" customWidth="1"/>
    <col min="11266" max="11266" width="82" style="94" customWidth="1"/>
    <col min="11267" max="11267" width="20.28515625" style="94" customWidth="1"/>
    <col min="11268" max="11268" width="17.7109375" style="94" customWidth="1"/>
    <col min="11269" max="11269" width="15.28515625" style="94" customWidth="1"/>
    <col min="11270" max="11520" width="9.140625" style="94"/>
    <col min="11521" max="11521" width="27.42578125" style="94" customWidth="1"/>
    <col min="11522" max="11522" width="82" style="94" customWidth="1"/>
    <col min="11523" max="11523" width="20.28515625" style="94" customWidth="1"/>
    <col min="11524" max="11524" width="17.7109375" style="94" customWidth="1"/>
    <col min="11525" max="11525" width="15.28515625" style="94" customWidth="1"/>
    <col min="11526" max="11776" width="9.140625" style="94"/>
    <col min="11777" max="11777" width="27.42578125" style="94" customWidth="1"/>
    <col min="11778" max="11778" width="82" style="94" customWidth="1"/>
    <col min="11779" max="11779" width="20.28515625" style="94" customWidth="1"/>
    <col min="11780" max="11780" width="17.7109375" style="94" customWidth="1"/>
    <col min="11781" max="11781" width="15.28515625" style="94" customWidth="1"/>
    <col min="11782" max="12032" width="9.140625" style="94"/>
    <col min="12033" max="12033" width="27.42578125" style="94" customWidth="1"/>
    <col min="12034" max="12034" width="82" style="94" customWidth="1"/>
    <col min="12035" max="12035" width="20.28515625" style="94" customWidth="1"/>
    <col min="12036" max="12036" width="17.7109375" style="94" customWidth="1"/>
    <col min="12037" max="12037" width="15.28515625" style="94" customWidth="1"/>
    <col min="12038" max="12288" width="9.140625" style="94"/>
    <col min="12289" max="12289" width="27.42578125" style="94" customWidth="1"/>
    <col min="12290" max="12290" width="82" style="94" customWidth="1"/>
    <col min="12291" max="12291" width="20.28515625" style="94" customWidth="1"/>
    <col min="12292" max="12292" width="17.7109375" style="94" customWidth="1"/>
    <col min="12293" max="12293" width="15.28515625" style="94" customWidth="1"/>
    <col min="12294" max="12544" width="9.140625" style="94"/>
    <col min="12545" max="12545" width="27.42578125" style="94" customWidth="1"/>
    <col min="12546" max="12546" width="82" style="94" customWidth="1"/>
    <col min="12547" max="12547" width="20.28515625" style="94" customWidth="1"/>
    <col min="12548" max="12548" width="17.7109375" style="94" customWidth="1"/>
    <col min="12549" max="12549" width="15.28515625" style="94" customWidth="1"/>
    <col min="12550" max="12800" width="9.140625" style="94"/>
    <col min="12801" max="12801" width="27.42578125" style="94" customWidth="1"/>
    <col min="12802" max="12802" width="82" style="94" customWidth="1"/>
    <col min="12803" max="12803" width="20.28515625" style="94" customWidth="1"/>
    <col min="12804" max="12804" width="17.7109375" style="94" customWidth="1"/>
    <col min="12805" max="12805" width="15.28515625" style="94" customWidth="1"/>
    <col min="12806" max="13056" width="9.140625" style="94"/>
    <col min="13057" max="13057" width="27.42578125" style="94" customWidth="1"/>
    <col min="13058" max="13058" width="82" style="94" customWidth="1"/>
    <col min="13059" max="13059" width="20.28515625" style="94" customWidth="1"/>
    <col min="13060" max="13060" width="17.7109375" style="94" customWidth="1"/>
    <col min="13061" max="13061" width="15.28515625" style="94" customWidth="1"/>
    <col min="13062" max="13312" width="9.140625" style="94"/>
    <col min="13313" max="13313" width="27.42578125" style="94" customWidth="1"/>
    <col min="13314" max="13314" width="82" style="94" customWidth="1"/>
    <col min="13315" max="13315" width="20.28515625" style="94" customWidth="1"/>
    <col min="13316" max="13316" width="17.7109375" style="94" customWidth="1"/>
    <col min="13317" max="13317" width="15.28515625" style="94" customWidth="1"/>
    <col min="13318" max="13568" width="9.140625" style="94"/>
    <col min="13569" max="13569" width="27.42578125" style="94" customWidth="1"/>
    <col min="13570" max="13570" width="82" style="94" customWidth="1"/>
    <col min="13571" max="13571" width="20.28515625" style="94" customWidth="1"/>
    <col min="13572" max="13572" width="17.7109375" style="94" customWidth="1"/>
    <col min="13573" max="13573" width="15.28515625" style="94" customWidth="1"/>
    <col min="13574" max="13824" width="9.140625" style="94"/>
    <col min="13825" max="13825" width="27.42578125" style="94" customWidth="1"/>
    <col min="13826" max="13826" width="82" style="94" customWidth="1"/>
    <col min="13827" max="13827" width="20.28515625" style="94" customWidth="1"/>
    <col min="13828" max="13828" width="17.7109375" style="94" customWidth="1"/>
    <col min="13829" max="13829" width="15.28515625" style="94" customWidth="1"/>
    <col min="13830" max="14080" width="9.140625" style="94"/>
    <col min="14081" max="14081" width="27.42578125" style="94" customWidth="1"/>
    <col min="14082" max="14082" width="82" style="94" customWidth="1"/>
    <col min="14083" max="14083" width="20.28515625" style="94" customWidth="1"/>
    <col min="14084" max="14084" width="17.7109375" style="94" customWidth="1"/>
    <col min="14085" max="14085" width="15.28515625" style="94" customWidth="1"/>
    <col min="14086" max="14336" width="9.140625" style="94"/>
    <col min="14337" max="14337" width="27.42578125" style="94" customWidth="1"/>
    <col min="14338" max="14338" width="82" style="94" customWidth="1"/>
    <col min="14339" max="14339" width="20.28515625" style="94" customWidth="1"/>
    <col min="14340" max="14340" width="17.7109375" style="94" customWidth="1"/>
    <col min="14341" max="14341" width="15.28515625" style="94" customWidth="1"/>
    <col min="14342" max="14592" width="9.140625" style="94"/>
    <col min="14593" max="14593" width="27.42578125" style="94" customWidth="1"/>
    <col min="14594" max="14594" width="82" style="94" customWidth="1"/>
    <col min="14595" max="14595" width="20.28515625" style="94" customWidth="1"/>
    <col min="14596" max="14596" width="17.7109375" style="94" customWidth="1"/>
    <col min="14597" max="14597" width="15.28515625" style="94" customWidth="1"/>
    <col min="14598" max="14848" width="9.140625" style="94"/>
    <col min="14849" max="14849" width="27.42578125" style="94" customWidth="1"/>
    <col min="14850" max="14850" width="82" style="94" customWidth="1"/>
    <col min="14851" max="14851" width="20.28515625" style="94" customWidth="1"/>
    <col min="14852" max="14852" width="17.7109375" style="94" customWidth="1"/>
    <col min="14853" max="14853" width="15.28515625" style="94" customWidth="1"/>
    <col min="14854" max="15104" width="9.140625" style="94"/>
    <col min="15105" max="15105" width="27.42578125" style="94" customWidth="1"/>
    <col min="15106" max="15106" width="82" style="94" customWidth="1"/>
    <col min="15107" max="15107" width="20.28515625" style="94" customWidth="1"/>
    <col min="15108" max="15108" width="17.7109375" style="94" customWidth="1"/>
    <col min="15109" max="15109" width="15.28515625" style="94" customWidth="1"/>
    <col min="15110" max="15360" width="9.140625" style="94"/>
    <col min="15361" max="15361" width="27.42578125" style="94" customWidth="1"/>
    <col min="15362" max="15362" width="82" style="94" customWidth="1"/>
    <col min="15363" max="15363" width="20.28515625" style="94" customWidth="1"/>
    <col min="15364" max="15364" width="17.7109375" style="94" customWidth="1"/>
    <col min="15365" max="15365" width="15.28515625" style="94" customWidth="1"/>
    <col min="15366" max="15616" width="9.140625" style="94"/>
    <col min="15617" max="15617" width="27.42578125" style="94" customWidth="1"/>
    <col min="15618" max="15618" width="82" style="94" customWidth="1"/>
    <col min="15619" max="15619" width="20.28515625" style="94" customWidth="1"/>
    <col min="15620" max="15620" width="17.7109375" style="94" customWidth="1"/>
    <col min="15621" max="15621" width="15.28515625" style="94" customWidth="1"/>
    <col min="15622" max="15872" width="9.140625" style="94"/>
    <col min="15873" max="15873" width="27.42578125" style="94" customWidth="1"/>
    <col min="15874" max="15874" width="82" style="94" customWidth="1"/>
    <col min="15875" max="15875" width="20.28515625" style="94" customWidth="1"/>
    <col min="15876" max="15876" width="17.7109375" style="94" customWidth="1"/>
    <col min="15877" max="15877" width="15.28515625" style="94" customWidth="1"/>
    <col min="15878" max="16128" width="9.140625" style="94"/>
    <col min="16129" max="16129" width="27.42578125" style="94" customWidth="1"/>
    <col min="16130" max="16130" width="82" style="94" customWidth="1"/>
    <col min="16131" max="16131" width="20.28515625" style="94" customWidth="1"/>
    <col min="16132" max="16132" width="17.7109375" style="94" customWidth="1"/>
    <col min="16133" max="16133" width="15.28515625" style="94" customWidth="1"/>
    <col min="16134" max="16384" width="9.140625" style="94"/>
  </cols>
  <sheetData>
    <row r="1" spans="1:5" ht="63" customHeight="1" x14ac:dyDescent="0.25">
      <c r="C1" s="181" t="s">
        <v>1088</v>
      </c>
      <c r="D1" s="181"/>
      <c r="E1" s="181"/>
    </row>
    <row r="2" spans="1:5" x14ac:dyDescent="0.25">
      <c r="C2" s="125"/>
      <c r="D2" s="125"/>
      <c r="E2" s="125"/>
    </row>
    <row r="3" spans="1:5" ht="15.75" customHeight="1" x14ac:dyDescent="0.25">
      <c r="A3" s="182" t="s">
        <v>1004</v>
      </c>
      <c r="B3" s="182"/>
      <c r="C3" s="182"/>
      <c r="D3" s="182"/>
      <c r="E3" s="182"/>
    </row>
    <row r="4" spans="1:5" x14ac:dyDescent="0.25">
      <c r="A4" s="126"/>
      <c r="B4" s="127"/>
      <c r="C4" s="128"/>
      <c r="D4" s="129"/>
      <c r="E4" s="130" t="s">
        <v>407</v>
      </c>
    </row>
    <row r="5" spans="1:5" ht="19.5" customHeight="1" x14ac:dyDescent="0.25">
      <c r="A5" s="183" t="s">
        <v>1005</v>
      </c>
      <c r="B5" s="183" t="s">
        <v>1006</v>
      </c>
      <c r="C5" s="178" t="s">
        <v>1085</v>
      </c>
      <c r="D5" s="178" t="s">
        <v>1086</v>
      </c>
      <c r="E5" s="178" t="s">
        <v>1084</v>
      </c>
    </row>
    <row r="6" spans="1:5" ht="30" customHeight="1" x14ac:dyDescent="0.25">
      <c r="A6" s="184"/>
      <c r="B6" s="184"/>
      <c r="C6" s="179"/>
      <c r="D6" s="179"/>
      <c r="E6" s="179"/>
    </row>
    <row r="7" spans="1:5" ht="27.75" customHeight="1" x14ac:dyDescent="0.25">
      <c r="A7" s="185"/>
      <c r="B7" s="185"/>
      <c r="C7" s="180"/>
      <c r="D7" s="180"/>
      <c r="E7" s="180"/>
    </row>
    <row r="8" spans="1:5" ht="15.75" customHeight="1" x14ac:dyDescent="0.25">
      <c r="A8" s="131" t="s">
        <v>1090</v>
      </c>
      <c r="B8" s="132" t="s">
        <v>1007</v>
      </c>
      <c r="C8" s="133">
        <f>C9+C16+C22+C31+C36+C50+C56+C62+C66</f>
        <v>488845800</v>
      </c>
      <c r="D8" s="133">
        <f>D9+D16+D22+D31+D36+D50+D56+D62+D66</f>
        <v>504231261.53999996</v>
      </c>
      <c r="E8" s="134">
        <f>D8/C8*100</f>
        <v>103.14730361598687</v>
      </c>
    </row>
    <row r="9" spans="1:5" ht="15.75" customHeight="1" x14ac:dyDescent="0.25">
      <c r="A9" s="131" t="s">
        <v>1091</v>
      </c>
      <c r="B9" s="132" t="s">
        <v>1008</v>
      </c>
      <c r="C9" s="133">
        <v>390000000</v>
      </c>
      <c r="D9" s="133">
        <f>D10</f>
        <v>395101414.63</v>
      </c>
      <c r="E9" s="134">
        <f t="shared" ref="E9:E74" si="0">D9/C9*100</f>
        <v>101.30805503333333</v>
      </c>
    </row>
    <row r="10" spans="1:5" x14ac:dyDescent="0.25">
      <c r="A10" s="174" t="s">
        <v>1092</v>
      </c>
      <c r="B10" s="136" t="s">
        <v>1009</v>
      </c>
      <c r="C10" s="137">
        <v>390000000</v>
      </c>
      <c r="D10" s="137">
        <f>D11+D12+D13+D14+D15</f>
        <v>395101414.63</v>
      </c>
      <c r="E10" s="138">
        <f t="shared" si="0"/>
        <v>101.30805503333333</v>
      </c>
    </row>
    <row r="11" spans="1:5" ht="78.75" x14ac:dyDescent="0.25">
      <c r="A11" s="174" t="s">
        <v>1093</v>
      </c>
      <c r="B11" s="136" t="s">
        <v>1094</v>
      </c>
      <c r="C11" s="137">
        <v>324640000</v>
      </c>
      <c r="D11" s="137">
        <v>329412224.97000003</v>
      </c>
      <c r="E11" s="138">
        <f t="shared" si="0"/>
        <v>101.47000522732874</v>
      </c>
    </row>
    <row r="12" spans="1:5" ht="111" customHeight="1" x14ac:dyDescent="0.25">
      <c r="A12" s="174" t="s">
        <v>1095</v>
      </c>
      <c r="B12" s="136" t="s">
        <v>1096</v>
      </c>
      <c r="C12" s="137">
        <v>11000000</v>
      </c>
      <c r="D12" s="137">
        <v>10925419.960000001</v>
      </c>
      <c r="E12" s="138">
        <f t="shared" si="0"/>
        <v>99.321999636363643</v>
      </c>
    </row>
    <row r="13" spans="1:5" ht="44.25" customHeight="1" x14ac:dyDescent="0.25">
      <c r="A13" s="174" t="s">
        <v>1097</v>
      </c>
      <c r="B13" s="136" t="s">
        <v>1098</v>
      </c>
      <c r="C13" s="137">
        <v>9100000</v>
      </c>
      <c r="D13" s="137">
        <v>9625217.0600000005</v>
      </c>
      <c r="E13" s="138">
        <f t="shared" si="0"/>
        <v>105.77161604395604</v>
      </c>
    </row>
    <row r="14" spans="1:5" ht="87" customHeight="1" x14ac:dyDescent="0.25">
      <c r="A14" s="174" t="s">
        <v>1099</v>
      </c>
      <c r="B14" s="136" t="s">
        <v>1100</v>
      </c>
      <c r="C14" s="137">
        <v>1260000</v>
      </c>
      <c r="D14" s="137">
        <v>1355291.25</v>
      </c>
      <c r="E14" s="138">
        <f t="shared" si="0"/>
        <v>107.56279761904761</v>
      </c>
    </row>
    <row r="15" spans="1:5" ht="78.75" x14ac:dyDescent="0.25">
      <c r="A15" s="174" t="s">
        <v>1101</v>
      </c>
      <c r="B15" s="136" t="s">
        <v>1102</v>
      </c>
      <c r="C15" s="137">
        <v>44000000</v>
      </c>
      <c r="D15" s="137">
        <v>43783261.390000001</v>
      </c>
      <c r="E15" s="138">
        <f t="shared" si="0"/>
        <v>99.507412250000002</v>
      </c>
    </row>
    <row r="16" spans="1:5" ht="31.5" x14ac:dyDescent="0.25">
      <c r="A16" s="131" t="s">
        <v>1103</v>
      </c>
      <c r="B16" s="132" t="s">
        <v>1010</v>
      </c>
      <c r="C16" s="133">
        <v>22795800</v>
      </c>
      <c r="D16" s="133">
        <f>D17</f>
        <v>23234113.249999996</v>
      </c>
      <c r="E16" s="134">
        <f t="shared" si="0"/>
        <v>101.92278073153824</v>
      </c>
    </row>
    <row r="17" spans="1:5" ht="31.5" x14ac:dyDescent="0.25">
      <c r="A17" s="174" t="s">
        <v>1104</v>
      </c>
      <c r="B17" s="136" t="s">
        <v>1011</v>
      </c>
      <c r="C17" s="137">
        <v>22795800</v>
      </c>
      <c r="D17" s="137">
        <f>D18+D19+D20+D21</f>
        <v>23234113.249999996</v>
      </c>
      <c r="E17" s="138">
        <f t="shared" si="0"/>
        <v>101.92278073153824</v>
      </c>
    </row>
    <row r="18" spans="1:5" ht="78.75" x14ac:dyDescent="0.25">
      <c r="A18" s="174" t="s">
        <v>1105</v>
      </c>
      <c r="B18" s="136" t="s">
        <v>1106</v>
      </c>
      <c r="C18" s="137">
        <v>10467000</v>
      </c>
      <c r="D18" s="137">
        <v>10726251.17</v>
      </c>
      <c r="E18" s="138">
        <f t="shared" si="0"/>
        <v>102.4768431260151</v>
      </c>
    </row>
    <row r="19" spans="1:5" ht="94.5" x14ac:dyDescent="0.25">
      <c r="A19" s="174" t="s">
        <v>1107</v>
      </c>
      <c r="B19" s="136" t="s">
        <v>1108</v>
      </c>
      <c r="C19" s="137">
        <v>59600</v>
      </c>
      <c r="D19" s="137">
        <v>75434.850000000006</v>
      </c>
      <c r="E19" s="138">
        <f t="shared" si="0"/>
        <v>126.56854026845639</v>
      </c>
    </row>
    <row r="20" spans="1:5" ht="78.75" x14ac:dyDescent="0.25">
      <c r="A20" s="174" t="s">
        <v>1109</v>
      </c>
      <c r="B20" s="136" t="s">
        <v>1110</v>
      </c>
      <c r="C20" s="137">
        <v>13768800</v>
      </c>
      <c r="D20" s="137">
        <v>14261528.42</v>
      </c>
      <c r="E20" s="138">
        <f t="shared" si="0"/>
        <v>103.57858651443843</v>
      </c>
    </row>
    <row r="21" spans="1:5" ht="63" x14ac:dyDescent="0.25">
      <c r="A21" s="174" t="s">
        <v>1111</v>
      </c>
      <c r="B21" s="136" t="s">
        <v>1112</v>
      </c>
      <c r="C21" s="137">
        <v>-1499600</v>
      </c>
      <c r="D21" s="137">
        <v>-1829101.19</v>
      </c>
      <c r="E21" s="138">
        <f t="shared" si="0"/>
        <v>121.97260536142971</v>
      </c>
    </row>
    <row r="22" spans="1:5" x14ac:dyDescent="0.25">
      <c r="A22" s="131" t="s">
        <v>1113</v>
      </c>
      <c r="B22" s="132" t="s">
        <v>1012</v>
      </c>
      <c r="C22" s="133">
        <v>27936500</v>
      </c>
      <c r="D22" s="133">
        <f>D23+D26+D29</f>
        <v>29077324.440000001</v>
      </c>
      <c r="E22" s="134">
        <f t="shared" si="0"/>
        <v>104.08363409875969</v>
      </c>
    </row>
    <row r="23" spans="1:5" x14ac:dyDescent="0.25">
      <c r="A23" s="174" t="s">
        <v>1114</v>
      </c>
      <c r="B23" s="136" t="s">
        <v>1115</v>
      </c>
      <c r="C23" s="137">
        <f>C24</f>
        <v>5745000</v>
      </c>
      <c r="D23" s="137">
        <f>D24+D25</f>
        <v>5784226.7700000005</v>
      </c>
      <c r="E23" s="138">
        <f t="shared" si="0"/>
        <v>100.68279843342039</v>
      </c>
    </row>
    <row r="24" spans="1:5" x14ac:dyDescent="0.25">
      <c r="A24" s="174" t="s">
        <v>1116</v>
      </c>
      <c r="B24" s="136" t="s">
        <v>1115</v>
      </c>
      <c r="C24" s="137">
        <v>5745000</v>
      </c>
      <c r="D24" s="137">
        <v>5826495.04</v>
      </c>
      <c r="E24" s="138">
        <f t="shared" si="0"/>
        <v>101.41853855526546</v>
      </c>
    </row>
    <row r="25" spans="1:5" ht="31.5" x14ac:dyDescent="0.25">
      <c r="A25" s="174" t="s">
        <v>1278</v>
      </c>
      <c r="B25" s="136" t="s">
        <v>1279</v>
      </c>
      <c r="C25" s="137"/>
      <c r="D25" s="137">
        <v>-42268.27</v>
      </c>
      <c r="E25" s="138"/>
    </row>
    <row r="26" spans="1:5" x14ac:dyDescent="0.25">
      <c r="A26" s="174" t="s">
        <v>1117</v>
      </c>
      <c r="B26" s="136" t="s">
        <v>1118</v>
      </c>
      <c r="C26" s="137">
        <f>C27</f>
        <v>9573500</v>
      </c>
      <c r="D26" s="137">
        <f>D27+D28</f>
        <v>9597696.2599999998</v>
      </c>
      <c r="E26" s="138">
        <f t="shared" si="0"/>
        <v>100.25274204836268</v>
      </c>
    </row>
    <row r="27" spans="1:5" x14ac:dyDescent="0.25">
      <c r="A27" s="174" t="s">
        <v>1119</v>
      </c>
      <c r="B27" s="136" t="s">
        <v>1118</v>
      </c>
      <c r="C27" s="137">
        <v>9573500</v>
      </c>
      <c r="D27" s="137">
        <v>9602722.1699999999</v>
      </c>
      <c r="E27" s="138">
        <f t="shared" si="0"/>
        <v>100.3052401942863</v>
      </c>
    </row>
    <row r="28" spans="1:5" ht="31.5" x14ac:dyDescent="0.25">
      <c r="A28" s="174" t="s">
        <v>1280</v>
      </c>
      <c r="B28" s="136" t="s">
        <v>1281</v>
      </c>
      <c r="C28" s="137"/>
      <c r="D28" s="137">
        <v>-5025.91</v>
      </c>
      <c r="E28" s="138"/>
    </row>
    <row r="29" spans="1:5" ht="18" customHeight="1" x14ac:dyDescent="0.25">
      <c r="A29" s="174" t="s">
        <v>1120</v>
      </c>
      <c r="B29" s="170" t="s">
        <v>1121</v>
      </c>
      <c r="C29" s="137">
        <v>12618000</v>
      </c>
      <c r="D29" s="137">
        <f>D30</f>
        <v>13695401.41</v>
      </c>
      <c r="E29" s="138">
        <f t="shared" si="0"/>
        <v>108.53860683151053</v>
      </c>
    </row>
    <row r="30" spans="1:5" ht="34.5" customHeight="1" x14ac:dyDescent="0.25">
      <c r="A30" s="174" t="s">
        <v>1122</v>
      </c>
      <c r="B30" s="170" t="s">
        <v>1123</v>
      </c>
      <c r="C30" s="137">
        <v>12618000</v>
      </c>
      <c r="D30" s="137">
        <v>13695401.41</v>
      </c>
      <c r="E30" s="138">
        <f t="shared" si="0"/>
        <v>108.53860683151053</v>
      </c>
    </row>
    <row r="31" spans="1:5" x14ac:dyDescent="0.25">
      <c r="A31" s="131" t="s">
        <v>1124</v>
      </c>
      <c r="B31" s="132" t="s">
        <v>1013</v>
      </c>
      <c r="C31" s="133">
        <v>2350000</v>
      </c>
      <c r="D31" s="133">
        <f>D32+D34</f>
        <v>2418608.6800000002</v>
      </c>
      <c r="E31" s="134">
        <f t="shared" si="0"/>
        <v>102.91951829787234</v>
      </c>
    </row>
    <row r="32" spans="1:5" ht="31.5" x14ac:dyDescent="0.25">
      <c r="A32" s="174" t="s">
        <v>1125</v>
      </c>
      <c r="B32" s="136" t="s">
        <v>1126</v>
      </c>
      <c r="C32" s="137">
        <v>2330000</v>
      </c>
      <c r="D32" s="137">
        <f>D33</f>
        <v>2393608.6800000002</v>
      </c>
      <c r="E32" s="138">
        <f t="shared" si="0"/>
        <v>102.72998626609441</v>
      </c>
    </row>
    <row r="33" spans="1:5" ht="47.25" customHeight="1" x14ac:dyDescent="0.25">
      <c r="A33" s="174" t="s">
        <v>1127</v>
      </c>
      <c r="B33" s="170" t="s">
        <v>1128</v>
      </c>
      <c r="C33" s="137">
        <v>2330000</v>
      </c>
      <c r="D33" s="137">
        <v>2393608.6800000002</v>
      </c>
      <c r="E33" s="138">
        <f t="shared" si="0"/>
        <v>102.72998626609441</v>
      </c>
    </row>
    <row r="34" spans="1:5" ht="31.5" x14ac:dyDescent="0.25">
      <c r="A34" s="174" t="s">
        <v>1129</v>
      </c>
      <c r="B34" s="136" t="s">
        <v>1130</v>
      </c>
      <c r="C34" s="137">
        <v>20000</v>
      </c>
      <c r="D34" s="137">
        <f>D35</f>
        <v>25000</v>
      </c>
      <c r="E34" s="138">
        <f t="shared" si="0"/>
        <v>125</v>
      </c>
    </row>
    <row r="35" spans="1:5" ht="31.5" x14ac:dyDescent="0.25">
      <c r="A35" s="174" t="s">
        <v>1131</v>
      </c>
      <c r="B35" s="136" t="s">
        <v>1014</v>
      </c>
      <c r="C35" s="137">
        <v>20000</v>
      </c>
      <c r="D35" s="137">
        <v>25000</v>
      </c>
      <c r="E35" s="138">
        <f t="shared" si="0"/>
        <v>125</v>
      </c>
    </row>
    <row r="36" spans="1:5" ht="31.5" x14ac:dyDescent="0.25">
      <c r="A36" s="131" t="s">
        <v>1132</v>
      </c>
      <c r="B36" s="132" t="s">
        <v>1015</v>
      </c>
      <c r="C36" s="133">
        <v>35342500</v>
      </c>
      <c r="D36" s="133">
        <f>D37+D44+D47</f>
        <v>37235511.020000003</v>
      </c>
      <c r="E36" s="134">
        <f t="shared" si="0"/>
        <v>105.35618878121242</v>
      </c>
    </row>
    <row r="37" spans="1:5" ht="81" customHeight="1" x14ac:dyDescent="0.25">
      <c r="A37" s="174" t="s">
        <v>1133</v>
      </c>
      <c r="B37" s="170" t="s">
        <v>1134</v>
      </c>
      <c r="C37" s="137">
        <v>34857300</v>
      </c>
      <c r="D37" s="137">
        <f>D38+D40+D42</f>
        <v>36750257.910000004</v>
      </c>
      <c r="E37" s="138">
        <f t="shared" si="0"/>
        <v>105.43059247273887</v>
      </c>
    </row>
    <row r="38" spans="1:5" ht="48" customHeight="1" x14ac:dyDescent="0.25">
      <c r="A38" s="174" t="s">
        <v>1135</v>
      </c>
      <c r="B38" s="170" t="s">
        <v>1136</v>
      </c>
      <c r="C38" s="137">
        <v>29000000</v>
      </c>
      <c r="D38" s="137">
        <f>D39</f>
        <v>30540633.210000001</v>
      </c>
      <c r="E38" s="138">
        <f t="shared" si="0"/>
        <v>105.31252831034483</v>
      </c>
    </row>
    <row r="39" spans="1:5" ht="78.75" customHeight="1" x14ac:dyDescent="0.25">
      <c r="A39" s="174" t="s">
        <v>1137</v>
      </c>
      <c r="B39" s="170" t="s">
        <v>1138</v>
      </c>
      <c r="C39" s="137">
        <v>29000000</v>
      </c>
      <c r="D39" s="137">
        <v>30540633.210000001</v>
      </c>
      <c r="E39" s="138">
        <f t="shared" si="0"/>
        <v>105.31252831034483</v>
      </c>
    </row>
    <row r="40" spans="1:5" ht="63.75" customHeight="1" x14ac:dyDescent="0.25">
      <c r="A40" s="174" t="s">
        <v>1139</v>
      </c>
      <c r="B40" s="170" t="s">
        <v>1140</v>
      </c>
      <c r="C40" s="137">
        <v>177500</v>
      </c>
      <c r="D40" s="137">
        <f>D41</f>
        <v>189792.3</v>
      </c>
      <c r="E40" s="138">
        <f t="shared" si="0"/>
        <v>106.92523943661971</v>
      </c>
    </row>
    <row r="41" spans="1:5" ht="63" x14ac:dyDescent="0.25">
      <c r="A41" s="174" t="s">
        <v>1141</v>
      </c>
      <c r="B41" s="136" t="s">
        <v>1016</v>
      </c>
      <c r="C41" s="137">
        <v>177500</v>
      </c>
      <c r="D41" s="137">
        <v>189792.3</v>
      </c>
      <c r="E41" s="138">
        <f t="shared" si="0"/>
        <v>106.92523943661971</v>
      </c>
    </row>
    <row r="42" spans="1:5" ht="78.75" x14ac:dyDescent="0.25">
      <c r="A42" s="174" t="s">
        <v>1142</v>
      </c>
      <c r="B42" s="136" t="s">
        <v>1143</v>
      </c>
      <c r="C42" s="137">
        <v>5679800</v>
      </c>
      <c r="D42" s="137">
        <f>D43</f>
        <v>6019832.4000000004</v>
      </c>
      <c r="E42" s="138">
        <f t="shared" si="0"/>
        <v>105.98669671467307</v>
      </c>
    </row>
    <row r="43" spans="1:5" ht="78.75" x14ac:dyDescent="0.25">
      <c r="A43" s="174" t="s">
        <v>1144</v>
      </c>
      <c r="B43" s="136" t="s">
        <v>1145</v>
      </c>
      <c r="C43" s="137">
        <v>5679800</v>
      </c>
      <c r="D43" s="137">
        <v>6019832.4000000004</v>
      </c>
      <c r="E43" s="138">
        <f t="shared" si="0"/>
        <v>105.98669671467307</v>
      </c>
    </row>
    <row r="44" spans="1:5" x14ac:dyDescent="0.25">
      <c r="A44" s="174" t="s">
        <v>1146</v>
      </c>
      <c r="B44" s="136" t="s">
        <v>1017</v>
      </c>
      <c r="C44" s="137">
        <v>15700</v>
      </c>
      <c r="D44" s="137">
        <f>D45</f>
        <v>15714</v>
      </c>
      <c r="E44" s="138">
        <f t="shared" si="0"/>
        <v>100.0891719745223</v>
      </c>
    </row>
    <row r="45" spans="1:5" ht="47.25" x14ac:dyDescent="0.25">
      <c r="A45" s="174" t="s">
        <v>1147</v>
      </c>
      <c r="B45" s="136" t="s">
        <v>1148</v>
      </c>
      <c r="C45" s="137">
        <v>15700</v>
      </c>
      <c r="D45" s="137">
        <f>D46</f>
        <v>15714</v>
      </c>
      <c r="E45" s="138">
        <f t="shared" si="0"/>
        <v>100.0891719745223</v>
      </c>
    </row>
    <row r="46" spans="1:5" ht="47.25" x14ac:dyDescent="0.25">
      <c r="A46" s="174" t="s">
        <v>1149</v>
      </c>
      <c r="B46" s="136" t="s">
        <v>1018</v>
      </c>
      <c r="C46" s="137">
        <v>15700</v>
      </c>
      <c r="D46" s="137">
        <v>15714</v>
      </c>
      <c r="E46" s="138">
        <f t="shared" si="0"/>
        <v>100.0891719745223</v>
      </c>
    </row>
    <row r="47" spans="1:5" ht="63" x14ac:dyDescent="0.25">
      <c r="A47" s="174" t="s">
        <v>1150</v>
      </c>
      <c r="B47" s="136" t="s">
        <v>1151</v>
      </c>
      <c r="C47" s="137">
        <v>469500</v>
      </c>
      <c r="D47" s="137">
        <f>D48</f>
        <v>469539.11</v>
      </c>
      <c r="E47" s="138">
        <f t="shared" si="0"/>
        <v>100.00833013844515</v>
      </c>
    </row>
    <row r="48" spans="1:5" ht="62.25" customHeight="1" x14ac:dyDescent="0.25">
      <c r="A48" s="174" t="s">
        <v>1152</v>
      </c>
      <c r="B48" s="136" t="s">
        <v>1153</v>
      </c>
      <c r="C48" s="137">
        <v>469500</v>
      </c>
      <c r="D48" s="137">
        <f>D49</f>
        <v>469539.11</v>
      </c>
      <c r="E48" s="138">
        <f t="shared" si="0"/>
        <v>100.00833013844515</v>
      </c>
    </row>
    <row r="49" spans="1:5" ht="68.25" customHeight="1" x14ac:dyDescent="0.25">
      <c r="A49" s="174" t="s">
        <v>1154</v>
      </c>
      <c r="B49" s="136" t="s">
        <v>1155</v>
      </c>
      <c r="C49" s="137">
        <v>469500</v>
      </c>
      <c r="D49" s="137">
        <v>469539.11</v>
      </c>
      <c r="E49" s="138">
        <f t="shared" si="0"/>
        <v>100.00833013844515</v>
      </c>
    </row>
    <row r="50" spans="1:5" ht="26.25" customHeight="1" x14ac:dyDescent="0.25">
      <c r="A50" s="166" t="s">
        <v>1156</v>
      </c>
      <c r="B50" s="132" t="s">
        <v>1019</v>
      </c>
      <c r="C50" s="133">
        <v>791000</v>
      </c>
      <c r="D50" s="133">
        <f>D51</f>
        <v>795975.54999999993</v>
      </c>
      <c r="E50" s="134">
        <f t="shared" si="0"/>
        <v>100.62902022756003</v>
      </c>
    </row>
    <row r="51" spans="1:5" x14ac:dyDescent="0.25">
      <c r="A51" s="174" t="s">
        <v>1157</v>
      </c>
      <c r="B51" s="136" t="s">
        <v>1020</v>
      </c>
      <c r="C51" s="137">
        <v>791000</v>
      </c>
      <c r="D51" s="137">
        <f>D52+D53+D54</f>
        <v>795975.54999999993</v>
      </c>
      <c r="E51" s="138">
        <f t="shared" si="0"/>
        <v>100.62902022756003</v>
      </c>
    </row>
    <row r="52" spans="1:5" ht="31.5" x14ac:dyDescent="0.25">
      <c r="A52" s="174" t="s">
        <v>1158</v>
      </c>
      <c r="B52" s="136" t="s">
        <v>1159</v>
      </c>
      <c r="C52" s="137">
        <v>405000</v>
      </c>
      <c r="D52" s="137">
        <v>406450.23</v>
      </c>
      <c r="E52" s="138">
        <f t="shared" si="0"/>
        <v>100.35808148148149</v>
      </c>
    </row>
    <row r="53" spans="1:5" x14ac:dyDescent="0.25">
      <c r="A53" s="174" t="s">
        <v>1160</v>
      </c>
      <c r="B53" s="136" t="s">
        <v>1021</v>
      </c>
      <c r="C53" s="137">
        <v>186000</v>
      </c>
      <c r="D53" s="137">
        <v>185598.71</v>
      </c>
      <c r="E53" s="138">
        <f t="shared" si="0"/>
        <v>99.784252688172032</v>
      </c>
    </row>
    <row r="54" spans="1:5" x14ac:dyDescent="0.25">
      <c r="A54" s="174" t="s">
        <v>1161</v>
      </c>
      <c r="B54" s="136" t="s">
        <v>1022</v>
      </c>
      <c r="C54" s="137">
        <v>200000</v>
      </c>
      <c r="D54" s="137">
        <f>D55</f>
        <v>203926.61</v>
      </c>
      <c r="E54" s="138">
        <f t="shared" si="0"/>
        <v>101.96330499999999</v>
      </c>
    </row>
    <row r="55" spans="1:5" x14ac:dyDescent="0.25">
      <c r="A55" s="174" t="s">
        <v>1162</v>
      </c>
      <c r="B55" s="136" t="s">
        <v>1023</v>
      </c>
      <c r="C55" s="137">
        <v>200000</v>
      </c>
      <c r="D55" s="137">
        <v>203926.61</v>
      </c>
      <c r="E55" s="138">
        <f t="shared" si="0"/>
        <v>101.96330499999999</v>
      </c>
    </row>
    <row r="56" spans="1:5" ht="31.5" x14ac:dyDescent="0.25">
      <c r="A56" s="131" t="s">
        <v>1163</v>
      </c>
      <c r="B56" s="132" t="s">
        <v>1024</v>
      </c>
      <c r="C56" s="133">
        <v>122780</v>
      </c>
      <c r="D56" s="133">
        <f>D57</f>
        <v>128216.26</v>
      </c>
      <c r="E56" s="134">
        <f t="shared" si="0"/>
        <v>104.42764293858934</v>
      </c>
    </row>
    <row r="57" spans="1:5" x14ac:dyDescent="0.25">
      <c r="A57" s="174" t="s">
        <v>1164</v>
      </c>
      <c r="B57" s="136" t="s">
        <v>1025</v>
      </c>
      <c r="C57" s="137">
        <v>122780</v>
      </c>
      <c r="D57" s="137">
        <f>D58+D60</f>
        <v>128216.26</v>
      </c>
      <c r="E57" s="138">
        <f t="shared" si="0"/>
        <v>104.42764293858934</v>
      </c>
    </row>
    <row r="58" spans="1:5" ht="33" customHeight="1" x14ac:dyDescent="0.25">
      <c r="A58" s="174" t="s">
        <v>1165</v>
      </c>
      <c r="B58" s="170" t="s">
        <v>1166</v>
      </c>
      <c r="C58" s="137">
        <v>33000</v>
      </c>
      <c r="D58" s="137">
        <f>D59</f>
        <v>30114.31</v>
      </c>
      <c r="E58" s="138">
        <f t="shared" si="0"/>
        <v>91.255484848484855</v>
      </c>
    </row>
    <row r="59" spans="1:5" ht="30.75" customHeight="1" x14ac:dyDescent="0.25">
      <c r="A59" s="174" t="s">
        <v>1167</v>
      </c>
      <c r="B59" s="170" t="s">
        <v>1168</v>
      </c>
      <c r="C59" s="137">
        <v>33000</v>
      </c>
      <c r="D59" s="137">
        <v>30114.31</v>
      </c>
      <c r="E59" s="138">
        <f t="shared" si="0"/>
        <v>91.255484848484855</v>
      </c>
    </row>
    <row r="60" spans="1:5" x14ac:dyDescent="0.25">
      <c r="A60" s="174" t="s">
        <v>1169</v>
      </c>
      <c r="B60" s="136" t="s">
        <v>1026</v>
      </c>
      <c r="C60" s="137">
        <v>89780</v>
      </c>
      <c r="D60" s="137">
        <f>D61</f>
        <v>98101.95</v>
      </c>
      <c r="E60" s="138">
        <f t="shared" si="0"/>
        <v>109.26926932501671</v>
      </c>
    </row>
    <row r="61" spans="1:5" x14ac:dyDescent="0.25">
      <c r="A61" s="174" t="s">
        <v>1170</v>
      </c>
      <c r="B61" s="136" t="s">
        <v>1027</v>
      </c>
      <c r="C61" s="137">
        <v>89780</v>
      </c>
      <c r="D61" s="137">
        <v>98101.95</v>
      </c>
      <c r="E61" s="138">
        <f t="shared" si="0"/>
        <v>109.26926932501671</v>
      </c>
    </row>
    <row r="62" spans="1:5" ht="31.5" x14ac:dyDescent="0.25">
      <c r="A62" s="131" t="s">
        <v>1171</v>
      </c>
      <c r="B62" s="132" t="s">
        <v>1028</v>
      </c>
      <c r="C62" s="133">
        <v>7099800</v>
      </c>
      <c r="D62" s="133">
        <f>D63</f>
        <v>13640447.130000001</v>
      </c>
      <c r="E62" s="134">
        <f t="shared" si="0"/>
        <v>192.12438561649626</v>
      </c>
    </row>
    <row r="63" spans="1:5" ht="31.5" x14ac:dyDescent="0.25">
      <c r="A63" s="174" t="s">
        <v>1172</v>
      </c>
      <c r="B63" s="136" t="s">
        <v>1029</v>
      </c>
      <c r="C63" s="137">
        <v>7099800</v>
      </c>
      <c r="D63" s="137">
        <f>D64</f>
        <v>13640447.130000001</v>
      </c>
      <c r="E63" s="138">
        <f t="shared" si="0"/>
        <v>192.12438561649626</v>
      </c>
    </row>
    <row r="64" spans="1:5" ht="31.5" x14ac:dyDescent="0.25">
      <c r="A64" s="174" t="s">
        <v>1173</v>
      </c>
      <c r="B64" s="136" t="s">
        <v>1030</v>
      </c>
      <c r="C64" s="137">
        <v>7099800</v>
      </c>
      <c r="D64" s="137">
        <f>D65</f>
        <v>13640447.130000001</v>
      </c>
      <c r="E64" s="138">
        <f t="shared" si="0"/>
        <v>192.12438561649626</v>
      </c>
    </row>
    <row r="65" spans="1:5" ht="47.25" x14ac:dyDescent="0.25">
      <c r="A65" s="174" t="s">
        <v>1174</v>
      </c>
      <c r="B65" s="136" t="s">
        <v>1031</v>
      </c>
      <c r="C65" s="137">
        <v>7099800</v>
      </c>
      <c r="D65" s="137">
        <v>13640447.130000001</v>
      </c>
      <c r="E65" s="138">
        <f t="shared" si="0"/>
        <v>192.12438561649626</v>
      </c>
    </row>
    <row r="66" spans="1:5" x14ac:dyDescent="0.25">
      <c r="A66" s="131" t="s">
        <v>1175</v>
      </c>
      <c r="B66" s="132" t="s">
        <v>1176</v>
      </c>
      <c r="C66" s="133">
        <f>C67+C68+C69+C70+C71+C72+C73+C74+C75+C76+C77+C78+C79+C80+C81+C82+C83+C84+C85+C86+C87+C88</f>
        <v>2407420</v>
      </c>
      <c r="D66" s="133">
        <f>D67+D68+D69+D70+D71+D72+D73+D74+D75+D76+D77+D78+D79+D80+D81+D82+D83+D84+D85+D86+D87+D88</f>
        <v>2599650.58</v>
      </c>
      <c r="E66" s="134">
        <f t="shared" si="0"/>
        <v>107.98492078656821</v>
      </c>
    </row>
    <row r="67" spans="1:5" ht="63" x14ac:dyDescent="0.25">
      <c r="A67" s="174" t="s">
        <v>1177</v>
      </c>
      <c r="B67" s="136" t="s">
        <v>1178</v>
      </c>
      <c r="C67" s="137">
        <v>40000</v>
      </c>
      <c r="D67" s="137">
        <v>43102.2</v>
      </c>
      <c r="E67" s="138">
        <f t="shared" si="0"/>
        <v>107.75549999999998</v>
      </c>
    </row>
    <row r="68" spans="1:5" ht="45.75" customHeight="1" x14ac:dyDescent="0.25">
      <c r="A68" s="174" t="s">
        <v>1179</v>
      </c>
      <c r="B68" s="136" t="s">
        <v>1180</v>
      </c>
      <c r="C68" s="137">
        <v>55000</v>
      </c>
      <c r="D68" s="137">
        <v>56234.26</v>
      </c>
      <c r="E68" s="138">
        <f t="shared" si="0"/>
        <v>102.24410909090909</v>
      </c>
    </row>
    <row r="69" spans="1:5" ht="72" customHeight="1" x14ac:dyDescent="0.25">
      <c r="A69" s="174" t="s">
        <v>1181</v>
      </c>
      <c r="B69" s="136" t="s">
        <v>1182</v>
      </c>
      <c r="C69" s="137">
        <v>5000</v>
      </c>
      <c r="D69" s="137">
        <v>6003.55</v>
      </c>
      <c r="E69" s="138">
        <f t="shared" si="0"/>
        <v>120.071</v>
      </c>
    </row>
    <row r="70" spans="1:5" ht="70.5" customHeight="1" x14ac:dyDescent="0.25">
      <c r="A70" s="174" t="s">
        <v>1183</v>
      </c>
      <c r="B70" s="136" t="s">
        <v>1184</v>
      </c>
      <c r="C70" s="137">
        <v>15000</v>
      </c>
      <c r="D70" s="137">
        <v>15000</v>
      </c>
      <c r="E70" s="138">
        <f t="shared" si="0"/>
        <v>100</v>
      </c>
    </row>
    <row r="71" spans="1:5" ht="78.75" x14ac:dyDescent="0.25">
      <c r="A71" s="174" t="s">
        <v>1185</v>
      </c>
      <c r="B71" s="136" t="s">
        <v>1186</v>
      </c>
      <c r="C71" s="137">
        <v>773200</v>
      </c>
      <c r="D71" s="137">
        <v>793000</v>
      </c>
      <c r="E71" s="138">
        <f t="shared" si="0"/>
        <v>102.56078634247284</v>
      </c>
    </row>
    <row r="72" spans="1:5" ht="63" x14ac:dyDescent="0.25">
      <c r="A72" s="174" t="s">
        <v>1187</v>
      </c>
      <c r="B72" s="136" t="s">
        <v>1188</v>
      </c>
      <c r="C72" s="137">
        <v>90000</v>
      </c>
      <c r="D72" s="137">
        <v>90000</v>
      </c>
      <c r="E72" s="138">
        <f t="shared" si="0"/>
        <v>100</v>
      </c>
    </row>
    <row r="73" spans="1:5" ht="46.5" customHeight="1" x14ac:dyDescent="0.25">
      <c r="A73" s="175" t="s">
        <v>1189</v>
      </c>
      <c r="B73" s="171" t="s">
        <v>1190</v>
      </c>
      <c r="C73" s="168">
        <v>230000</v>
      </c>
      <c r="D73" s="168">
        <v>286758.56</v>
      </c>
      <c r="E73" s="169">
        <f t="shared" si="0"/>
        <v>124.67763478260869</v>
      </c>
    </row>
    <row r="74" spans="1:5" ht="63" x14ac:dyDescent="0.25">
      <c r="A74" s="174" t="s">
        <v>1191</v>
      </c>
      <c r="B74" s="136" t="s">
        <v>1032</v>
      </c>
      <c r="C74" s="137">
        <v>3000</v>
      </c>
      <c r="D74" s="137">
        <v>3100</v>
      </c>
      <c r="E74" s="138">
        <f t="shared" si="0"/>
        <v>103.33333333333334</v>
      </c>
    </row>
    <row r="75" spans="1:5" ht="63" x14ac:dyDescent="0.25">
      <c r="A75" s="174" t="s">
        <v>1192</v>
      </c>
      <c r="B75" s="136" t="s">
        <v>1033</v>
      </c>
      <c r="C75" s="137">
        <v>18000</v>
      </c>
      <c r="D75" s="137">
        <v>18000</v>
      </c>
      <c r="E75" s="138">
        <f t="shared" ref="E75:E143" si="1">D75/C75*100</f>
        <v>100</v>
      </c>
    </row>
    <row r="76" spans="1:5" ht="78.75" x14ac:dyDescent="0.25">
      <c r="A76" s="174" t="s">
        <v>1193</v>
      </c>
      <c r="B76" s="136" t="s">
        <v>1194</v>
      </c>
      <c r="C76" s="137">
        <v>15000</v>
      </c>
      <c r="D76" s="137">
        <v>15149.36</v>
      </c>
      <c r="E76" s="138">
        <f t="shared" si="1"/>
        <v>100.99573333333333</v>
      </c>
    </row>
    <row r="77" spans="1:5" ht="63" x14ac:dyDescent="0.25">
      <c r="A77" s="174" t="s">
        <v>1195</v>
      </c>
      <c r="B77" s="136" t="s">
        <v>1196</v>
      </c>
      <c r="C77" s="137">
        <v>6500</v>
      </c>
      <c r="D77" s="137">
        <v>6328.91</v>
      </c>
      <c r="E77" s="138">
        <f t="shared" si="1"/>
        <v>97.367846153846145</v>
      </c>
    </row>
    <row r="78" spans="1:5" ht="78.75" x14ac:dyDescent="0.25">
      <c r="A78" s="175" t="s">
        <v>1197</v>
      </c>
      <c r="B78" s="167" t="s">
        <v>1037</v>
      </c>
      <c r="C78" s="168">
        <v>270000</v>
      </c>
      <c r="D78" s="168">
        <v>276258.96000000002</v>
      </c>
      <c r="E78" s="169">
        <f t="shared" si="1"/>
        <v>102.31813333333335</v>
      </c>
    </row>
    <row r="79" spans="1:5" ht="47.25" x14ac:dyDescent="0.25">
      <c r="A79" s="175" t="s">
        <v>1198</v>
      </c>
      <c r="B79" s="167" t="s">
        <v>1199</v>
      </c>
      <c r="C79" s="168">
        <v>260000</v>
      </c>
      <c r="D79" s="168">
        <v>268550.71999999997</v>
      </c>
      <c r="E79" s="169">
        <f t="shared" si="1"/>
        <v>103.28873846153846</v>
      </c>
    </row>
    <row r="80" spans="1:5" ht="63" x14ac:dyDescent="0.25">
      <c r="A80" s="175" t="s">
        <v>1200</v>
      </c>
      <c r="B80" s="167" t="s">
        <v>1036</v>
      </c>
      <c r="C80" s="168">
        <v>1000</v>
      </c>
      <c r="D80" s="168">
        <v>1000</v>
      </c>
      <c r="E80" s="169">
        <f t="shared" si="1"/>
        <v>100</v>
      </c>
    </row>
    <row r="81" spans="1:5" ht="78.75" x14ac:dyDescent="0.25">
      <c r="A81" s="174" t="s">
        <v>1201</v>
      </c>
      <c r="B81" s="136" t="s">
        <v>1034</v>
      </c>
      <c r="C81" s="137">
        <v>4000</v>
      </c>
      <c r="D81" s="137">
        <v>5352.79</v>
      </c>
      <c r="E81" s="138">
        <f t="shared" si="1"/>
        <v>133.81975</v>
      </c>
    </row>
    <row r="82" spans="1:5" ht="94.5" x14ac:dyDescent="0.25">
      <c r="A82" s="174" t="s">
        <v>1202</v>
      </c>
      <c r="B82" s="136" t="s">
        <v>1035</v>
      </c>
      <c r="C82" s="137">
        <v>39000</v>
      </c>
      <c r="D82" s="137">
        <v>39000</v>
      </c>
      <c r="E82" s="138">
        <f t="shared" si="1"/>
        <v>100</v>
      </c>
    </row>
    <row r="83" spans="1:5" ht="112.5" customHeight="1" x14ac:dyDescent="0.25">
      <c r="A83" s="174" t="s">
        <v>1203</v>
      </c>
      <c r="B83" s="170" t="s">
        <v>1204</v>
      </c>
      <c r="C83" s="137">
        <v>35000</v>
      </c>
      <c r="D83" s="137">
        <v>45000</v>
      </c>
      <c r="E83" s="138">
        <f t="shared" si="1"/>
        <v>128.57142857142858</v>
      </c>
    </row>
    <row r="84" spans="1:5" ht="63" x14ac:dyDescent="0.25">
      <c r="A84" s="175" t="s">
        <v>1205</v>
      </c>
      <c r="B84" s="167" t="s">
        <v>1038</v>
      </c>
      <c r="C84" s="168">
        <v>16000</v>
      </c>
      <c r="D84" s="168">
        <v>17543.740000000002</v>
      </c>
      <c r="E84" s="169">
        <f t="shared" si="1"/>
        <v>109.64837500000002</v>
      </c>
    </row>
    <row r="85" spans="1:5" ht="78.75" customHeight="1" x14ac:dyDescent="0.25">
      <c r="A85" s="175" t="s">
        <v>1206</v>
      </c>
      <c r="B85" s="171" t="s">
        <v>1207</v>
      </c>
      <c r="C85" s="168">
        <v>150000</v>
      </c>
      <c r="D85" s="168">
        <v>149717.53</v>
      </c>
      <c r="E85" s="169">
        <f t="shared" si="1"/>
        <v>99.81168666666666</v>
      </c>
    </row>
    <row r="86" spans="1:5" ht="47.25" x14ac:dyDescent="0.25">
      <c r="A86" s="174" t="s">
        <v>1208</v>
      </c>
      <c r="B86" s="136" t="s">
        <v>1209</v>
      </c>
      <c r="C86" s="137">
        <v>23300</v>
      </c>
      <c r="D86" s="137">
        <v>24300</v>
      </c>
      <c r="E86" s="169">
        <f t="shared" si="1"/>
        <v>104.29184549356223</v>
      </c>
    </row>
    <row r="87" spans="1:5" ht="63" x14ac:dyDescent="0.25">
      <c r="A87" s="174" t="s">
        <v>1210</v>
      </c>
      <c r="B87" s="136" t="s">
        <v>1211</v>
      </c>
      <c r="C87" s="137">
        <v>1000</v>
      </c>
      <c r="D87" s="137">
        <v>22000</v>
      </c>
      <c r="E87" s="138">
        <f t="shared" si="1"/>
        <v>2200</v>
      </c>
    </row>
    <row r="88" spans="1:5" ht="63.75" customHeight="1" x14ac:dyDescent="0.25">
      <c r="A88" s="135" t="s">
        <v>1212</v>
      </c>
      <c r="B88" s="170" t="s">
        <v>1211</v>
      </c>
      <c r="C88" s="137">
        <v>357420</v>
      </c>
      <c r="D88" s="137">
        <v>418250</v>
      </c>
      <c r="E88" s="138">
        <f t="shared" si="1"/>
        <v>117.01919310614963</v>
      </c>
    </row>
    <row r="89" spans="1:5" x14ac:dyDescent="0.25">
      <c r="A89" s="131" t="s">
        <v>1213</v>
      </c>
      <c r="B89" s="132" t="s">
        <v>1039</v>
      </c>
      <c r="C89" s="133">
        <f>C90+C141</f>
        <v>1244514102.1499999</v>
      </c>
      <c r="D89" s="133">
        <f>D90+D141</f>
        <v>1166402217.1299999</v>
      </c>
      <c r="E89" s="134">
        <f t="shared" si="1"/>
        <v>93.72350342313878</v>
      </c>
    </row>
    <row r="90" spans="1:5" ht="31.5" x14ac:dyDescent="0.25">
      <c r="A90" s="131" t="s">
        <v>1214</v>
      </c>
      <c r="B90" s="132" t="s">
        <v>1040</v>
      </c>
      <c r="C90" s="133">
        <f>C91+C98+C115+C130</f>
        <v>1244464102.1499999</v>
      </c>
      <c r="D90" s="133">
        <f>D91+D98+D115+D130</f>
        <v>1166352217.1299999</v>
      </c>
      <c r="E90" s="134">
        <f t="shared" si="1"/>
        <v>93.723251246456215</v>
      </c>
    </row>
    <row r="91" spans="1:5" x14ac:dyDescent="0.25">
      <c r="A91" s="131" t="s">
        <v>1215</v>
      </c>
      <c r="B91" s="132" t="s">
        <v>1041</v>
      </c>
      <c r="C91" s="133">
        <f>C92+C94+C96</f>
        <v>54980153</v>
      </c>
      <c r="D91" s="133">
        <f>D92+D94+D96</f>
        <v>54980153</v>
      </c>
      <c r="E91" s="134">
        <f t="shared" si="1"/>
        <v>100</v>
      </c>
    </row>
    <row r="92" spans="1:5" x14ac:dyDescent="0.25">
      <c r="A92" s="174" t="s">
        <v>1216</v>
      </c>
      <c r="B92" s="136" t="s">
        <v>1042</v>
      </c>
      <c r="C92" s="137">
        <f>C93</f>
        <v>12025000</v>
      </c>
      <c r="D92" s="137">
        <f>D93</f>
        <v>12025000</v>
      </c>
      <c r="E92" s="138">
        <f t="shared" si="1"/>
        <v>100</v>
      </c>
    </row>
    <row r="93" spans="1:5" ht="31.5" x14ac:dyDescent="0.25">
      <c r="A93" s="174" t="s">
        <v>1217</v>
      </c>
      <c r="B93" s="136" t="s">
        <v>1043</v>
      </c>
      <c r="C93" s="137">
        <v>12025000</v>
      </c>
      <c r="D93" s="137">
        <v>12025000</v>
      </c>
      <c r="E93" s="138">
        <f t="shared" si="1"/>
        <v>100</v>
      </c>
    </row>
    <row r="94" spans="1:5" ht="31.5" x14ac:dyDescent="0.25">
      <c r="A94" s="174" t="s">
        <v>1218</v>
      </c>
      <c r="B94" s="136" t="s">
        <v>1044</v>
      </c>
      <c r="C94" s="137">
        <f>C95</f>
        <v>39903153</v>
      </c>
      <c r="D94" s="137">
        <f>D95</f>
        <v>39903153</v>
      </c>
      <c r="E94" s="138">
        <f t="shared" si="1"/>
        <v>100</v>
      </c>
    </row>
    <row r="95" spans="1:5" ht="31.5" x14ac:dyDescent="0.25">
      <c r="A95" s="174" t="s">
        <v>1219</v>
      </c>
      <c r="B95" s="136" t="s">
        <v>1045</v>
      </c>
      <c r="C95" s="137">
        <v>39903153</v>
      </c>
      <c r="D95" s="137">
        <v>39903153</v>
      </c>
      <c r="E95" s="138">
        <f t="shared" si="1"/>
        <v>100</v>
      </c>
    </row>
    <row r="96" spans="1:5" x14ac:dyDescent="0.25">
      <c r="A96" s="174" t="s">
        <v>1220</v>
      </c>
      <c r="B96" s="136" t="s">
        <v>1221</v>
      </c>
      <c r="C96" s="137">
        <f>C97</f>
        <v>3052000</v>
      </c>
      <c r="D96" s="137">
        <f>D97</f>
        <v>3052000</v>
      </c>
      <c r="E96" s="138">
        <f t="shared" si="1"/>
        <v>100</v>
      </c>
    </row>
    <row r="97" spans="1:5" x14ac:dyDescent="0.25">
      <c r="A97" s="174" t="s">
        <v>1222</v>
      </c>
      <c r="B97" s="136" t="s">
        <v>1223</v>
      </c>
      <c r="C97" s="137">
        <v>3052000</v>
      </c>
      <c r="D97" s="137">
        <v>3052000</v>
      </c>
      <c r="E97" s="138">
        <f t="shared" si="1"/>
        <v>100</v>
      </c>
    </row>
    <row r="98" spans="1:5" ht="31.5" x14ac:dyDescent="0.25">
      <c r="A98" s="131" t="s">
        <v>1224</v>
      </c>
      <c r="B98" s="132" t="s">
        <v>1046</v>
      </c>
      <c r="C98" s="133">
        <f>C99+C101+C103+C105+C107+C109+C111+C113</f>
        <v>432065636.04000002</v>
      </c>
      <c r="D98" s="133">
        <f>D99+D101+D103+D105+D107+D109+D111+D113</f>
        <v>360651032.13999999</v>
      </c>
      <c r="E98" s="134">
        <f t="shared" si="1"/>
        <v>83.471352974391934</v>
      </c>
    </row>
    <row r="99" spans="1:5" ht="63" x14ac:dyDescent="0.25">
      <c r="A99" s="174" t="s">
        <v>1225</v>
      </c>
      <c r="B99" s="136" t="s">
        <v>1047</v>
      </c>
      <c r="C99" s="137">
        <f>C100</f>
        <v>177999185.69</v>
      </c>
      <c r="D99" s="137">
        <f>D100</f>
        <v>162286304.52000001</v>
      </c>
      <c r="E99" s="138">
        <f t="shared" si="1"/>
        <v>91.172498284702698</v>
      </c>
    </row>
    <row r="100" spans="1:5" ht="78.75" x14ac:dyDescent="0.25">
      <c r="A100" s="174" t="s">
        <v>1226</v>
      </c>
      <c r="B100" s="136" t="s">
        <v>1048</v>
      </c>
      <c r="C100" s="137">
        <v>177999185.69</v>
      </c>
      <c r="D100" s="137">
        <v>162286304.52000001</v>
      </c>
      <c r="E100" s="138">
        <f t="shared" si="1"/>
        <v>91.172498284702698</v>
      </c>
    </row>
    <row r="101" spans="1:5" ht="31.5" x14ac:dyDescent="0.25">
      <c r="A101" s="174" t="s">
        <v>1227</v>
      </c>
      <c r="B101" s="136" t="s">
        <v>1049</v>
      </c>
      <c r="C101" s="137">
        <f>C102</f>
        <v>46330781.960000001</v>
      </c>
      <c r="D101" s="137">
        <f>D102</f>
        <v>46330781.960000001</v>
      </c>
      <c r="E101" s="138">
        <f t="shared" si="1"/>
        <v>100</v>
      </c>
    </row>
    <row r="102" spans="1:5" ht="31.5" x14ac:dyDescent="0.25">
      <c r="A102" s="174" t="s">
        <v>1228</v>
      </c>
      <c r="B102" s="136" t="s">
        <v>1050</v>
      </c>
      <c r="C102" s="137">
        <v>46330781.960000001</v>
      </c>
      <c r="D102" s="137">
        <v>46330781.960000001</v>
      </c>
      <c r="E102" s="138">
        <f t="shared" si="1"/>
        <v>100</v>
      </c>
    </row>
    <row r="103" spans="1:5" ht="47.25" x14ac:dyDescent="0.25">
      <c r="A103" s="174" t="s">
        <v>1229</v>
      </c>
      <c r="B103" s="136" t="s">
        <v>1051</v>
      </c>
      <c r="C103" s="137">
        <f>C104</f>
        <v>25084676</v>
      </c>
      <c r="D103" s="137">
        <f>D104</f>
        <v>23792121.440000001</v>
      </c>
      <c r="E103" s="138">
        <f t="shared" si="1"/>
        <v>94.847234383254545</v>
      </c>
    </row>
    <row r="104" spans="1:5" ht="47.25" x14ac:dyDescent="0.25">
      <c r="A104" s="174" t="s">
        <v>1230</v>
      </c>
      <c r="B104" s="136" t="s">
        <v>1052</v>
      </c>
      <c r="C104" s="137">
        <v>25084676</v>
      </c>
      <c r="D104" s="137">
        <v>23792121.440000001</v>
      </c>
      <c r="E104" s="138">
        <f t="shared" si="1"/>
        <v>94.847234383254545</v>
      </c>
    </row>
    <row r="105" spans="1:5" ht="31.5" x14ac:dyDescent="0.25">
      <c r="A105" s="174" t="s">
        <v>1231</v>
      </c>
      <c r="B105" s="136" t="s">
        <v>1053</v>
      </c>
      <c r="C105" s="137">
        <f>C106</f>
        <v>2300000</v>
      </c>
      <c r="D105" s="137">
        <f>D106</f>
        <v>2300000</v>
      </c>
      <c r="E105" s="138">
        <f t="shared" si="1"/>
        <v>100</v>
      </c>
    </row>
    <row r="106" spans="1:5" ht="31.5" x14ac:dyDescent="0.25">
      <c r="A106" s="174" t="s">
        <v>1232</v>
      </c>
      <c r="B106" s="136" t="s">
        <v>1054</v>
      </c>
      <c r="C106" s="137">
        <v>2300000</v>
      </c>
      <c r="D106" s="137">
        <v>2300000</v>
      </c>
      <c r="E106" s="138">
        <f t="shared" si="1"/>
        <v>100</v>
      </c>
    </row>
    <row r="107" spans="1:5" ht="31.5" x14ac:dyDescent="0.25">
      <c r="A107" s="174" t="s">
        <v>1233</v>
      </c>
      <c r="B107" s="136" t="s">
        <v>1055</v>
      </c>
      <c r="C107" s="137">
        <f>C108</f>
        <v>568296</v>
      </c>
      <c r="D107" s="137">
        <f>D108</f>
        <v>568296</v>
      </c>
      <c r="E107" s="138">
        <f t="shared" si="1"/>
        <v>100</v>
      </c>
    </row>
    <row r="108" spans="1:5" ht="31.5" x14ac:dyDescent="0.25">
      <c r="A108" s="174" t="s">
        <v>1234</v>
      </c>
      <c r="B108" s="136" t="s">
        <v>1056</v>
      </c>
      <c r="C108" s="137">
        <v>568296</v>
      </c>
      <c r="D108" s="137">
        <v>568296</v>
      </c>
      <c r="E108" s="138">
        <f t="shared" si="1"/>
        <v>100</v>
      </c>
    </row>
    <row r="109" spans="1:5" x14ac:dyDescent="0.25">
      <c r="A109" s="174" t="s">
        <v>1235</v>
      </c>
      <c r="B109" s="136" t="s">
        <v>1057</v>
      </c>
      <c r="C109" s="137">
        <f>C110</f>
        <v>405499</v>
      </c>
      <c r="D109" s="137">
        <f>D110</f>
        <v>405499</v>
      </c>
      <c r="E109" s="138">
        <f t="shared" si="1"/>
        <v>100</v>
      </c>
    </row>
    <row r="110" spans="1:5" x14ac:dyDescent="0.25">
      <c r="A110" s="162" t="s">
        <v>1273</v>
      </c>
      <c r="B110" s="144" t="s">
        <v>1058</v>
      </c>
      <c r="C110" s="137">
        <v>405499</v>
      </c>
      <c r="D110" s="137">
        <v>405499</v>
      </c>
      <c r="E110" s="138">
        <f t="shared" si="1"/>
        <v>100</v>
      </c>
    </row>
    <row r="111" spans="1:5" ht="30" x14ac:dyDescent="0.25">
      <c r="A111" s="162" t="s">
        <v>1275</v>
      </c>
      <c r="B111" s="142" t="s">
        <v>1236</v>
      </c>
      <c r="C111" s="143">
        <f>C112</f>
        <v>152602929.30000001</v>
      </c>
      <c r="D111" s="137">
        <f>D112</f>
        <v>98193761.129999995</v>
      </c>
      <c r="E111" s="138">
        <f t="shared" si="1"/>
        <v>64.345921523539189</v>
      </c>
    </row>
    <row r="112" spans="1:5" ht="30" x14ac:dyDescent="0.25">
      <c r="A112" s="162" t="s">
        <v>1274</v>
      </c>
      <c r="B112" s="142" t="s">
        <v>1237</v>
      </c>
      <c r="C112" s="143">
        <v>152602929.30000001</v>
      </c>
      <c r="D112" s="137">
        <v>98193761.129999995</v>
      </c>
      <c r="E112" s="138">
        <f t="shared" si="1"/>
        <v>64.345921523539189</v>
      </c>
    </row>
    <row r="113" spans="1:5" x14ac:dyDescent="0.25">
      <c r="A113" s="162" t="s">
        <v>1276</v>
      </c>
      <c r="B113" s="142" t="s">
        <v>1059</v>
      </c>
      <c r="C113" s="143">
        <f>C114</f>
        <v>26774268.09</v>
      </c>
      <c r="D113" s="143">
        <f>D114</f>
        <v>26774268.09</v>
      </c>
      <c r="E113" s="138">
        <f t="shared" si="1"/>
        <v>100</v>
      </c>
    </row>
    <row r="114" spans="1:5" x14ac:dyDescent="0.25">
      <c r="A114" s="162" t="s">
        <v>1277</v>
      </c>
      <c r="B114" s="142" t="s">
        <v>1060</v>
      </c>
      <c r="C114" s="143">
        <v>26774268.09</v>
      </c>
      <c r="D114" s="137">
        <v>26774268.09</v>
      </c>
      <c r="E114" s="138">
        <f t="shared" si="1"/>
        <v>100</v>
      </c>
    </row>
    <row r="115" spans="1:5" x14ac:dyDescent="0.25">
      <c r="A115" s="139" t="s">
        <v>1238</v>
      </c>
      <c r="B115" s="140" t="s">
        <v>1061</v>
      </c>
      <c r="C115" s="141">
        <f>C116+C118+C120+C122+C124+C126+C128</f>
        <v>666248264.25999999</v>
      </c>
      <c r="D115" s="141">
        <f>D116+D118+D120+D122+D124+D126+D128</f>
        <v>662369156.96000004</v>
      </c>
      <c r="E115" s="134">
        <f t="shared" si="1"/>
        <v>99.417768494405252</v>
      </c>
    </row>
    <row r="116" spans="1:5" ht="30" x14ac:dyDescent="0.25">
      <c r="A116" s="162" t="s">
        <v>1239</v>
      </c>
      <c r="B116" s="144" t="s">
        <v>1062</v>
      </c>
      <c r="C116" s="145">
        <f>C117</f>
        <v>618253437.86000001</v>
      </c>
      <c r="D116" s="137">
        <f>D117</f>
        <v>615463226.86000001</v>
      </c>
      <c r="E116" s="138">
        <f t="shared" si="1"/>
        <v>99.548694624382847</v>
      </c>
    </row>
    <row r="117" spans="1:5" ht="30" x14ac:dyDescent="0.25">
      <c r="A117" s="162" t="s">
        <v>1240</v>
      </c>
      <c r="B117" s="144" t="s">
        <v>1063</v>
      </c>
      <c r="C117" s="146">
        <v>618253437.86000001</v>
      </c>
      <c r="D117" s="137">
        <v>615463226.86000001</v>
      </c>
      <c r="E117" s="138">
        <f t="shared" si="1"/>
        <v>99.548694624382847</v>
      </c>
    </row>
    <row r="118" spans="1:5" ht="45" x14ac:dyDescent="0.25">
      <c r="A118" s="162" t="s">
        <v>1241</v>
      </c>
      <c r="B118" s="142" t="s">
        <v>1064</v>
      </c>
      <c r="C118" s="145">
        <f>C119</f>
        <v>5723262</v>
      </c>
      <c r="D118" s="137">
        <f>D119</f>
        <v>5723262</v>
      </c>
      <c r="E118" s="138">
        <f t="shared" si="1"/>
        <v>100</v>
      </c>
    </row>
    <row r="119" spans="1:5" ht="66" customHeight="1" x14ac:dyDescent="0.25">
      <c r="A119" s="162" t="s">
        <v>1242</v>
      </c>
      <c r="B119" s="142" t="s">
        <v>1065</v>
      </c>
      <c r="C119" s="143">
        <v>5723262</v>
      </c>
      <c r="D119" s="137">
        <v>5723262</v>
      </c>
      <c r="E119" s="138">
        <f t="shared" si="1"/>
        <v>100</v>
      </c>
    </row>
    <row r="120" spans="1:5" ht="45" x14ac:dyDescent="0.25">
      <c r="A120" s="162" t="s">
        <v>1243</v>
      </c>
      <c r="B120" s="142" t="s">
        <v>1066</v>
      </c>
      <c r="C120" s="147">
        <f>C121</f>
        <v>37501794</v>
      </c>
      <c r="D120" s="137">
        <f>D121</f>
        <v>36877500</v>
      </c>
      <c r="E120" s="138">
        <f t="shared" si="1"/>
        <v>98.335295639456604</v>
      </c>
    </row>
    <row r="121" spans="1:5" ht="45" x14ac:dyDescent="0.25">
      <c r="A121" s="162" t="s">
        <v>1244</v>
      </c>
      <c r="B121" s="142" t="s">
        <v>1067</v>
      </c>
      <c r="C121" s="146">
        <v>37501794</v>
      </c>
      <c r="D121" s="137">
        <v>36877500</v>
      </c>
      <c r="E121" s="138">
        <f t="shared" si="1"/>
        <v>98.335295639456604</v>
      </c>
    </row>
    <row r="122" spans="1:5" ht="30" x14ac:dyDescent="0.25">
      <c r="A122" s="162" t="s">
        <v>1245</v>
      </c>
      <c r="B122" s="142" t="s">
        <v>1068</v>
      </c>
      <c r="C122" s="145">
        <f>C123</f>
        <v>3319138</v>
      </c>
      <c r="D122" s="137">
        <f>D123</f>
        <v>3319138</v>
      </c>
      <c r="E122" s="138">
        <f t="shared" si="1"/>
        <v>100</v>
      </c>
    </row>
    <row r="123" spans="1:5" ht="30" x14ac:dyDescent="0.25">
      <c r="A123" s="162" t="s">
        <v>1246</v>
      </c>
      <c r="B123" s="142" t="s">
        <v>1069</v>
      </c>
      <c r="C123" s="145">
        <v>3319138</v>
      </c>
      <c r="D123" s="137">
        <v>3319138</v>
      </c>
      <c r="E123" s="138">
        <f t="shared" si="1"/>
        <v>100</v>
      </c>
    </row>
    <row r="124" spans="1:5" ht="45" x14ac:dyDescent="0.25">
      <c r="A124" s="162" t="s">
        <v>1247</v>
      </c>
      <c r="B124" s="142" t="s">
        <v>1070</v>
      </c>
      <c r="C124" s="145">
        <f>C125</f>
        <v>25287</v>
      </c>
      <c r="D124" s="137">
        <f>D125</f>
        <v>25287</v>
      </c>
      <c r="E124" s="138">
        <f t="shared" si="1"/>
        <v>100</v>
      </c>
    </row>
    <row r="125" spans="1:5" ht="45" x14ac:dyDescent="0.25">
      <c r="A125" s="162" t="s">
        <v>1248</v>
      </c>
      <c r="B125" s="142" t="s">
        <v>1071</v>
      </c>
      <c r="C125" s="145">
        <v>25287</v>
      </c>
      <c r="D125" s="137">
        <v>25287</v>
      </c>
      <c r="E125" s="138">
        <f t="shared" si="1"/>
        <v>100</v>
      </c>
    </row>
    <row r="126" spans="1:5" ht="30" x14ac:dyDescent="0.25">
      <c r="A126" s="162" t="s">
        <v>1249</v>
      </c>
      <c r="B126" s="142" t="s">
        <v>1072</v>
      </c>
      <c r="C126" s="148">
        <f>C127</f>
        <v>469511.4</v>
      </c>
      <c r="D126" s="137">
        <f>D127</f>
        <v>469511.4</v>
      </c>
      <c r="E126" s="138">
        <f t="shared" si="1"/>
        <v>100</v>
      </c>
    </row>
    <row r="127" spans="1:5" ht="30" x14ac:dyDescent="0.25">
      <c r="A127" s="162" t="s">
        <v>1250</v>
      </c>
      <c r="B127" s="149" t="s">
        <v>1073</v>
      </c>
      <c r="C127" s="148">
        <v>469511.4</v>
      </c>
      <c r="D127" s="137">
        <v>469511.4</v>
      </c>
      <c r="E127" s="138">
        <f t="shared" si="1"/>
        <v>100</v>
      </c>
    </row>
    <row r="128" spans="1:5" ht="45" x14ac:dyDescent="0.25">
      <c r="A128" s="162" t="s">
        <v>1251</v>
      </c>
      <c r="B128" s="149" t="s">
        <v>1074</v>
      </c>
      <c r="C128" s="148">
        <f>C129</f>
        <v>955834</v>
      </c>
      <c r="D128" s="137">
        <f>D129</f>
        <v>491231.7</v>
      </c>
      <c r="E128" s="138">
        <f t="shared" si="1"/>
        <v>51.392992925549827</v>
      </c>
    </row>
    <row r="129" spans="1:5" ht="45" x14ac:dyDescent="0.25">
      <c r="A129" s="162" t="s">
        <v>1252</v>
      </c>
      <c r="B129" s="149" t="s">
        <v>1075</v>
      </c>
      <c r="C129" s="148">
        <v>955834</v>
      </c>
      <c r="D129" s="137">
        <v>491231.7</v>
      </c>
      <c r="E129" s="138">
        <f t="shared" si="1"/>
        <v>51.392992925549827</v>
      </c>
    </row>
    <row r="130" spans="1:5" x14ac:dyDescent="0.25">
      <c r="A130" s="172" t="s">
        <v>1253</v>
      </c>
      <c r="B130" s="160" t="s">
        <v>125</v>
      </c>
      <c r="C130" s="161">
        <f>C131+C133+C135+C137+C139</f>
        <v>91170048.850000009</v>
      </c>
      <c r="D130" s="161">
        <f>D131+D133+D135+D137+D139</f>
        <v>88351875.030000001</v>
      </c>
      <c r="E130" s="134">
        <f t="shared" si="1"/>
        <v>96.908881967764785</v>
      </c>
    </row>
    <row r="131" spans="1:5" ht="45" x14ac:dyDescent="0.25">
      <c r="A131" s="162" t="s">
        <v>1254</v>
      </c>
      <c r="B131" s="144" t="s">
        <v>1076</v>
      </c>
      <c r="C131" s="148">
        <f>C132</f>
        <v>22232380.540000003</v>
      </c>
      <c r="D131" s="148">
        <f>D132</f>
        <v>22186613.710000001</v>
      </c>
      <c r="E131" s="138">
        <f t="shared" si="1"/>
        <v>99.794143367069225</v>
      </c>
    </row>
    <row r="132" spans="1:5" ht="45" x14ac:dyDescent="0.25">
      <c r="A132" s="173" t="s">
        <v>1255</v>
      </c>
      <c r="B132" s="142" t="s">
        <v>1077</v>
      </c>
      <c r="C132" s="145">
        <v>22232380.540000003</v>
      </c>
      <c r="D132" s="145">
        <v>22186613.710000001</v>
      </c>
      <c r="E132" s="138">
        <f t="shared" si="1"/>
        <v>99.794143367069225</v>
      </c>
    </row>
    <row r="133" spans="1:5" ht="45" x14ac:dyDescent="0.25">
      <c r="A133" s="162" t="s">
        <v>1256</v>
      </c>
      <c r="B133" s="142" t="s">
        <v>1078</v>
      </c>
      <c r="C133" s="145">
        <f>C134</f>
        <v>29060640</v>
      </c>
      <c r="D133" s="137">
        <f>D134</f>
        <v>28534787.460000001</v>
      </c>
      <c r="E133" s="138">
        <f t="shared" si="1"/>
        <v>98.190499108071947</v>
      </c>
    </row>
    <row r="134" spans="1:5" ht="45" x14ac:dyDescent="0.25">
      <c r="A134" s="162" t="s">
        <v>1257</v>
      </c>
      <c r="B134" s="142" t="s">
        <v>1079</v>
      </c>
      <c r="C134" s="145">
        <v>29060640</v>
      </c>
      <c r="D134" s="137">
        <v>28534787.460000001</v>
      </c>
      <c r="E134" s="138">
        <f t="shared" si="1"/>
        <v>98.190499108071947</v>
      </c>
    </row>
    <row r="135" spans="1:5" ht="30" x14ac:dyDescent="0.25">
      <c r="A135" s="162" t="s">
        <v>1258</v>
      </c>
      <c r="B135" s="142" t="s">
        <v>1259</v>
      </c>
      <c r="C135" s="151">
        <f>C136</f>
        <v>14967333.449999999</v>
      </c>
      <c r="D135" s="137">
        <f>D136</f>
        <v>14967333.449999999</v>
      </c>
      <c r="E135" s="138">
        <f t="shared" si="1"/>
        <v>100</v>
      </c>
    </row>
    <row r="136" spans="1:5" ht="30" x14ac:dyDescent="0.25">
      <c r="A136" s="162" t="s">
        <v>1260</v>
      </c>
      <c r="B136" s="142" t="s">
        <v>1261</v>
      </c>
      <c r="C136" s="151">
        <v>14967333.449999999</v>
      </c>
      <c r="D136" s="137">
        <v>14967333.449999999</v>
      </c>
      <c r="E136" s="138">
        <f t="shared" si="1"/>
        <v>100</v>
      </c>
    </row>
    <row r="137" spans="1:5" ht="52.5" customHeight="1" x14ac:dyDescent="0.25">
      <c r="A137" s="162" t="s">
        <v>1262</v>
      </c>
      <c r="B137" s="152" t="s">
        <v>1080</v>
      </c>
      <c r="C137" s="153">
        <f>C138</f>
        <v>23237378.859999999</v>
      </c>
      <c r="D137" s="137">
        <f>D138</f>
        <v>20990824.41</v>
      </c>
      <c r="E137" s="138">
        <f t="shared" si="1"/>
        <v>90.332152074745665</v>
      </c>
    </row>
    <row r="138" spans="1:5" ht="54" customHeight="1" x14ac:dyDescent="0.25">
      <c r="A138" s="162" t="s">
        <v>1263</v>
      </c>
      <c r="B138" s="154" t="s">
        <v>1081</v>
      </c>
      <c r="C138" s="151">
        <v>23237378.859999999</v>
      </c>
      <c r="D138" s="137">
        <v>20990824.41</v>
      </c>
      <c r="E138" s="138">
        <f t="shared" si="1"/>
        <v>90.332152074745665</v>
      </c>
    </row>
    <row r="139" spans="1:5" x14ac:dyDescent="0.25">
      <c r="A139" s="162" t="s">
        <v>1264</v>
      </c>
      <c r="B139" s="155" t="s">
        <v>1265</v>
      </c>
      <c r="C139" s="145">
        <f>C140</f>
        <v>1672316</v>
      </c>
      <c r="D139" s="137">
        <f>D140</f>
        <v>1672316</v>
      </c>
      <c r="E139" s="138">
        <f t="shared" si="1"/>
        <v>100</v>
      </c>
    </row>
    <row r="140" spans="1:5" ht="30" x14ac:dyDescent="0.25">
      <c r="A140" s="162" t="s">
        <v>1266</v>
      </c>
      <c r="B140" s="156" t="s">
        <v>1267</v>
      </c>
      <c r="C140" s="145">
        <v>1672316</v>
      </c>
      <c r="D140" s="137">
        <v>1672316</v>
      </c>
      <c r="E140" s="138">
        <f t="shared" si="1"/>
        <v>100</v>
      </c>
    </row>
    <row r="141" spans="1:5" x14ac:dyDescent="0.25">
      <c r="A141" s="139" t="s">
        <v>1268</v>
      </c>
      <c r="B141" s="150" t="s">
        <v>1082</v>
      </c>
      <c r="C141" s="141">
        <v>50000</v>
      </c>
      <c r="D141" s="133">
        <v>50000</v>
      </c>
      <c r="E141" s="134">
        <f t="shared" si="1"/>
        <v>100</v>
      </c>
    </row>
    <row r="142" spans="1:5" x14ac:dyDescent="0.25">
      <c r="A142" s="162" t="s">
        <v>1269</v>
      </c>
      <c r="B142" s="142" t="s">
        <v>1270</v>
      </c>
      <c r="C142" s="145">
        <v>50000</v>
      </c>
      <c r="D142" s="137">
        <v>50000</v>
      </c>
      <c r="E142" s="138">
        <f t="shared" si="1"/>
        <v>100</v>
      </c>
    </row>
    <row r="143" spans="1:5" x14ac:dyDescent="0.25">
      <c r="A143" s="162" t="s">
        <v>1271</v>
      </c>
      <c r="B143" s="157" t="s">
        <v>1272</v>
      </c>
      <c r="C143" s="145">
        <v>50000</v>
      </c>
      <c r="D143" s="137">
        <v>50000</v>
      </c>
      <c r="E143" s="138">
        <f t="shared" si="1"/>
        <v>100</v>
      </c>
    </row>
    <row r="144" spans="1:5" ht="18.75" customHeight="1" x14ac:dyDescent="0.25">
      <c r="A144" s="176" t="s">
        <v>1083</v>
      </c>
      <c r="B144" s="177"/>
      <c r="C144" s="158">
        <f>C8+C89</f>
        <v>1733359902.1499999</v>
      </c>
      <c r="D144" s="158">
        <f>D8+D89</f>
        <v>1670633478.6699998</v>
      </c>
      <c r="E144" s="134">
        <f t="shared" ref="E144" si="2">D144/C144*100</f>
        <v>96.381223345353945</v>
      </c>
    </row>
    <row r="145" spans="1:4" s="159" customFormat="1" ht="18.75" customHeight="1" x14ac:dyDescent="0.25"/>
    <row r="146" spans="1:4" x14ac:dyDescent="0.25">
      <c r="C146" s="93"/>
      <c r="D146" s="93"/>
    </row>
    <row r="147" spans="1:4" x14ac:dyDescent="0.25">
      <c r="A147" s="91" t="s">
        <v>719</v>
      </c>
      <c r="B147" s="90"/>
      <c r="C147" s="90"/>
      <c r="D147" s="90"/>
    </row>
    <row r="148" spans="1:4" x14ac:dyDescent="0.25">
      <c r="A148" s="91" t="s">
        <v>720</v>
      </c>
      <c r="B148" s="90"/>
      <c r="C148" s="90"/>
      <c r="D148" s="91" t="s">
        <v>721</v>
      </c>
    </row>
  </sheetData>
  <autoFilter ref="A7:E144"/>
  <mergeCells count="8">
    <mergeCell ref="A144:B144"/>
    <mergeCell ref="D5:D7"/>
    <mergeCell ref="E5:E7"/>
    <mergeCell ref="C5:C7"/>
    <mergeCell ref="C1:E1"/>
    <mergeCell ref="A3:E3"/>
    <mergeCell ref="A5:A7"/>
    <mergeCell ref="B5:B7"/>
  </mergeCells>
  <pageMargins left="0.39370078740157483" right="0.15748031496062992" top="0.59055118110236227" bottom="0.39370078740157483" header="0.15748031496062992" footer="0"/>
  <pageSetup paperSize="9" scale="61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4"/>
  <sheetViews>
    <sheetView showGridLines="0" tabSelected="1" view="pageBreakPreview" zoomScale="98" zoomScaleNormal="100" zoomScaleSheetLayoutView="98" workbookViewId="0">
      <pane ySplit="11" topLeftCell="A12" activePane="bottomLeft" state="frozen"/>
      <selection pane="bottomLeft" activeCell="A584" sqref="A584"/>
    </sheetView>
  </sheetViews>
  <sheetFormatPr defaultRowHeight="15.75" x14ac:dyDescent="0.25"/>
  <cols>
    <col min="1" max="1" width="62.28515625" style="94" customWidth="1"/>
    <col min="2" max="2" width="12.28515625" style="94" customWidth="1"/>
    <col min="3" max="3" width="13.42578125" style="94" customWidth="1"/>
    <col min="4" max="4" width="7.42578125" style="94" customWidth="1"/>
    <col min="5" max="6" width="18.140625" style="94" customWidth="1"/>
    <col min="7" max="7" width="14.140625" style="94" customWidth="1"/>
    <col min="8" max="9" width="9.140625" style="94" hidden="1" customWidth="1"/>
    <col min="10" max="10" width="9.140625" style="94" customWidth="1"/>
    <col min="11" max="255" width="9.140625" style="94"/>
    <col min="256" max="256" width="62.28515625" style="94" customWidth="1"/>
    <col min="257" max="257" width="12.28515625" style="94" customWidth="1"/>
    <col min="258" max="258" width="13.42578125" style="94" customWidth="1"/>
    <col min="259" max="259" width="7.42578125" style="94" customWidth="1"/>
    <col min="260" max="262" width="18.140625" style="94" customWidth="1"/>
    <col min="263" max="263" width="14.140625" style="94" customWidth="1"/>
    <col min="264" max="265" width="0" style="94" hidden="1" customWidth="1"/>
    <col min="266" max="266" width="9.140625" style="94" customWidth="1"/>
    <col min="267" max="511" width="9.140625" style="94"/>
    <col min="512" max="512" width="62.28515625" style="94" customWidth="1"/>
    <col min="513" max="513" width="12.28515625" style="94" customWidth="1"/>
    <col min="514" max="514" width="13.42578125" style="94" customWidth="1"/>
    <col min="515" max="515" width="7.42578125" style="94" customWidth="1"/>
    <col min="516" max="518" width="18.140625" style="94" customWidth="1"/>
    <col min="519" max="519" width="14.140625" style="94" customWidth="1"/>
    <col min="520" max="521" width="0" style="94" hidden="1" customWidth="1"/>
    <col min="522" max="522" width="9.140625" style="94" customWidth="1"/>
    <col min="523" max="767" width="9.140625" style="94"/>
    <col min="768" max="768" width="62.28515625" style="94" customWidth="1"/>
    <col min="769" max="769" width="12.28515625" style="94" customWidth="1"/>
    <col min="770" max="770" width="13.42578125" style="94" customWidth="1"/>
    <col min="771" max="771" width="7.42578125" style="94" customWidth="1"/>
    <col min="772" max="774" width="18.140625" style="94" customWidth="1"/>
    <col min="775" max="775" width="14.140625" style="94" customWidth="1"/>
    <col min="776" max="777" width="0" style="94" hidden="1" customWidth="1"/>
    <col min="778" max="778" width="9.140625" style="94" customWidth="1"/>
    <col min="779" max="1023" width="9.140625" style="94"/>
    <col min="1024" max="1024" width="62.28515625" style="94" customWidth="1"/>
    <col min="1025" max="1025" width="12.28515625" style="94" customWidth="1"/>
    <col min="1026" max="1026" width="13.42578125" style="94" customWidth="1"/>
    <col min="1027" max="1027" width="7.42578125" style="94" customWidth="1"/>
    <col min="1028" max="1030" width="18.140625" style="94" customWidth="1"/>
    <col min="1031" max="1031" width="14.140625" style="94" customWidth="1"/>
    <col min="1032" max="1033" width="0" style="94" hidden="1" customWidth="1"/>
    <col min="1034" max="1034" width="9.140625" style="94" customWidth="1"/>
    <col min="1035" max="1279" width="9.140625" style="94"/>
    <col min="1280" max="1280" width="62.28515625" style="94" customWidth="1"/>
    <col min="1281" max="1281" width="12.28515625" style="94" customWidth="1"/>
    <col min="1282" max="1282" width="13.42578125" style="94" customWidth="1"/>
    <col min="1283" max="1283" width="7.42578125" style="94" customWidth="1"/>
    <col min="1284" max="1286" width="18.140625" style="94" customWidth="1"/>
    <col min="1287" max="1287" width="14.140625" style="94" customWidth="1"/>
    <col min="1288" max="1289" width="0" style="94" hidden="1" customWidth="1"/>
    <col min="1290" max="1290" width="9.140625" style="94" customWidth="1"/>
    <col min="1291" max="1535" width="9.140625" style="94"/>
    <col min="1536" max="1536" width="62.28515625" style="94" customWidth="1"/>
    <col min="1537" max="1537" width="12.28515625" style="94" customWidth="1"/>
    <col min="1538" max="1538" width="13.42578125" style="94" customWidth="1"/>
    <col min="1539" max="1539" width="7.42578125" style="94" customWidth="1"/>
    <col min="1540" max="1542" width="18.140625" style="94" customWidth="1"/>
    <col min="1543" max="1543" width="14.140625" style="94" customWidth="1"/>
    <col min="1544" max="1545" width="0" style="94" hidden="1" customWidth="1"/>
    <col min="1546" max="1546" width="9.140625" style="94" customWidth="1"/>
    <col min="1547" max="1791" width="9.140625" style="94"/>
    <col min="1792" max="1792" width="62.28515625" style="94" customWidth="1"/>
    <col min="1793" max="1793" width="12.28515625" style="94" customWidth="1"/>
    <col min="1794" max="1794" width="13.42578125" style="94" customWidth="1"/>
    <col min="1795" max="1795" width="7.42578125" style="94" customWidth="1"/>
    <col min="1796" max="1798" width="18.140625" style="94" customWidth="1"/>
    <col min="1799" max="1799" width="14.140625" style="94" customWidth="1"/>
    <col min="1800" max="1801" width="0" style="94" hidden="1" customWidth="1"/>
    <col min="1802" max="1802" width="9.140625" style="94" customWidth="1"/>
    <col min="1803" max="2047" width="9.140625" style="94"/>
    <col min="2048" max="2048" width="62.28515625" style="94" customWidth="1"/>
    <col min="2049" max="2049" width="12.28515625" style="94" customWidth="1"/>
    <col min="2050" max="2050" width="13.42578125" style="94" customWidth="1"/>
    <col min="2051" max="2051" width="7.42578125" style="94" customWidth="1"/>
    <col min="2052" max="2054" width="18.140625" style="94" customWidth="1"/>
    <col min="2055" max="2055" width="14.140625" style="94" customWidth="1"/>
    <col min="2056" max="2057" width="0" style="94" hidden="1" customWidth="1"/>
    <col min="2058" max="2058" width="9.140625" style="94" customWidth="1"/>
    <col min="2059" max="2303" width="9.140625" style="94"/>
    <col min="2304" max="2304" width="62.28515625" style="94" customWidth="1"/>
    <col min="2305" max="2305" width="12.28515625" style="94" customWidth="1"/>
    <col min="2306" max="2306" width="13.42578125" style="94" customWidth="1"/>
    <col min="2307" max="2307" width="7.42578125" style="94" customWidth="1"/>
    <col min="2308" max="2310" width="18.140625" style="94" customWidth="1"/>
    <col min="2311" max="2311" width="14.140625" style="94" customWidth="1"/>
    <col min="2312" max="2313" width="0" style="94" hidden="1" customWidth="1"/>
    <col min="2314" max="2314" width="9.140625" style="94" customWidth="1"/>
    <col min="2315" max="2559" width="9.140625" style="94"/>
    <col min="2560" max="2560" width="62.28515625" style="94" customWidth="1"/>
    <col min="2561" max="2561" width="12.28515625" style="94" customWidth="1"/>
    <col min="2562" max="2562" width="13.42578125" style="94" customWidth="1"/>
    <col min="2563" max="2563" width="7.42578125" style="94" customWidth="1"/>
    <col min="2564" max="2566" width="18.140625" style="94" customWidth="1"/>
    <col min="2567" max="2567" width="14.140625" style="94" customWidth="1"/>
    <col min="2568" max="2569" width="0" style="94" hidden="1" customWidth="1"/>
    <col min="2570" max="2570" width="9.140625" style="94" customWidth="1"/>
    <col min="2571" max="2815" width="9.140625" style="94"/>
    <col min="2816" max="2816" width="62.28515625" style="94" customWidth="1"/>
    <col min="2817" max="2817" width="12.28515625" style="94" customWidth="1"/>
    <col min="2818" max="2818" width="13.42578125" style="94" customWidth="1"/>
    <col min="2819" max="2819" width="7.42578125" style="94" customWidth="1"/>
    <col min="2820" max="2822" width="18.140625" style="94" customWidth="1"/>
    <col min="2823" max="2823" width="14.140625" style="94" customWidth="1"/>
    <col min="2824" max="2825" width="0" style="94" hidden="1" customWidth="1"/>
    <col min="2826" max="2826" width="9.140625" style="94" customWidth="1"/>
    <col min="2827" max="3071" width="9.140625" style="94"/>
    <col min="3072" max="3072" width="62.28515625" style="94" customWidth="1"/>
    <col min="3073" max="3073" width="12.28515625" style="94" customWidth="1"/>
    <col min="3074" max="3074" width="13.42578125" style="94" customWidth="1"/>
    <col min="3075" max="3075" width="7.42578125" style="94" customWidth="1"/>
    <col min="3076" max="3078" width="18.140625" style="94" customWidth="1"/>
    <col min="3079" max="3079" width="14.140625" style="94" customWidth="1"/>
    <col min="3080" max="3081" width="0" style="94" hidden="1" customWidth="1"/>
    <col min="3082" max="3082" width="9.140625" style="94" customWidth="1"/>
    <col min="3083" max="3327" width="9.140625" style="94"/>
    <col min="3328" max="3328" width="62.28515625" style="94" customWidth="1"/>
    <col min="3329" max="3329" width="12.28515625" style="94" customWidth="1"/>
    <col min="3330" max="3330" width="13.42578125" style="94" customWidth="1"/>
    <col min="3331" max="3331" width="7.42578125" style="94" customWidth="1"/>
    <col min="3332" max="3334" width="18.140625" style="94" customWidth="1"/>
    <col min="3335" max="3335" width="14.140625" style="94" customWidth="1"/>
    <col min="3336" max="3337" width="0" style="94" hidden="1" customWidth="1"/>
    <col min="3338" max="3338" width="9.140625" style="94" customWidth="1"/>
    <col min="3339" max="3583" width="9.140625" style="94"/>
    <col min="3584" max="3584" width="62.28515625" style="94" customWidth="1"/>
    <col min="3585" max="3585" width="12.28515625" style="94" customWidth="1"/>
    <col min="3586" max="3586" width="13.42578125" style="94" customWidth="1"/>
    <col min="3587" max="3587" width="7.42578125" style="94" customWidth="1"/>
    <col min="3588" max="3590" width="18.140625" style="94" customWidth="1"/>
    <col min="3591" max="3591" width="14.140625" style="94" customWidth="1"/>
    <col min="3592" max="3593" width="0" style="94" hidden="1" customWidth="1"/>
    <col min="3594" max="3594" width="9.140625" style="94" customWidth="1"/>
    <col min="3595" max="3839" width="9.140625" style="94"/>
    <col min="3840" max="3840" width="62.28515625" style="94" customWidth="1"/>
    <col min="3841" max="3841" width="12.28515625" style="94" customWidth="1"/>
    <col min="3842" max="3842" width="13.42578125" style="94" customWidth="1"/>
    <col min="3843" max="3843" width="7.42578125" style="94" customWidth="1"/>
    <col min="3844" max="3846" width="18.140625" style="94" customWidth="1"/>
    <col min="3847" max="3847" width="14.140625" style="94" customWidth="1"/>
    <col min="3848" max="3849" width="0" style="94" hidden="1" customWidth="1"/>
    <col min="3850" max="3850" width="9.140625" style="94" customWidth="1"/>
    <col min="3851" max="4095" width="9.140625" style="94"/>
    <col min="4096" max="4096" width="62.28515625" style="94" customWidth="1"/>
    <col min="4097" max="4097" width="12.28515625" style="94" customWidth="1"/>
    <col min="4098" max="4098" width="13.42578125" style="94" customWidth="1"/>
    <col min="4099" max="4099" width="7.42578125" style="94" customWidth="1"/>
    <col min="4100" max="4102" width="18.140625" style="94" customWidth="1"/>
    <col min="4103" max="4103" width="14.140625" style="94" customWidth="1"/>
    <col min="4104" max="4105" width="0" style="94" hidden="1" customWidth="1"/>
    <col min="4106" max="4106" width="9.140625" style="94" customWidth="1"/>
    <col min="4107" max="4351" width="9.140625" style="94"/>
    <col min="4352" max="4352" width="62.28515625" style="94" customWidth="1"/>
    <col min="4353" max="4353" width="12.28515625" style="94" customWidth="1"/>
    <col min="4354" max="4354" width="13.42578125" style="94" customWidth="1"/>
    <col min="4355" max="4355" width="7.42578125" style="94" customWidth="1"/>
    <col min="4356" max="4358" width="18.140625" style="94" customWidth="1"/>
    <col min="4359" max="4359" width="14.140625" style="94" customWidth="1"/>
    <col min="4360" max="4361" width="0" style="94" hidden="1" customWidth="1"/>
    <col min="4362" max="4362" width="9.140625" style="94" customWidth="1"/>
    <col min="4363" max="4607" width="9.140625" style="94"/>
    <col min="4608" max="4608" width="62.28515625" style="94" customWidth="1"/>
    <col min="4609" max="4609" width="12.28515625" style="94" customWidth="1"/>
    <col min="4610" max="4610" width="13.42578125" style="94" customWidth="1"/>
    <col min="4611" max="4611" width="7.42578125" style="94" customWidth="1"/>
    <col min="4612" max="4614" width="18.140625" style="94" customWidth="1"/>
    <col min="4615" max="4615" width="14.140625" style="94" customWidth="1"/>
    <col min="4616" max="4617" width="0" style="94" hidden="1" customWidth="1"/>
    <col min="4618" max="4618" width="9.140625" style="94" customWidth="1"/>
    <col min="4619" max="4863" width="9.140625" style="94"/>
    <col min="4864" max="4864" width="62.28515625" style="94" customWidth="1"/>
    <col min="4865" max="4865" width="12.28515625" style="94" customWidth="1"/>
    <col min="4866" max="4866" width="13.42578125" style="94" customWidth="1"/>
    <col min="4867" max="4867" width="7.42578125" style="94" customWidth="1"/>
    <col min="4868" max="4870" width="18.140625" style="94" customWidth="1"/>
    <col min="4871" max="4871" width="14.140625" style="94" customWidth="1"/>
    <col min="4872" max="4873" width="0" style="94" hidden="1" customWidth="1"/>
    <col min="4874" max="4874" width="9.140625" style="94" customWidth="1"/>
    <col min="4875" max="5119" width="9.140625" style="94"/>
    <col min="5120" max="5120" width="62.28515625" style="94" customWidth="1"/>
    <col min="5121" max="5121" width="12.28515625" style="94" customWidth="1"/>
    <col min="5122" max="5122" width="13.42578125" style="94" customWidth="1"/>
    <col min="5123" max="5123" width="7.42578125" style="94" customWidth="1"/>
    <col min="5124" max="5126" width="18.140625" style="94" customWidth="1"/>
    <col min="5127" max="5127" width="14.140625" style="94" customWidth="1"/>
    <col min="5128" max="5129" width="0" style="94" hidden="1" customWidth="1"/>
    <col min="5130" max="5130" width="9.140625" style="94" customWidth="1"/>
    <col min="5131" max="5375" width="9.140625" style="94"/>
    <col min="5376" max="5376" width="62.28515625" style="94" customWidth="1"/>
    <col min="5377" max="5377" width="12.28515625" style="94" customWidth="1"/>
    <col min="5378" max="5378" width="13.42578125" style="94" customWidth="1"/>
    <col min="5379" max="5379" width="7.42578125" style="94" customWidth="1"/>
    <col min="5380" max="5382" width="18.140625" style="94" customWidth="1"/>
    <col min="5383" max="5383" width="14.140625" style="94" customWidth="1"/>
    <col min="5384" max="5385" width="0" style="94" hidden="1" customWidth="1"/>
    <col min="5386" max="5386" width="9.140625" style="94" customWidth="1"/>
    <col min="5387" max="5631" width="9.140625" style="94"/>
    <col min="5632" max="5632" width="62.28515625" style="94" customWidth="1"/>
    <col min="5633" max="5633" width="12.28515625" style="94" customWidth="1"/>
    <col min="5634" max="5634" width="13.42578125" style="94" customWidth="1"/>
    <col min="5635" max="5635" width="7.42578125" style="94" customWidth="1"/>
    <col min="5636" max="5638" width="18.140625" style="94" customWidth="1"/>
    <col min="5639" max="5639" width="14.140625" style="94" customWidth="1"/>
    <col min="5640" max="5641" width="0" style="94" hidden="1" customWidth="1"/>
    <col min="5642" max="5642" width="9.140625" style="94" customWidth="1"/>
    <col min="5643" max="5887" width="9.140625" style="94"/>
    <col min="5888" max="5888" width="62.28515625" style="94" customWidth="1"/>
    <col min="5889" max="5889" width="12.28515625" style="94" customWidth="1"/>
    <col min="5890" max="5890" width="13.42578125" style="94" customWidth="1"/>
    <col min="5891" max="5891" width="7.42578125" style="94" customWidth="1"/>
    <col min="5892" max="5894" width="18.140625" style="94" customWidth="1"/>
    <col min="5895" max="5895" width="14.140625" style="94" customWidth="1"/>
    <col min="5896" max="5897" width="0" style="94" hidden="1" customWidth="1"/>
    <col min="5898" max="5898" width="9.140625" style="94" customWidth="1"/>
    <col min="5899" max="6143" width="9.140625" style="94"/>
    <col min="6144" max="6144" width="62.28515625" style="94" customWidth="1"/>
    <col min="6145" max="6145" width="12.28515625" style="94" customWidth="1"/>
    <col min="6146" max="6146" width="13.42578125" style="94" customWidth="1"/>
    <col min="6147" max="6147" width="7.42578125" style="94" customWidth="1"/>
    <col min="6148" max="6150" width="18.140625" style="94" customWidth="1"/>
    <col min="6151" max="6151" width="14.140625" style="94" customWidth="1"/>
    <col min="6152" max="6153" width="0" style="94" hidden="1" customWidth="1"/>
    <col min="6154" max="6154" width="9.140625" style="94" customWidth="1"/>
    <col min="6155" max="6399" width="9.140625" style="94"/>
    <col min="6400" max="6400" width="62.28515625" style="94" customWidth="1"/>
    <col min="6401" max="6401" width="12.28515625" style="94" customWidth="1"/>
    <col min="6402" max="6402" width="13.42578125" style="94" customWidth="1"/>
    <col min="6403" max="6403" width="7.42578125" style="94" customWidth="1"/>
    <col min="6404" max="6406" width="18.140625" style="94" customWidth="1"/>
    <col min="6407" max="6407" width="14.140625" style="94" customWidth="1"/>
    <col min="6408" max="6409" width="0" style="94" hidden="1" customWidth="1"/>
    <col min="6410" max="6410" width="9.140625" style="94" customWidth="1"/>
    <col min="6411" max="6655" width="9.140625" style="94"/>
    <col min="6656" max="6656" width="62.28515625" style="94" customWidth="1"/>
    <col min="6657" max="6657" width="12.28515625" style="94" customWidth="1"/>
    <col min="6658" max="6658" width="13.42578125" style="94" customWidth="1"/>
    <col min="6659" max="6659" width="7.42578125" style="94" customWidth="1"/>
    <col min="6660" max="6662" width="18.140625" style="94" customWidth="1"/>
    <col min="6663" max="6663" width="14.140625" style="94" customWidth="1"/>
    <col min="6664" max="6665" width="0" style="94" hidden="1" customWidth="1"/>
    <col min="6666" max="6666" width="9.140625" style="94" customWidth="1"/>
    <col min="6667" max="6911" width="9.140625" style="94"/>
    <col min="6912" max="6912" width="62.28515625" style="94" customWidth="1"/>
    <col min="6913" max="6913" width="12.28515625" style="94" customWidth="1"/>
    <col min="6914" max="6914" width="13.42578125" style="94" customWidth="1"/>
    <col min="6915" max="6915" width="7.42578125" style="94" customWidth="1"/>
    <col min="6916" max="6918" width="18.140625" style="94" customWidth="1"/>
    <col min="6919" max="6919" width="14.140625" style="94" customWidth="1"/>
    <col min="6920" max="6921" width="0" style="94" hidden="1" customWidth="1"/>
    <col min="6922" max="6922" width="9.140625" style="94" customWidth="1"/>
    <col min="6923" max="7167" width="9.140625" style="94"/>
    <col min="7168" max="7168" width="62.28515625" style="94" customWidth="1"/>
    <col min="7169" max="7169" width="12.28515625" style="94" customWidth="1"/>
    <col min="7170" max="7170" width="13.42578125" style="94" customWidth="1"/>
    <col min="7171" max="7171" width="7.42578125" style="94" customWidth="1"/>
    <col min="7172" max="7174" width="18.140625" style="94" customWidth="1"/>
    <col min="7175" max="7175" width="14.140625" style="94" customWidth="1"/>
    <col min="7176" max="7177" width="0" style="94" hidden="1" customWidth="1"/>
    <col min="7178" max="7178" width="9.140625" style="94" customWidth="1"/>
    <col min="7179" max="7423" width="9.140625" style="94"/>
    <col min="7424" max="7424" width="62.28515625" style="94" customWidth="1"/>
    <col min="7425" max="7425" width="12.28515625" style="94" customWidth="1"/>
    <col min="7426" max="7426" width="13.42578125" style="94" customWidth="1"/>
    <col min="7427" max="7427" width="7.42578125" style="94" customWidth="1"/>
    <col min="7428" max="7430" width="18.140625" style="94" customWidth="1"/>
    <col min="7431" max="7431" width="14.140625" style="94" customWidth="1"/>
    <col min="7432" max="7433" width="0" style="94" hidden="1" customWidth="1"/>
    <col min="7434" max="7434" width="9.140625" style="94" customWidth="1"/>
    <col min="7435" max="7679" width="9.140625" style="94"/>
    <col min="7680" max="7680" width="62.28515625" style="94" customWidth="1"/>
    <col min="7681" max="7681" width="12.28515625" style="94" customWidth="1"/>
    <col min="7682" max="7682" width="13.42578125" style="94" customWidth="1"/>
    <col min="7683" max="7683" width="7.42578125" style="94" customWidth="1"/>
    <col min="7684" max="7686" width="18.140625" style="94" customWidth="1"/>
    <col min="7687" max="7687" width="14.140625" style="94" customWidth="1"/>
    <col min="7688" max="7689" width="0" style="94" hidden="1" customWidth="1"/>
    <col min="7690" max="7690" width="9.140625" style="94" customWidth="1"/>
    <col min="7691" max="7935" width="9.140625" style="94"/>
    <col min="7936" max="7936" width="62.28515625" style="94" customWidth="1"/>
    <col min="7937" max="7937" width="12.28515625" style="94" customWidth="1"/>
    <col min="7938" max="7938" width="13.42578125" style="94" customWidth="1"/>
    <col min="7939" max="7939" width="7.42578125" style="94" customWidth="1"/>
    <col min="7940" max="7942" width="18.140625" style="94" customWidth="1"/>
    <col min="7943" max="7943" width="14.140625" style="94" customWidth="1"/>
    <col min="7944" max="7945" width="0" style="94" hidden="1" customWidth="1"/>
    <col min="7946" max="7946" width="9.140625" style="94" customWidth="1"/>
    <col min="7947" max="8191" width="9.140625" style="94"/>
    <col min="8192" max="8192" width="62.28515625" style="94" customWidth="1"/>
    <col min="8193" max="8193" width="12.28515625" style="94" customWidth="1"/>
    <col min="8194" max="8194" width="13.42578125" style="94" customWidth="1"/>
    <col min="8195" max="8195" width="7.42578125" style="94" customWidth="1"/>
    <col min="8196" max="8198" width="18.140625" style="94" customWidth="1"/>
    <col min="8199" max="8199" width="14.140625" style="94" customWidth="1"/>
    <col min="8200" max="8201" width="0" style="94" hidden="1" customWidth="1"/>
    <col min="8202" max="8202" width="9.140625" style="94" customWidth="1"/>
    <col min="8203" max="8447" width="9.140625" style="94"/>
    <col min="8448" max="8448" width="62.28515625" style="94" customWidth="1"/>
    <col min="8449" max="8449" width="12.28515625" style="94" customWidth="1"/>
    <col min="8450" max="8450" width="13.42578125" style="94" customWidth="1"/>
    <col min="8451" max="8451" width="7.42578125" style="94" customWidth="1"/>
    <col min="8452" max="8454" width="18.140625" style="94" customWidth="1"/>
    <col min="8455" max="8455" width="14.140625" style="94" customWidth="1"/>
    <col min="8456" max="8457" width="0" style="94" hidden="1" customWidth="1"/>
    <col min="8458" max="8458" width="9.140625" style="94" customWidth="1"/>
    <col min="8459" max="8703" width="9.140625" style="94"/>
    <col min="8704" max="8704" width="62.28515625" style="94" customWidth="1"/>
    <col min="8705" max="8705" width="12.28515625" style="94" customWidth="1"/>
    <col min="8706" max="8706" width="13.42578125" style="94" customWidth="1"/>
    <col min="8707" max="8707" width="7.42578125" style="94" customWidth="1"/>
    <col min="8708" max="8710" width="18.140625" style="94" customWidth="1"/>
    <col min="8711" max="8711" width="14.140625" style="94" customWidth="1"/>
    <col min="8712" max="8713" width="0" style="94" hidden="1" customWidth="1"/>
    <col min="8714" max="8714" width="9.140625" style="94" customWidth="1"/>
    <col min="8715" max="8959" width="9.140625" style="94"/>
    <col min="8960" max="8960" width="62.28515625" style="94" customWidth="1"/>
    <col min="8961" max="8961" width="12.28515625" style="94" customWidth="1"/>
    <col min="8962" max="8962" width="13.42578125" style="94" customWidth="1"/>
    <col min="8963" max="8963" width="7.42578125" style="94" customWidth="1"/>
    <col min="8964" max="8966" width="18.140625" style="94" customWidth="1"/>
    <col min="8967" max="8967" width="14.140625" style="94" customWidth="1"/>
    <col min="8968" max="8969" width="0" style="94" hidden="1" customWidth="1"/>
    <col min="8970" max="8970" width="9.140625" style="94" customWidth="1"/>
    <col min="8971" max="9215" width="9.140625" style="94"/>
    <col min="9216" max="9216" width="62.28515625" style="94" customWidth="1"/>
    <col min="9217" max="9217" width="12.28515625" style="94" customWidth="1"/>
    <col min="9218" max="9218" width="13.42578125" style="94" customWidth="1"/>
    <col min="9219" max="9219" width="7.42578125" style="94" customWidth="1"/>
    <col min="9220" max="9222" width="18.140625" style="94" customWidth="1"/>
    <col min="9223" max="9223" width="14.140625" style="94" customWidth="1"/>
    <col min="9224" max="9225" width="0" style="94" hidden="1" customWidth="1"/>
    <col min="9226" max="9226" width="9.140625" style="94" customWidth="1"/>
    <col min="9227" max="9471" width="9.140625" style="94"/>
    <col min="9472" max="9472" width="62.28515625" style="94" customWidth="1"/>
    <col min="9473" max="9473" width="12.28515625" style="94" customWidth="1"/>
    <col min="9474" max="9474" width="13.42578125" style="94" customWidth="1"/>
    <col min="9475" max="9475" width="7.42578125" style="94" customWidth="1"/>
    <col min="9476" max="9478" width="18.140625" style="94" customWidth="1"/>
    <col min="9479" max="9479" width="14.140625" style="94" customWidth="1"/>
    <col min="9480" max="9481" width="0" style="94" hidden="1" customWidth="1"/>
    <col min="9482" max="9482" width="9.140625" style="94" customWidth="1"/>
    <col min="9483" max="9727" width="9.140625" style="94"/>
    <col min="9728" max="9728" width="62.28515625" style="94" customWidth="1"/>
    <col min="9729" max="9729" width="12.28515625" style="94" customWidth="1"/>
    <col min="9730" max="9730" width="13.42578125" style="94" customWidth="1"/>
    <col min="9731" max="9731" width="7.42578125" style="94" customWidth="1"/>
    <col min="9732" max="9734" width="18.140625" style="94" customWidth="1"/>
    <col min="9735" max="9735" width="14.140625" style="94" customWidth="1"/>
    <col min="9736" max="9737" width="0" style="94" hidden="1" customWidth="1"/>
    <col min="9738" max="9738" width="9.140625" style="94" customWidth="1"/>
    <col min="9739" max="9983" width="9.140625" style="94"/>
    <col min="9984" max="9984" width="62.28515625" style="94" customWidth="1"/>
    <col min="9985" max="9985" width="12.28515625" style="94" customWidth="1"/>
    <col min="9986" max="9986" width="13.42578125" style="94" customWidth="1"/>
    <col min="9987" max="9987" width="7.42578125" style="94" customWidth="1"/>
    <col min="9988" max="9990" width="18.140625" style="94" customWidth="1"/>
    <col min="9991" max="9991" width="14.140625" style="94" customWidth="1"/>
    <col min="9992" max="9993" width="0" style="94" hidden="1" customWidth="1"/>
    <col min="9994" max="9994" width="9.140625" style="94" customWidth="1"/>
    <col min="9995" max="10239" width="9.140625" style="94"/>
    <col min="10240" max="10240" width="62.28515625" style="94" customWidth="1"/>
    <col min="10241" max="10241" width="12.28515625" style="94" customWidth="1"/>
    <col min="10242" max="10242" width="13.42578125" style="94" customWidth="1"/>
    <col min="10243" max="10243" width="7.42578125" style="94" customWidth="1"/>
    <col min="10244" max="10246" width="18.140625" style="94" customWidth="1"/>
    <col min="10247" max="10247" width="14.140625" style="94" customWidth="1"/>
    <col min="10248" max="10249" width="0" style="94" hidden="1" customWidth="1"/>
    <col min="10250" max="10250" width="9.140625" style="94" customWidth="1"/>
    <col min="10251" max="10495" width="9.140625" style="94"/>
    <col min="10496" max="10496" width="62.28515625" style="94" customWidth="1"/>
    <col min="10497" max="10497" width="12.28515625" style="94" customWidth="1"/>
    <col min="10498" max="10498" width="13.42578125" style="94" customWidth="1"/>
    <col min="10499" max="10499" width="7.42578125" style="94" customWidth="1"/>
    <col min="10500" max="10502" width="18.140625" style="94" customWidth="1"/>
    <col min="10503" max="10503" width="14.140625" style="94" customWidth="1"/>
    <col min="10504" max="10505" width="0" style="94" hidden="1" customWidth="1"/>
    <col min="10506" max="10506" width="9.140625" style="94" customWidth="1"/>
    <col min="10507" max="10751" width="9.140625" style="94"/>
    <col min="10752" max="10752" width="62.28515625" style="94" customWidth="1"/>
    <col min="10753" max="10753" width="12.28515625" style="94" customWidth="1"/>
    <col min="10754" max="10754" width="13.42578125" style="94" customWidth="1"/>
    <col min="10755" max="10755" width="7.42578125" style="94" customWidth="1"/>
    <col min="10756" max="10758" width="18.140625" style="94" customWidth="1"/>
    <col min="10759" max="10759" width="14.140625" style="94" customWidth="1"/>
    <col min="10760" max="10761" width="0" style="94" hidden="1" customWidth="1"/>
    <col min="10762" max="10762" width="9.140625" style="94" customWidth="1"/>
    <col min="10763" max="11007" width="9.140625" style="94"/>
    <col min="11008" max="11008" width="62.28515625" style="94" customWidth="1"/>
    <col min="11009" max="11009" width="12.28515625" style="94" customWidth="1"/>
    <col min="11010" max="11010" width="13.42578125" style="94" customWidth="1"/>
    <col min="11011" max="11011" width="7.42578125" style="94" customWidth="1"/>
    <col min="11012" max="11014" width="18.140625" style="94" customWidth="1"/>
    <col min="11015" max="11015" width="14.140625" style="94" customWidth="1"/>
    <col min="11016" max="11017" width="0" style="94" hidden="1" customWidth="1"/>
    <col min="11018" max="11018" width="9.140625" style="94" customWidth="1"/>
    <col min="11019" max="11263" width="9.140625" style="94"/>
    <col min="11264" max="11264" width="62.28515625" style="94" customWidth="1"/>
    <col min="11265" max="11265" width="12.28515625" style="94" customWidth="1"/>
    <col min="11266" max="11266" width="13.42578125" style="94" customWidth="1"/>
    <col min="11267" max="11267" width="7.42578125" style="94" customWidth="1"/>
    <col min="11268" max="11270" width="18.140625" style="94" customWidth="1"/>
    <col min="11271" max="11271" width="14.140625" style="94" customWidth="1"/>
    <col min="11272" max="11273" width="0" style="94" hidden="1" customWidth="1"/>
    <col min="11274" max="11274" width="9.140625" style="94" customWidth="1"/>
    <col min="11275" max="11519" width="9.140625" style="94"/>
    <col min="11520" max="11520" width="62.28515625" style="94" customWidth="1"/>
    <col min="11521" max="11521" width="12.28515625" style="94" customWidth="1"/>
    <col min="11522" max="11522" width="13.42578125" style="94" customWidth="1"/>
    <col min="11523" max="11523" width="7.42578125" style="94" customWidth="1"/>
    <col min="11524" max="11526" width="18.140625" style="94" customWidth="1"/>
    <col min="11527" max="11527" width="14.140625" style="94" customWidth="1"/>
    <col min="11528" max="11529" width="0" style="94" hidden="1" customWidth="1"/>
    <col min="11530" max="11530" width="9.140625" style="94" customWidth="1"/>
    <col min="11531" max="11775" width="9.140625" style="94"/>
    <col min="11776" max="11776" width="62.28515625" style="94" customWidth="1"/>
    <col min="11777" max="11777" width="12.28515625" style="94" customWidth="1"/>
    <col min="11778" max="11778" width="13.42578125" style="94" customWidth="1"/>
    <col min="11779" max="11779" width="7.42578125" style="94" customWidth="1"/>
    <col min="11780" max="11782" width="18.140625" style="94" customWidth="1"/>
    <col min="11783" max="11783" width="14.140625" style="94" customWidth="1"/>
    <col min="11784" max="11785" width="0" style="94" hidden="1" customWidth="1"/>
    <col min="11786" max="11786" width="9.140625" style="94" customWidth="1"/>
    <col min="11787" max="12031" width="9.140625" style="94"/>
    <col min="12032" max="12032" width="62.28515625" style="94" customWidth="1"/>
    <col min="12033" max="12033" width="12.28515625" style="94" customWidth="1"/>
    <col min="12034" max="12034" width="13.42578125" style="94" customWidth="1"/>
    <col min="12035" max="12035" width="7.42578125" style="94" customWidth="1"/>
    <col min="12036" max="12038" width="18.140625" style="94" customWidth="1"/>
    <col min="12039" max="12039" width="14.140625" style="94" customWidth="1"/>
    <col min="12040" max="12041" width="0" style="94" hidden="1" customWidth="1"/>
    <col min="12042" max="12042" width="9.140625" style="94" customWidth="1"/>
    <col min="12043" max="12287" width="9.140625" style="94"/>
    <col min="12288" max="12288" width="62.28515625" style="94" customWidth="1"/>
    <col min="12289" max="12289" width="12.28515625" style="94" customWidth="1"/>
    <col min="12290" max="12290" width="13.42578125" style="94" customWidth="1"/>
    <col min="12291" max="12291" width="7.42578125" style="94" customWidth="1"/>
    <col min="12292" max="12294" width="18.140625" style="94" customWidth="1"/>
    <col min="12295" max="12295" width="14.140625" style="94" customWidth="1"/>
    <col min="12296" max="12297" width="0" style="94" hidden="1" customWidth="1"/>
    <col min="12298" max="12298" width="9.140625" style="94" customWidth="1"/>
    <col min="12299" max="12543" width="9.140625" style="94"/>
    <col min="12544" max="12544" width="62.28515625" style="94" customWidth="1"/>
    <col min="12545" max="12545" width="12.28515625" style="94" customWidth="1"/>
    <col min="12546" max="12546" width="13.42578125" style="94" customWidth="1"/>
    <col min="12547" max="12547" width="7.42578125" style="94" customWidth="1"/>
    <col min="12548" max="12550" width="18.140625" style="94" customWidth="1"/>
    <col min="12551" max="12551" width="14.140625" style="94" customWidth="1"/>
    <col min="12552" max="12553" width="0" style="94" hidden="1" customWidth="1"/>
    <col min="12554" max="12554" width="9.140625" style="94" customWidth="1"/>
    <col min="12555" max="12799" width="9.140625" style="94"/>
    <col min="12800" max="12800" width="62.28515625" style="94" customWidth="1"/>
    <col min="12801" max="12801" width="12.28515625" style="94" customWidth="1"/>
    <col min="12802" max="12802" width="13.42578125" style="94" customWidth="1"/>
    <col min="12803" max="12803" width="7.42578125" style="94" customWidth="1"/>
    <col min="12804" max="12806" width="18.140625" style="94" customWidth="1"/>
    <col min="12807" max="12807" width="14.140625" style="94" customWidth="1"/>
    <col min="12808" max="12809" width="0" style="94" hidden="1" customWidth="1"/>
    <col min="12810" max="12810" width="9.140625" style="94" customWidth="1"/>
    <col min="12811" max="13055" width="9.140625" style="94"/>
    <col min="13056" max="13056" width="62.28515625" style="94" customWidth="1"/>
    <col min="13057" max="13057" width="12.28515625" style="94" customWidth="1"/>
    <col min="13058" max="13058" width="13.42578125" style="94" customWidth="1"/>
    <col min="13059" max="13059" width="7.42578125" style="94" customWidth="1"/>
    <col min="13060" max="13062" width="18.140625" style="94" customWidth="1"/>
    <col min="13063" max="13063" width="14.140625" style="94" customWidth="1"/>
    <col min="13064" max="13065" width="0" style="94" hidden="1" customWidth="1"/>
    <col min="13066" max="13066" width="9.140625" style="94" customWidth="1"/>
    <col min="13067" max="13311" width="9.140625" style="94"/>
    <col min="13312" max="13312" width="62.28515625" style="94" customWidth="1"/>
    <col min="13313" max="13313" width="12.28515625" style="94" customWidth="1"/>
    <col min="13314" max="13314" width="13.42578125" style="94" customWidth="1"/>
    <col min="13315" max="13315" width="7.42578125" style="94" customWidth="1"/>
    <col min="13316" max="13318" width="18.140625" style="94" customWidth="1"/>
    <col min="13319" max="13319" width="14.140625" style="94" customWidth="1"/>
    <col min="13320" max="13321" width="0" style="94" hidden="1" customWidth="1"/>
    <col min="13322" max="13322" width="9.140625" style="94" customWidth="1"/>
    <col min="13323" max="13567" width="9.140625" style="94"/>
    <col min="13568" max="13568" width="62.28515625" style="94" customWidth="1"/>
    <col min="13569" max="13569" width="12.28515625" style="94" customWidth="1"/>
    <col min="13570" max="13570" width="13.42578125" style="94" customWidth="1"/>
    <col min="13571" max="13571" width="7.42578125" style="94" customWidth="1"/>
    <col min="13572" max="13574" width="18.140625" style="94" customWidth="1"/>
    <col min="13575" max="13575" width="14.140625" style="94" customWidth="1"/>
    <col min="13576" max="13577" width="0" style="94" hidden="1" customWidth="1"/>
    <col min="13578" max="13578" width="9.140625" style="94" customWidth="1"/>
    <col min="13579" max="13823" width="9.140625" style="94"/>
    <col min="13824" max="13824" width="62.28515625" style="94" customWidth="1"/>
    <col min="13825" max="13825" width="12.28515625" style="94" customWidth="1"/>
    <col min="13826" max="13826" width="13.42578125" style="94" customWidth="1"/>
    <col min="13827" max="13827" width="7.42578125" style="94" customWidth="1"/>
    <col min="13828" max="13830" width="18.140625" style="94" customWidth="1"/>
    <col min="13831" max="13831" width="14.140625" style="94" customWidth="1"/>
    <col min="13832" max="13833" width="0" style="94" hidden="1" customWidth="1"/>
    <col min="13834" max="13834" width="9.140625" style="94" customWidth="1"/>
    <col min="13835" max="14079" width="9.140625" style="94"/>
    <col min="14080" max="14080" width="62.28515625" style="94" customWidth="1"/>
    <col min="14081" max="14081" width="12.28515625" style="94" customWidth="1"/>
    <col min="14082" max="14082" width="13.42578125" style="94" customWidth="1"/>
    <col min="14083" max="14083" width="7.42578125" style="94" customWidth="1"/>
    <col min="14084" max="14086" width="18.140625" style="94" customWidth="1"/>
    <col min="14087" max="14087" width="14.140625" style="94" customWidth="1"/>
    <col min="14088" max="14089" width="0" style="94" hidden="1" customWidth="1"/>
    <col min="14090" max="14090" width="9.140625" style="94" customWidth="1"/>
    <col min="14091" max="14335" width="9.140625" style="94"/>
    <col min="14336" max="14336" width="62.28515625" style="94" customWidth="1"/>
    <col min="14337" max="14337" width="12.28515625" style="94" customWidth="1"/>
    <col min="14338" max="14338" width="13.42578125" style="94" customWidth="1"/>
    <col min="14339" max="14339" width="7.42578125" style="94" customWidth="1"/>
    <col min="14340" max="14342" width="18.140625" style="94" customWidth="1"/>
    <col min="14343" max="14343" width="14.140625" style="94" customWidth="1"/>
    <col min="14344" max="14345" width="0" style="94" hidden="1" customWidth="1"/>
    <col min="14346" max="14346" width="9.140625" style="94" customWidth="1"/>
    <col min="14347" max="14591" width="9.140625" style="94"/>
    <col min="14592" max="14592" width="62.28515625" style="94" customWidth="1"/>
    <col min="14593" max="14593" width="12.28515625" style="94" customWidth="1"/>
    <col min="14594" max="14594" width="13.42578125" style="94" customWidth="1"/>
    <col min="14595" max="14595" width="7.42578125" style="94" customWidth="1"/>
    <col min="14596" max="14598" width="18.140625" style="94" customWidth="1"/>
    <col min="14599" max="14599" width="14.140625" style="94" customWidth="1"/>
    <col min="14600" max="14601" width="0" style="94" hidden="1" customWidth="1"/>
    <col min="14602" max="14602" width="9.140625" style="94" customWidth="1"/>
    <col min="14603" max="14847" width="9.140625" style="94"/>
    <col min="14848" max="14848" width="62.28515625" style="94" customWidth="1"/>
    <col min="14849" max="14849" width="12.28515625" style="94" customWidth="1"/>
    <col min="14850" max="14850" width="13.42578125" style="94" customWidth="1"/>
    <col min="14851" max="14851" width="7.42578125" style="94" customWidth="1"/>
    <col min="14852" max="14854" width="18.140625" style="94" customWidth="1"/>
    <col min="14855" max="14855" width="14.140625" style="94" customWidth="1"/>
    <col min="14856" max="14857" width="0" style="94" hidden="1" customWidth="1"/>
    <col min="14858" max="14858" width="9.140625" style="94" customWidth="1"/>
    <col min="14859" max="15103" width="9.140625" style="94"/>
    <col min="15104" max="15104" width="62.28515625" style="94" customWidth="1"/>
    <col min="15105" max="15105" width="12.28515625" style="94" customWidth="1"/>
    <col min="15106" max="15106" width="13.42578125" style="94" customWidth="1"/>
    <col min="15107" max="15107" width="7.42578125" style="94" customWidth="1"/>
    <col min="15108" max="15110" width="18.140625" style="94" customWidth="1"/>
    <col min="15111" max="15111" width="14.140625" style="94" customWidth="1"/>
    <col min="15112" max="15113" width="0" style="94" hidden="1" customWidth="1"/>
    <col min="15114" max="15114" width="9.140625" style="94" customWidth="1"/>
    <col min="15115" max="15359" width="9.140625" style="94"/>
    <col min="15360" max="15360" width="62.28515625" style="94" customWidth="1"/>
    <col min="15361" max="15361" width="12.28515625" style="94" customWidth="1"/>
    <col min="15362" max="15362" width="13.42578125" style="94" customWidth="1"/>
    <col min="15363" max="15363" width="7.42578125" style="94" customWidth="1"/>
    <col min="15364" max="15366" width="18.140625" style="94" customWidth="1"/>
    <col min="15367" max="15367" width="14.140625" style="94" customWidth="1"/>
    <col min="15368" max="15369" width="0" style="94" hidden="1" customWidth="1"/>
    <col min="15370" max="15370" width="9.140625" style="94" customWidth="1"/>
    <col min="15371" max="15615" width="9.140625" style="94"/>
    <col min="15616" max="15616" width="62.28515625" style="94" customWidth="1"/>
    <col min="15617" max="15617" width="12.28515625" style="94" customWidth="1"/>
    <col min="15618" max="15618" width="13.42578125" style="94" customWidth="1"/>
    <col min="15619" max="15619" width="7.42578125" style="94" customWidth="1"/>
    <col min="15620" max="15622" width="18.140625" style="94" customWidth="1"/>
    <col min="15623" max="15623" width="14.140625" style="94" customWidth="1"/>
    <col min="15624" max="15625" width="0" style="94" hidden="1" customWidth="1"/>
    <col min="15626" max="15626" width="9.140625" style="94" customWidth="1"/>
    <col min="15627" max="15871" width="9.140625" style="94"/>
    <col min="15872" max="15872" width="62.28515625" style="94" customWidth="1"/>
    <col min="15873" max="15873" width="12.28515625" style="94" customWidth="1"/>
    <col min="15874" max="15874" width="13.42578125" style="94" customWidth="1"/>
    <col min="15875" max="15875" width="7.42578125" style="94" customWidth="1"/>
    <col min="15876" max="15878" width="18.140625" style="94" customWidth="1"/>
    <col min="15879" max="15879" width="14.140625" style="94" customWidth="1"/>
    <col min="15880" max="15881" width="0" style="94" hidden="1" customWidth="1"/>
    <col min="15882" max="15882" width="9.140625" style="94" customWidth="1"/>
    <col min="15883" max="16127" width="9.140625" style="94"/>
    <col min="16128" max="16128" width="62.28515625" style="94" customWidth="1"/>
    <col min="16129" max="16129" width="12.28515625" style="94" customWidth="1"/>
    <col min="16130" max="16130" width="13.42578125" style="94" customWidth="1"/>
    <col min="16131" max="16131" width="7.42578125" style="94" customWidth="1"/>
    <col min="16132" max="16134" width="18.140625" style="94" customWidth="1"/>
    <col min="16135" max="16135" width="14.140625" style="94" customWidth="1"/>
    <col min="16136" max="16137" width="0" style="94" hidden="1" customWidth="1"/>
    <col min="16138" max="16138" width="9.140625" style="94" customWidth="1"/>
    <col min="16139" max="16384" width="9.140625" style="94"/>
  </cols>
  <sheetData>
    <row r="1" spans="1:10" x14ac:dyDescent="0.25">
      <c r="A1" s="89"/>
      <c r="B1" s="88"/>
      <c r="C1" s="88"/>
      <c r="D1" s="88"/>
      <c r="E1" s="202" t="s">
        <v>1087</v>
      </c>
      <c r="F1" s="202"/>
      <c r="G1" s="202"/>
      <c r="H1" s="86"/>
      <c r="I1" s="86"/>
      <c r="J1" s="86"/>
    </row>
    <row r="2" spans="1:10" x14ac:dyDescent="0.25">
      <c r="A2" s="85"/>
      <c r="B2" s="84"/>
      <c r="C2" s="84"/>
      <c r="D2" s="84"/>
      <c r="E2" s="202" t="s">
        <v>1</v>
      </c>
      <c r="F2" s="202"/>
      <c r="G2" s="202"/>
      <c r="H2" s="86"/>
      <c r="I2" s="86"/>
      <c r="J2" s="86"/>
    </row>
    <row r="3" spans="1:10" x14ac:dyDescent="0.25">
      <c r="A3" s="85"/>
      <c r="B3" s="84"/>
      <c r="C3" s="84"/>
      <c r="D3" s="84"/>
      <c r="E3" s="202" t="s">
        <v>2</v>
      </c>
      <c r="F3" s="202"/>
      <c r="G3" s="202"/>
      <c r="H3" s="86"/>
      <c r="I3" s="86"/>
      <c r="J3" s="86"/>
    </row>
    <row r="4" spans="1:10" x14ac:dyDescent="0.25">
      <c r="A4" s="89"/>
      <c r="B4" s="88"/>
      <c r="C4" s="88"/>
      <c r="D4" s="88"/>
      <c r="E4" s="202" t="s">
        <v>404</v>
      </c>
      <c r="F4" s="202"/>
      <c r="G4" s="202"/>
      <c r="H4" s="86"/>
      <c r="I4" s="86"/>
      <c r="J4" s="86"/>
    </row>
    <row r="5" spans="1:10" x14ac:dyDescent="0.25">
      <c r="A5" s="89"/>
      <c r="B5" s="88"/>
      <c r="C5" s="88"/>
      <c r="D5" s="88"/>
      <c r="E5" s="87"/>
      <c r="F5" s="87"/>
      <c r="G5" s="87"/>
      <c r="H5" s="86"/>
      <c r="I5" s="86"/>
      <c r="J5" s="86"/>
    </row>
    <row r="6" spans="1:10" ht="16.5" customHeight="1" x14ac:dyDescent="0.25">
      <c r="A6" s="193" t="s">
        <v>406</v>
      </c>
      <c r="B6" s="201"/>
      <c r="C6" s="201"/>
      <c r="D6" s="201"/>
      <c r="E6" s="201"/>
      <c r="F6" s="201"/>
      <c r="G6" s="201"/>
      <c r="H6" s="201"/>
      <c r="I6" s="81"/>
      <c r="J6" s="86"/>
    </row>
    <row r="7" spans="1:10" ht="16.5" customHeight="1" x14ac:dyDescent="0.25">
      <c r="A7" s="193" t="s">
        <v>781</v>
      </c>
      <c r="B7" s="201"/>
      <c r="C7" s="201"/>
      <c r="D7" s="201"/>
      <c r="E7" s="201"/>
      <c r="F7" s="201"/>
      <c r="G7" s="201"/>
      <c r="H7" s="201"/>
      <c r="I7" s="80"/>
      <c r="J7" s="86"/>
    </row>
    <row r="8" spans="1:10" ht="16.5" customHeight="1" x14ac:dyDescent="0.25">
      <c r="A8" s="193" t="s">
        <v>950</v>
      </c>
      <c r="B8" s="193"/>
      <c r="C8" s="193"/>
      <c r="D8" s="193"/>
      <c r="E8" s="193"/>
      <c r="F8" s="193"/>
      <c r="G8" s="193"/>
      <c r="H8" s="82"/>
      <c r="I8" s="80"/>
      <c r="J8" s="86"/>
    </row>
    <row r="9" spans="1:10" x14ac:dyDescent="0.25">
      <c r="A9" s="194" t="s">
        <v>407</v>
      </c>
      <c r="B9" s="195"/>
      <c r="C9" s="195"/>
      <c r="D9" s="195"/>
      <c r="E9" s="195"/>
      <c r="F9" s="195"/>
      <c r="G9" s="195"/>
      <c r="H9" s="195"/>
      <c r="I9" s="195"/>
      <c r="J9" s="86"/>
    </row>
    <row r="10" spans="1:10" ht="43.5" customHeight="1" x14ac:dyDescent="0.25">
      <c r="A10" s="196" t="s">
        <v>408</v>
      </c>
      <c r="B10" s="198" t="s">
        <v>409</v>
      </c>
      <c r="C10" s="198" t="s">
        <v>410</v>
      </c>
      <c r="D10" s="198" t="s">
        <v>11</v>
      </c>
      <c r="E10" s="199" t="s">
        <v>402</v>
      </c>
      <c r="F10" s="200" t="s">
        <v>732</v>
      </c>
      <c r="G10" s="200" t="s">
        <v>401</v>
      </c>
      <c r="H10" s="186" t="s">
        <v>3</v>
      </c>
      <c r="I10" s="188" t="s">
        <v>3</v>
      </c>
      <c r="J10" s="86"/>
    </row>
    <row r="11" spans="1:10" ht="89.25" customHeight="1" x14ac:dyDescent="0.25">
      <c r="A11" s="197"/>
      <c r="B11" s="198"/>
      <c r="C11" s="198"/>
      <c r="D11" s="198"/>
      <c r="E11" s="199"/>
      <c r="F11" s="200"/>
      <c r="G11" s="200"/>
      <c r="H11" s="187"/>
      <c r="I11" s="189"/>
      <c r="J11" s="86"/>
    </row>
    <row r="12" spans="1:10" x14ac:dyDescent="0.25">
      <c r="A12" s="61" t="s">
        <v>782</v>
      </c>
      <c r="B12" s="60" t="s">
        <v>413</v>
      </c>
      <c r="C12" s="60" t="s">
        <v>695</v>
      </c>
      <c r="D12" s="60" t="s">
        <v>478</v>
      </c>
      <c r="E12" s="58">
        <f>E13+E17+E29+E46+E50+E77+E81+E85</f>
        <v>133305570.40000001</v>
      </c>
      <c r="F12" s="58">
        <f>F13+F17+F29+F46+F50+F77+F81+F85</f>
        <v>127730175.65000001</v>
      </c>
      <c r="G12" s="64">
        <f>F12/E12*100</f>
        <v>95.81758306628123</v>
      </c>
    </row>
    <row r="13" spans="1:10" ht="47.25" x14ac:dyDescent="0.25">
      <c r="A13" s="61" t="s">
        <v>783</v>
      </c>
      <c r="B13" s="60" t="s">
        <v>515</v>
      </c>
      <c r="C13" s="60" t="s">
        <v>695</v>
      </c>
      <c r="D13" s="60" t="s">
        <v>478</v>
      </c>
      <c r="E13" s="58">
        <v>2439932.61</v>
      </c>
      <c r="F13" s="58">
        <v>2439931.73</v>
      </c>
      <c r="G13" s="64">
        <f t="shared" ref="G13:G76" si="0">F13/E13*100</f>
        <v>99.999963933430109</v>
      </c>
    </row>
    <row r="14" spans="1:10" ht="31.5" x14ac:dyDescent="0.25">
      <c r="A14" s="68" t="s">
        <v>784</v>
      </c>
      <c r="B14" s="67" t="s">
        <v>515</v>
      </c>
      <c r="C14" s="67" t="s">
        <v>771</v>
      </c>
      <c r="D14" s="67" t="s">
        <v>478</v>
      </c>
      <c r="E14" s="66">
        <v>2439932.61</v>
      </c>
      <c r="F14" s="66">
        <v>2439931.73</v>
      </c>
      <c r="G14" s="64">
        <f t="shared" si="0"/>
        <v>99.999963933430109</v>
      </c>
    </row>
    <row r="15" spans="1:10" ht="63" x14ac:dyDescent="0.25">
      <c r="A15" s="68" t="s">
        <v>785</v>
      </c>
      <c r="B15" s="67" t="s">
        <v>515</v>
      </c>
      <c r="C15" s="67" t="s">
        <v>771</v>
      </c>
      <c r="D15" s="67" t="s">
        <v>29</v>
      </c>
      <c r="E15" s="66">
        <v>2439932.61</v>
      </c>
      <c r="F15" s="66">
        <v>2439931.73</v>
      </c>
      <c r="G15" s="64">
        <f t="shared" si="0"/>
        <v>99.999963933430109</v>
      </c>
    </row>
    <row r="16" spans="1:10" ht="31.5" x14ac:dyDescent="0.25">
      <c r="A16" s="68" t="s">
        <v>786</v>
      </c>
      <c r="B16" s="67" t="s">
        <v>515</v>
      </c>
      <c r="C16" s="67" t="s">
        <v>771</v>
      </c>
      <c r="D16" s="67" t="s">
        <v>31</v>
      </c>
      <c r="E16" s="66">
        <v>2439932.61</v>
      </c>
      <c r="F16" s="66">
        <v>2439931.73</v>
      </c>
      <c r="G16" s="64">
        <f t="shared" si="0"/>
        <v>99.999963933430109</v>
      </c>
    </row>
    <row r="17" spans="1:7" ht="47.25" x14ac:dyDescent="0.25">
      <c r="A17" s="61" t="s">
        <v>787</v>
      </c>
      <c r="B17" s="60" t="s">
        <v>518</v>
      </c>
      <c r="C17" s="60" t="s">
        <v>695</v>
      </c>
      <c r="D17" s="60" t="s">
        <v>478</v>
      </c>
      <c r="E17" s="58">
        <v>3094797.39</v>
      </c>
      <c r="F17" s="58">
        <v>2858960.89</v>
      </c>
      <c r="G17" s="64">
        <f t="shared" si="0"/>
        <v>92.379581915053905</v>
      </c>
    </row>
    <row r="18" spans="1:7" ht="31.5" x14ac:dyDescent="0.25">
      <c r="A18" s="68" t="s">
        <v>788</v>
      </c>
      <c r="B18" s="67" t="s">
        <v>518</v>
      </c>
      <c r="C18" s="67" t="s">
        <v>772</v>
      </c>
      <c r="D18" s="67" t="s">
        <v>478</v>
      </c>
      <c r="E18" s="66">
        <v>1332455.3899999999</v>
      </c>
      <c r="F18" s="66">
        <v>1282047.3600000001</v>
      </c>
      <c r="G18" s="64">
        <f t="shared" si="0"/>
        <v>96.216906743872315</v>
      </c>
    </row>
    <row r="19" spans="1:7" ht="63" x14ac:dyDescent="0.25">
      <c r="A19" s="68" t="s">
        <v>785</v>
      </c>
      <c r="B19" s="67" t="s">
        <v>518</v>
      </c>
      <c r="C19" s="67" t="s">
        <v>772</v>
      </c>
      <c r="D19" s="67" t="s">
        <v>29</v>
      </c>
      <c r="E19" s="66">
        <v>1332455.3899999999</v>
      </c>
      <c r="F19" s="66">
        <v>1282047.3600000001</v>
      </c>
      <c r="G19" s="64">
        <f t="shared" si="0"/>
        <v>96.216906743872315</v>
      </c>
    </row>
    <row r="20" spans="1:7" ht="31.5" x14ac:dyDescent="0.25">
      <c r="A20" s="68" t="s">
        <v>786</v>
      </c>
      <c r="B20" s="67" t="s">
        <v>518</v>
      </c>
      <c r="C20" s="67" t="s">
        <v>772</v>
      </c>
      <c r="D20" s="67" t="s">
        <v>31</v>
      </c>
      <c r="E20" s="66">
        <v>1332455.3899999999</v>
      </c>
      <c r="F20" s="66">
        <v>1282047.3600000001</v>
      </c>
      <c r="G20" s="64">
        <f t="shared" si="0"/>
        <v>96.216906743872315</v>
      </c>
    </row>
    <row r="21" spans="1:7" ht="31.5" x14ac:dyDescent="0.25">
      <c r="A21" s="68" t="s">
        <v>789</v>
      </c>
      <c r="B21" s="67" t="s">
        <v>518</v>
      </c>
      <c r="C21" s="67" t="s">
        <v>769</v>
      </c>
      <c r="D21" s="67" t="s">
        <v>478</v>
      </c>
      <c r="E21" s="66">
        <v>1726742</v>
      </c>
      <c r="F21" s="66">
        <v>1541313.53</v>
      </c>
      <c r="G21" s="64">
        <f t="shared" si="0"/>
        <v>89.261367940317655</v>
      </c>
    </row>
    <row r="22" spans="1:7" ht="63" x14ac:dyDescent="0.25">
      <c r="A22" s="68" t="s">
        <v>785</v>
      </c>
      <c r="B22" s="67" t="s">
        <v>518</v>
      </c>
      <c r="C22" s="67" t="s">
        <v>769</v>
      </c>
      <c r="D22" s="67" t="s">
        <v>29</v>
      </c>
      <c r="E22" s="66">
        <v>1610142</v>
      </c>
      <c r="F22" s="66">
        <v>1429438.67</v>
      </c>
      <c r="G22" s="64">
        <f t="shared" si="0"/>
        <v>88.777180521966386</v>
      </c>
    </row>
    <row r="23" spans="1:7" ht="31.5" x14ac:dyDescent="0.25">
      <c r="A23" s="68" t="s">
        <v>786</v>
      </c>
      <c r="B23" s="67" t="s">
        <v>518</v>
      </c>
      <c r="C23" s="67" t="s">
        <v>769</v>
      </c>
      <c r="D23" s="67" t="s">
        <v>31</v>
      </c>
      <c r="E23" s="66">
        <v>1610142</v>
      </c>
      <c r="F23" s="66">
        <v>1429438.67</v>
      </c>
      <c r="G23" s="64">
        <f t="shared" si="0"/>
        <v>88.777180521966386</v>
      </c>
    </row>
    <row r="24" spans="1:7" ht="31.5" x14ac:dyDescent="0.25">
      <c r="A24" s="68" t="s">
        <v>790</v>
      </c>
      <c r="B24" s="67" t="s">
        <v>518</v>
      </c>
      <c r="C24" s="67" t="s">
        <v>769</v>
      </c>
      <c r="D24" s="67" t="s">
        <v>35</v>
      </c>
      <c r="E24" s="66">
        <v>116600</v>
      </c>
      <c r="F24" s="66">
        <v>111874.86</v>
      </c>
      <c r="G24" s="64">
        <f t="shared" si="0"/>
        <v>95.947564322469987</v>
      </c>
    </row>
    <row r="25" spans="1:7" ht="31.5" x14ac:dyDescent="0.25">
      <c r="A25" s="68" t="s">
        <v>791</v>
      </c>
      <c r="B25" s="67" t="s">
        <v>518</v>
      </c>
      <c r="C25" s="67" t="s">
        <v>769</v>
      </c>
      <c r="D25" s="67" t="s">
        <v>37</v>
      </c>
      <c r="E25" s="66">
        <v>116600</v>
      </c>
      <c r="F25" s="66">
        <v>111874.86</v>
      </c>
      <c r="G25" s="64">
        <f t="shared" si="0"/>
        <v>95.947564322469987</v>
      </c>
    </row>
    <row r="26" spans="1:7" ht="31.5" x14ac:dyDescent="0.25">
      <c r="A26" s="68" t="s">
        <v>792</v>
      </c>
      <c r="B26" s="67" t="s">
        <v>518</v>
      </c>
      <c r="C26" s="67" t="s">
        <v>600</v>
      </c>
      <c r="D26" s="67" t="s">
        <v>478</v>
      </c>
      <c r="E26" s="66">
        <v>35600</v>
      </c>
      <c r="F26" s="66">
        <v>35600</v>
      </c>
      <c r="G26" s="64">
        <f t="shared" si="0"/>
        <v>100</v>
      </c>
    </row>
    <row r="27" spans="1:7" x14ac:dyDescent="0.25">
      <c r="A27" s="68" t="s">
        <v>793</v>
      </c>
      <c r="B27" s="67" t="s">
        <v>518</v>
      </c>
      <c r="C27" s="67" t="s">
        <v>600</v>
      </c>
      <c r="D27" s="67" t="s">
        <v>39</v>
      </c>
      <c r="E27" s="66">
        <v>35600</v>
      </c>
      <c r="F27" s="66">
        <v>35600</v>
      </c>
      <c r="G27" s="64">
        <f t="shared" si="0"/>
        <v>100</v>
      </c>
    </row>
    <row r="28" spans="1:7" x14ac:dyDescent="0.25">
      <c r="A28" s="68" t="s">
        <v>794</v>
      </c>
      <c r="B28" s="67" t="s">
        <v>518</v>
      </c>
      <c r="C28" s="67" t="s">
        <v>600</v>
      </c>
      <c r="D28" s="67" t="s">
        <v>381</v>
      </c>
      <c r="E28" s="66">
        <v>35600</v>
      </c>
      <c r="F28" s="66">
        <v>35600</v>
      </c>
      <c r="G28" s="64">
        <f t="shared" si="0"/>
        <v>100</v>
      </c>
    </row>
    <row r="29" spans="1:7" ht="63" x14ac:dyDescent="0.25">
      <c r="A29" s="61" t="s">
        <v>795</v>
      </c>
      <c r="B29" s="60" t="s">
        <v>524</v>
      </c>
      <c r="C29" s="60" t="s">
        <v>695</v>
      </c>
      <c r="D29" s="60" t="s">
        <v>478</v>
      </c>
      <c r="E29" s="58">
        <v>44191708.140000001</v>
      </c>
      <c r="F29" s="58">
        <v>43887510.380000003</v>
      </c>
      <c r="G29" s="64">
        <f t="shared" si="0"/>
        <v>99.311640638473861</v>
      </c>
    </row>
    <row r="30" spans="1:7" ht="47.25" x14ac:dyDescent="0.25">
      <c r="A30" s="68" t="s">
        <v>796</v>
      </c>
      <c r="B30" s="67" t="s">
        <v>524</v>
      </c>
      <c r="C30" s="67" t="s">
        <v>773</v>
      </c>
      <c r="D30" s="67" t="s">
        <v>478</v>
      </c>
      <c r="E30" s="66">
        <v>2291742</v>
      </c>
      <c r="F30" s="66">
        <v>2291739.27</v>
      </c>
      <c r="G30" s="64">
        <f t="shared" si="0"/>
        <v>99.999880876643189</v>
      </c>
    </row>
    <row r="31" spans="1:7" ht="63" x14ac:dyDescent="0.25">
      <c r="A31" s="68" t="s">
        <v>785</v>
      </c>
      <c r="B31" s="67" t="s">
        <v>524</v>
      </c>
      <c r="C31" s="67" t="s">
        <v>773</v>
      </c>
      <c r="D31" s="67" t="s">
        <v>29</v>
      </c>
      <c r="E31" s="66">
        <v>2291742</v>
      </c>
      <c r="F31" s="66">
        <v>2291739.27</v>
      </c>
      <c r="G31" s="64">
        <f t="shared" si="0"/>
        <v>99.999880876643189</v>
      </c>
    </row>
    <row r="32" spans="1:7" ht="31.5" x14ac:dyDescent="0.25">
      <c r="A32" s="68" t="s">
        <v>786</v>
      </c>
      <c r="B32" s="67" t="s">
        <v>524</v>
      </c>
      <c r="C32" s="67" t="s">
        <v>773</v>
      </c>
      <c r="D32" s="67" t="s">
        <v>31</v>
      </c>
      <c r="E32" s="66">
        <v>2291742</v>
      </c>
      <c r="F32" s="66">
        <v>2291739.27</v>
      </c>
      <c r="G32" s="64">
        <f t="shared" si="0"/>
        <v>99.999880876643189</v>
      </c>
    </row>
    <row r="33" spans="1:7" ht="31.5" x14ac:dyDescent="0.25">
      <c r="A33" s="68" t="s">
        <v>789</v>
      </c>
      <c r="B33" s="67" t="s">
        <v>524</v>
      </c>
      <c r="C33" s="67" t="s">
        <v>526</v>
      </c>
      <c r="D33" s="67" t="s">
        <v>478</v>
      </c>
      <c r="E33" s="66">
        <v>39551332</v>
      </c>
      <c r="F33" s="66">
        <v>39247136.969999999</v>
      </c>
      <c r="G33" s="64">
        <f t="shared" si="0"/>
        <v>99.23088549836956</v>
      </c>
    </row>
    <row r="34" spans="1:7" ht="63" x14ac:dyDescent="0.25">
      <c r="A34" s="68" t="s">
        <v>785</v>
      </c>
      <c r="B34" s="67" t="s">
        <v>524</v>
      </c>
      <c r="C34" s="67" t="s">
        <v>526</v>
      </c>
      <c r="D34" s="67" t="s">
        <v>29</v>
      </c>
      <c r="E34" s="66">
        <v>39310513</v>
      </c>
      <c r="F34" s="66">
        <v>39073415.57</v>
      </c>
      <c r="G34" s="64">
        <f t="shared" si="0"/>
        <v>99.396859995187555</v>
      </c>
    </row>
    <row r="35" spans="1:7" ht="31.5" x14ac:dyDescent="0.25">
      <c r="A35" s="68" t="s">
        <v>786</v>
      </c>
      <c r="B35" s="67" t="s">
        <v>524</v>
      </c>
      <c r="C35" s="67" t="s">
        <v>526</v>
      </c>
      <c r="D35" s="67" t="s">
        <v>31</v>
      </c>
      <c r="E35" s="66">
        <v>39310513</v>
      </c>
      <c r="F35" s="66">
        <v>39073415.57</v>
      </c>
      <c r="G35" s="64">
        <f t="shared" si="0"/>
        <v>99.396859995187555</v>
      </c>
    </row>
    <row r="36" spans="1:7" ht="31.5" x14ac:dyDescent="0.25">
      <c r="A36" s="68" t="s">
        <v>790</v>
      </c>
      <c r="B36" s="67" t="s">
        <v>524</v>
      </c>
      <c r="C36" s="67" t="s">
        <v>526</v>
      </c>
      <c r="D36" s="67" t="s">
        <v>35</v>
      </c>
      <c r="E36" s="66">
        <v>108500</v>
      </c>
      <c r="F36" s="66">
        <v>46916.98</v>
      </c>
      <c r="G36" s="64">
        <f t="shared" si="0"/>
        <v>43.241456221198163</v>
      </c>
    </row>
    <row r="37" spans="1:7" ht="31.5" x14ac:dyDescent="0.25">
      <c r="A37" s="68" t="s">
        <v>791</v>
      </c>
      <c r="B37" s="67" t="s">
        <v>524</v>
      </c>
      <c r="C37" s="67" t="s">
        <v>526</v>
      </c>
      <c r="D37" s="67" t="s">
        <v>37</v>
      </c>
      <c r="E37" s="66">
        <v>108500</v>
      </c>
      <c r="F37" s="66">
        <v>46916.98</v>
      </c>
      <c r="G37" s="64">
        <f t="shared" si="0"/>
        <v>43.241456221198163</v>
      </c>
    </row>
    <row r="38" spans="1:7" x14ac:dyDescent="0.25">
      <c r="A38" s="68" t="s">
        <v>793</v>
      </c>
      <c r="B38" s="67" t="s">
        <v>524</v>
      </c>
      <c r="C38" s="67" t="s">
        <v>526</v>
      </c>
      <c r="D38" s="67" t="s">
        <v>39</v>
      </c>
      <c r="E38" s="66">
        <v>132319</v>
      </c>
      <c r="F38" s="66">
        <v>126804.42</v>
      </c>
      <c r="G38" s="64">
        <f t="shared" si="0"/>
        <v>95.832359676236962</v>
      </c>
    </row>
    <row r="39" spans="1:7" x14ac:dyDescent="0.25">
      <c r="A39" s="68" t="s">
        <v>797</v>
      </c>
      <c r="B39" s="67" t="s">
        <v>524</v>
      </c>
      <c r="C39" s="67" t="s">
        <v>526</v>
      </c>
      <c r="D39" s="67" t="s">
        <v>41</v>
      </c>
      <c r="E39" s="66">
        <v>132319</v>
      </c>
      <c r="F39" s="66">
        <v>126804.42</v>
      </c>
      <c r="G39" s="64">
        <f t="shared" si="0"/>
        <v>95.832359676236962</v>
      </c>
    </row>
    <row r="40" spans="1:7" ht="31.5" x14ac:dyDescent="0.25">
      <c r="A40" s="68" t="s">
        <v>951</v>
      </c>
      <c r="B40" s="67" t="s">
        <v>524</v>
      </c>
      <c r="C40" s="67" t="s">
        <v>724</v>
      </c>
      <c r="D40" s="67" t="s">
        <v>478</v>
      </c>
      <c r="E40" s="66">
        <v>1293564.21</v>
      </c>
      <c r="F40" s="66">
        <v>1293564.21</v>
      </c>
      <c r="G40" s="64">
        <f t="shared" si="0"/>
        <v>100</v>
      </c>
    </row>
    <row r="41" spans="1:7" ht="63" x14ac:dyDescent="0.25">
      <c r="A41" s="68" t="s">
        <v>785</v>
      </c>
      <c r="B41" s="67" t="s">
        <v>524</v>
      </c>
      <c r="C41" s="67" t="s">
        <v>724</v>
      </c>
      <c r="D41" s="67" t="s">
        <v>29</v>
      </c>
      <c r="E41" s="66">
        <v>1293564.21</v>
      </c>
      <c r="F41" s="66">
        <v>1293564.21</v>
      </c>
      <c r="G41" s="64">
        <f t="shared" si="0"/>
        <v>100</v>
      </c>
    </row>
    <row r="42" spans="1:7" ht="31.5" x14ac:dyDescent="0.25">
      <c r="A42" s="68" t="s">
        <v>786</v>
      </c>
      <c r="B42" s="67" t="s">
        <v>524</v>
      </c>
      <c r="C42" s="67" t="s">
        <v>724</v>
      </c>
      <c r="D42" s="67" t="s">
        <v>31</v>
      </c>
      <c r="E42" s="66">
        <v>1293564.21</v>
      </c>
      <c r="F42" s="66">
        <v>1293564.21</v>
      </c>
      <c r="G42" s="64">
        <f t="shared" si="0"/>
        <v>100</v>
      </c>
    </row>
    <row r="43" spans="1:7" ht="78.75" x14ac:dyDescent="0.25">
      <c r="A43" s="68" t="s">
        <v>952</v>
      </c>
      <c r="B43" s="67" t="s">
        <v>524</v>
      </c>
      <c r="C43" s="67" t="s">
        <v>726</v>
      </c>
      <c r="D43" s="67" t="s">
        <v>478</v>
      </c>
      <c r="E43" s="66">
        <v>1055069.93</v>
      </c>
      <c r="F43" s="66">
        <v>1055069.93</v>
      </c>
      <c r="G43" s="64">
        <f t="shared" si="0"/>
        <v>100</v>
      </c>
    </row>
    <row r="44" spans="1:7" ht="63" x14ac:dyDescent="0.25">
      <c r="A44" s="68" t="s">
        <v>785</v>
      </c>
      <c r="B44" s="67" t="s">
        <v>524</v>
      </c>
      <c r="C44" s="67" t="s">
        <v>726</v>
      </c>
      <c r="D44" s="67" t="s">
        <v>29</v>
      </c>
      <c r="E44" s="66">
        <v>1055069.93</v>
      </c>
      <c r="F44" s="66">
        <v>1055069.93</v>
      </c>
      <c r="G44" s="64">
        <f t="shared" si="0"/>
        <v>100</v>
      </c>
    </row>
    <row r="45" spans="1:7" ht="31.5" x14ac:dyDescent="0.25">
      <c r="A45" s="68" t="s">
        <v>786</v>
      </c>
      <c r="B45" s="67" t="s">
        <v>524</v>
      </c>
      <c r="C45" s="67" t="s">
        <v>726</v>
      </c>
      <c r="D45" s="67" t="s">
        <v>31</v>
      </c>
      <c r="E45" s="66">
        <v>1055069.93</v>
      </c>
      <c r="F45" s="66">
        <v>1055069.93</v>
      </c>
      <c r="G45" s="64">
        <f t="shared" si="0"/>
        <v>100</v>
      </c>
    </row>
    <row r="46" spans="1:7" x14ac:dyDescent="0.25">
      <c r="A46" s="61" t="s">
        <v>798</v>
      </c>
      <c r="B46" s="60" t="s">
        <v>528</v>
      </c>
      <c r="C46" s="60" t="s">
        <v>695</v>
      </c>
      <c r="D46" s="60" t="s">
        <v>478</v>
      </c>
      <c r="E46" s="58">
        <v>25287</v>
      </c>
      <c r="F46" s="58">
        <v>25287</v>
      </c>
      <c r="G46" s="64">
        <f t="shared" si="0"/>
        <v>100</v>
      </c>
    </row>
    <row r="47" spans="1:7" ht="63" x14ac:dyDescent="0.25">
      <c r="A47" s="68" t="s">
        <v>799</v>
      </c>
      <c r="B47" s="67" t="s">
        <v>528</v>
      </c>
      <c r="C47" s="67" t="s">
        <v>774</v>
      </c>
      <c r="D47" s="67" t="s">
        <v>478</v>
      </c>
      <c r="E47" s="66">
        <v>25287</v>
      </c>
      <c r="F47" s="66">
        <v>25287</v>
      </c>
      <c r="G47" s="64">
        <f t="shared" si="0"/>
        <v>100</v>
      </c>
    </row>
    <row r="48" spans="1:7" ht="31.5" x14ac:dyDescent="0.25">
      <c r="A48" s="68" t="s">
        <v>790</v>
      </c>
      <c r="B48" s="67" t="s">
        <v>528</v>
      </c>
      <c r="C48" s="67" t="s">
        <v>774</v>
      </c>
      <c r="D48" s="67" t="s">
        <v>35</v>
      </c>
      <c r="E48" s="66">
        <v>25287</v>
      </c>
      <c r="F48" s="66">
        <v>25287</v>
      </c>
      <c r="G48" s="64">
        <f t="shared" si="0"/>
        <v>100</v>
      </c>
    </row>
    <row r="49" spans="1:7" ht="31.5" x14ac:dyDescent="0.25">
      <c r="A49" s="68" t="s">
        <v>791</v>
      </c>
      <c r="B49" s="67" t="s">
        <v>528</v>
      </c>
      <c r="C49" s="67" t="s">
        <v>774</v>
      </c>
      <c r="D49" s="67" t="s">
        <v>37</v>
      </c>
      <c r="E49" s="66">
        <v>25287</v>
      </c>
      <c r="F49" s="66">
        <v>25287</v>
      </c>
      <c r="G49" s="64">
        <f t="shared" si="0"/>
        <v>100</v>
      </c>
    </row>
    <row r="50" spans="1:7" ht="47.25" x14ac:dyDescent="0.25">
      <c r="A50" s="61" t="s">
        <v>800</v>
      </c>
      <c r="B50" s="60" t="s">
        <v>415</v>
      </c>
      <c r="C50" s="60" t="s">
        <v>695</v>
      </c>
      <c r="D50" s="60" t="s">
        <v>478</v>
      </c>
      <c r="E50" s="58">
        <v>20665675.309999999</v>
      </c>
      <c r="F50" s="58">
        <v>19813902.059999999</v>
      </c>
      <c r="G50" s="64">
        <f t="shared" si="0"/>
        <v>95.878318819865356</v>
      </c>
    </row>
    <row r="51" spans="1:7" ht="31.5" x14ac:dyDescent="0.25">
      <c r="A51" s="68" t="s">
        <v>789</v>
      </c>
      <c r="B51" s="67" t="s">
        <v>415</v>
      </c>
      <c r="C51" s="67" t="s">
        <v>722</v>
      </c>
      <c r="D51" s="67" t="s">
        <v>478</v>
      </c>
      <c r="E51" s="66">
        <v>16607974.67</v>
      </c>
      <c r="F51" s="66">
        <v>16089283.65</v>
      </c>
      <c r="G51" s="64">
        <f t="shared" si="0"/>
        <v>96.87685566538741</v>
      </c>
    </row>
    <row r="52" spans="1:7" ht="63" x14ac:dyDescent="0.25">
      <c r="A52" s="68" t="s">
        <v>785</v>
      </c>
      <c r="B52" s="67" t="s">
        <v>415</v>
      </c>
      <c r="C52" s="67" t="s">
        <v>722</v>
      </c>
      <c r="D52" s="67" t="s">
        <v>29</v>
      </c>
      <c r="E52" s="66">
        <v>15848932</v>
      </c>
      <c r="F52" s="66">
        <v>15809619.529999999</v>
      </c>
      <c r="G52" s="64">
        <f t="shared" si="0"/>
        <v>99.751955084418299</v>
      </c>
    </row>
    <row r="53" spans="1:7" ht="31.5" x14ac:dyDescent="0.25">
      <c r="A53" s="68" t="s">
        <v>786</v>
      </c>
      <c r="B53" s="67" t="s">
        <v>415</v>
      </c>
      <c r="C53" s="67" t="s">
        <v>722</v>
      </c>
      <c r="D53" s="67" t="s">
        <v>31</v>
      </c>
      <c r="E53" s="66">
        <v>15848932</v>
      </c>
      <c r="F53" s="66">
        <v>15809619.529999999</v>
      </c>
      <c r="G53" s="64">
        <f t="shared" si="0"/>
        <v>99.751955084418299</v>
      </c>
    </row>
    <row r="54" spans="1:7" ht="31.5" x14ac:dyDescent="0.25">
      <c r="A54" s="68" t="s">
        <v>790</v>
      </c>
      <c r="B54" s="67" t="s">
        <v>415</v>
      </c>
      <c r="C54" s="67" t="s">
        <v>722</v>
      </c>
      <c r="D54" s="67" t="s">
        <v>35</v>
      </c>
      <c r="E54" s="66">
        <v>733042.67</v>
      </c>
      <c r="F54" s="66">
        <v>254664.12</v>
      </c>
      <c r="G54" s="64">
        <f t="shared" si="0"/>
        <v>34.740695244930279</v>
      </c>
    </row>
    <row r="55" spans="1:7" ht="31.5" x14ac:dyDescent="0.25">
      <c r="A55" s="68" t="s">
        <v>791</v>
      </c>
      <c r="B55" s="67" t="s">
        <v>415</v>
      </c>
      <c r="C55" s="67" t="s">
        <v>722</v>
      </c>
      <c r="D55" s="67" t="s">
        <v>37</v>
      </c>
      <c r="E55" s="66">
        <v>733042.67</v>
      </c>
      <c r="F55" s="66">
        <v>254664.12</v>
      </c>
      <c r="G55" s="64">
        <f t="shared" si="0"/>
        <v>34.740695244930279</v>
      </c>
    </row>
    <row r="56" spans="1:7" x14ac:dyDescent="0.25">
      <c r="A56" s="68" t="s">
        <v>793</v>
      </c>
      <c r="B56" s="67" t="s">
        <v>415</v>
      </c>
      <c r="C56" s="67" t="s">
        <v>722</v>
      </c>
      <c r="D56" s="67" t="s">
        <v>39</v>
      </c>
      <c r="E56" s="66">
        <v>26000</v>
      </c>
      <c r="F56" s="66">
        <v>25000</v>
      </c>
      <c r="G56" s="64">
        <f t="shared" si="0"/>
        <v>96.15384615384616</v>
      </c>
    </row>
    <row r="57" spans="1:7" x14ac:dyDescent="0.25">
      <c r="A57" s="68" t="s">
        <v>797</v>
      </c>
      <c r="B57" s="67" t="s">
        <v>415</v>
      </c>
      <c r="C57" s="67" t="s">
        <v>722</v>
      </c>
      <c r="D57" s="67" t="s">
        <v>41</v>
      </c>
      <c r="E57" s="66">
        <v>26000</v>
      </c>
      <c r="F57" s="66">
        <v>25000</v>
      </c>
      <c r="G57" s="64">
        <f t="shared" si="0"/>
        <v>96.15384615384616</v>
      </c>
    </row>
    <row r="58" spans="1:7" ht="31.5" x14ac:dyDescent="0.25">
      <c r="A58" s="68" t="s">
        <v>801</v>
      </c>
      <c r="B58" s="67" t="s">
        <v>415</v>
      </c>
      <c r="C58" s="96" t="s">
        <v>543</v>
      </c>
      <c r="D58" s="67" t="s">
        <v>478</v>
      </c>
      <c r="E58" s="66">
        <v>935805</v>
      </c>
      <c r="F58" s="66">
        <v>634626.12</v>
      </c>
      <c r="G58" s="64">
        <f t="shared" si="0"/>
        <v>67.816064244153424</v>
      </c>
    </row>
    <row r="59" spans="1:7" ht="31.5" x14ac:dyDescent="0.25">
      <c r="A59" s="68" t="s">
        <v>790</v>
      </c>
      <c r="B59" s="67" t="s">
        <v>415</v>
      </c>
      <c r="C59" s="96" t="s">
        <v>543</v>
      </c>
      <c r="D59" s="67" t="s">
        <v>35</v>
      </c>
      <c r="E59" s="66">
        <v>935805</v>
      </c>
      <c r="F59" s="66">
        <v>634626.12</v>
      </c>
      <c r="G59" s="64">
        <f t="shared" si="0"/>
        <v>67.816064244153424</v>
      </c>
    </row>
    <row r="60" spans="1:7" ht="31.5" x14ac:dyDescent="0.25">
      <c r="A60" s="68" t="s">
        <v>791</v>
      </c>
      <c r="B60" s="67" t="s">
        <v>415</v>
      </c>
      <c r="C60" s="96" t="s">
        <v>543</v>
      </c>
      <c r="D60" s="67" t="s">
        <v>37</v>
      </c>
      <c r="E60" s="66">
        <v>935805</v>
      </c>
      <c r="F60" s="66">
        <v>634626.12</v>
      </c>
      <c r="G60" s="64">
        <f t="shared" si="0"/>
        <v>67.816064244153424</v>
      </c>
    </row>
    <row r="61" spans="1:7" ht="31.5" x14ac:dyDescent="0.25">
      <c r="A61" s="68" t="s">
        <v>951</v>
      </c>
      <c r="B61" s="67" t="s">
        <v>415</v>
      </c>
      <c r="C61" s="96" t="s">
        <v>724</v>
      </c>
      <c r="D61" s="67" t="s">
        <v>478</v>
      </c>
      <c r="E61" s="66">
        <v>95535.49</v>
      </c>
      <c r="F61" s="66">
        <v>95535.49</v>
      </c>
      <c r="G61" s="64">
        <f t="shared" si="0"/>
        <v>100</v>
      </c>
    </row>
    <row r="62" spans="1:7" ht="63" x14ac:dyDescent="0.25">
      <c r="A62" s="68" t="s">
        <v>785</v>
      </c>
      <c r="B62" s="67" t="s">
        <v>415</v>
      </c>
      <c r="C62" s="96" t="s">
        <v>724</v>
      </c>
      <c r="D62" s="67" t="s">
        <v>29</v>
      </c>
      <c r="E62" s="66">
        <v>95535.49</v>
      </c>
      <c r="F62" s="66">
        <v>95535.49</v>
      </c>
      <c r="G62" s="64">
        <f t="shared" si="0"/>
        <v>100</v>
      </c>
    </row>
    <row r="63" spans="1:7" ht="31.5" x14ac:dyDescent="0.25">
      <c r="A63" s="68" t="s">
        <v>786</v>
      </c>
      <c r="B63" s="67" t="s">
        <v>415</v>
      </c>
      <c r="C63" s="96" t="s">
        <v>724</v>
      </c>
      <c r="D63" s="67" t="s">
        <v>31</v>
      </c>
      <c r="E63" s="66">
        <v>95535.49</v>
      </c>
      <c r="F63" s="66">
        <v>95535.49</v>
      </c>
      <c r="G63" s="64">
        <f t="shared" si="0"/>
        <v>100</v>
      </c>
    </row>
    <row r="64" spans="1:7" ht="31.5" x14ac:dyDescent="0.25">
      <c r="A64" s="68" t="s">
        <v>789</v>
      </c>
      <c r="B64" s="67" t="s">
        <v>415</v>
      </c>
      <c r="C64" s="96" t="s">
        <v>769</v>
      </c>
      <c r="D64" s="67" t="s">
        <v>478</v>
      </c>
      <c r="E64" s="66">
        <v>847761.61</v>
      </c>
      <c r="F64" s="66">
        <v>815861.22</v>
      </c>
      <c r="G64" s="64">
        <f t="shared" si="0"/>
        <v>96.237103730139424</v>
      </c>
    </row>
    <row r="65" spans="1:7" ht="63" x14ac:dyDescent="0.25">
      <c r="A65" s="68" t="s">
        <v>785</v>
      </c>
      <c r="B65" s="67" t="s">
        <v>415</v>
      </c>
      <c r="C65" s="96" t="s">
        <v>769</v>
      </c>
      <c r="D65" s="67" t="s">
        <v>29</v>
      </c>
      <c r="E65" s="66">
        <v>812561.61</v>
      </c>
      <c r="F65" s="66">
        <v>812561.22</v>
      </c>
      <c r="G65" s="64">
        <f t="shared" si="0"/>
        <v>99.99995200363945</v>
      </c>
    </row>
    <row r="66" spans="1:7" ht="31.5" x14ac:dyDescent="0.25">
      <c r="A66" s="68" t="s">
        <v>786</v>
      </c>
      <c r="B66" s="67" t="s">
        <v>415</v>
      </c>
      <c r="C66" s="96" t="s">
        <v>769</v>
      </c>
      <c r="D66" s="67" t="s">
        <v>31</v>
      </c>
      <c r="E66" s="66">
        <v>812561.61</v>
      </c>
      <c r="F66" s="66">
        <v>812561.22</v>
      </c>
      <c r="G66" s="64">
        <f t="shared" si="0"/>
        <v>99.99995200363945</v>
      </c>
    </row>
    <row r="67" spans="1:7" ht="31.5" x14ac:dyDescent="0.25">
      <c r="A67" s="68" t="s">
        <v>790</v>
      </c>
      <c r="B67" s="67" t="s">
        <v>415</v>
      </c>
      <c r="C67" s="96" t="s">
        <v>769</v>
      </c>
      <c r="D67" s="67" t="s">
        <v>35</v>
      </c>
      <c r="E67" s="66">
        <v>35200</v>
      </c>
      <c r="F67" s="66">
        <v>3300</v>
      </c>
      <c r="G67" s="64">
        <f t="shared" si="0"/>
        <v>9.375</v>
      </c>
    </row>
    <row r="68" spans="1:7" ht="31.5" x14ac:dyDescent="0.25">
      <c r="A68" s="68" t="s">
        <v>791</v>
      </c>
      <c r="B68" s="67" t="s">
        <v>415</v>
      </c>
      <c r="C68" s="67" t="s">
        <v>769</v>
      </c>
      <c r="D68" s="67" t="s">
        <v>37</v>
      </c>
      <c r="E68" s="66">
        <v>35200</v>
      </c>
      <c r="F68" s="66">
        <v>3300</v>
      </c>
      <c r="G68" s="64">
        <f t="shared" si="0"/>
        <v>9.375</v>
      </c>
    </row>
    <row r="69" spans="1:7" ht="47.25" x14ac:dyDescent="0.25">
      <c r="A69" s="68" t="s">
        <v>802</v>
      </c>
      <c r="B69" s="67" t="s">
        <v>415</v>
      </c>
      <c r="C69" s="67" t="s">
        <v>770</v>
      </c>
      <c r="D69" s="67" t="s">
        <v>478</v>
      </c>
      <c r="E69" s="66">
        <v>1536270.39</v>
      </c>
      <c r="F69" s="66">
        <v>1536267.43</v>
      </c>
      <c r="G69" s="64">
        <f t="shared" si="0"/>
        <v>99.999807325584143</v>
      </c>
    </row>
    <row r="70" spans="1:7" ht="63" x14ac:dyDescent="0.25">
      <c r="A70" s="68" t="s">
        <v>785</v>
      </c>
      <c r="B70" s="67" t="s">
        <v>415</v>
      </c>
      <c r="C70" s="67" t="s">
        <v>770</v>
      </c>
      <c r="D70" s="67" t="s">
        <v>29</v>
      </c>
      <c r="E70" s="66">
        <v>1519578.39</v>
      </c>
      <c r="F70" s="66">
        <v>1519576.24</v>
      </c>
      <c r="G70" s="64">
        <f t="shared" si="0"/>
        <v>99.999858513386741</v>
      </c>
    </row>
    <row r="71" spans="1:7" ht="31.5" x14ac:dyDescent="0.25">
      <c r="A71" s="68" t="s">
        <v>786</v>
      </c>
      <c r="B71" s="67" t="s">
        <v>415</v>
      </c>
      <c r="C71" s="67" t="s">
        <v>770</v>
      </c>
      <c r="D71" s="67" t="s">
        <v>31</v>
      </c>
      <c r="E71" s="66">
        <v>1519578.39</v>
      </c>
      <c r="F71" s="66">
        <v>1519576.24</v>
      </c>
      <c r="G71" s="64">
        <f t="shared" si="0"/>
        <v>99.999858513386741</v>
      </c>
    </row>
    <row r="72" spans="1:7" x14ac:dyDescent="0.25">
      <c r="A72" s="68" t="s">
        <v>803</v>
      </c>
      <c r="B72" s="67" t="s">
        <v>415</v>
      </c>
      <c r="C72" s="67" t="s">
        <v>770</v>
      </c>
      <c r="D72" s="67" t="s">
        <v>85</v>
      </c>
      <c r="E72" s="66">
        <v>16692</v>
      </c>
      <c r="F72" s="66">
        <v>16691.189999999999</v>
      </c>
      <c r="G72" s="64">
        <f t="shared" si="0"/>
        <v>99.995147375988495</v>
      </c>
    </row>
    <row r="73" spans="1:7" ht="31.5" x14ac:dyDescent="0.25">
      <c r="A73" s="68" t="s">
        <v>804</v>
      </c>
      <c r="B73" s="67" t="s">
        <v>415</v>
      </c>
      <c r="C73" s="67" t="s">
        <v>770</v>
      </c>
      <c r="D73" s="67" t="s">
        <v>86</v>
      </c>
      <c r="E73" s="66">
        <v>16692</v>
      </c>
      <c r="F73" s="66">
        <v>16691.189999999999</v>
      </c>
      <c r="G73" s="64">
        <f t="shared" si="0"/>
        <v>99.995147375988495</v>
      </c>
    </row>
    <row r="74" spans="1:7" ht="78.75" x14ac:dyDescent="0.25">
      <c r="A74" s="68" t="s">
        <v>952</v>
      </c>
      <c r="B74" s="67" t="s">
        <v>415</v>
      </c>
      <c r="C74" s="67" t="s">
        <v>726</v>
      </c>
      <c r="D74" s="67" t="s">
        <v>478</v>
      </c>
      <c r="E74" s="66">
        <v>642328.15</v>
      </c>
      <c r="F74" s="66">
        <v>642328.15</v>
      </c>
      <c r="G74" s="64">
        <f t="shared" si="0"/>
        <v>100</v>
      </c>
    </row>
    <row r="75" spans="1:7" ht="63" x14ac:dyDescent="0.25">
      <c r="A75" s="68" t="s">
        <v>785</v>
      </c>
      <c r="B75" s="67" t="s">
        <v>415</v>
      </c>
      <c r="C75" s="67" t="s">
        <v>726</v>
      </c>
      <c r="D75" s="67" t="s">
        <v>29</v>
      </c>
      <c r="E75" s="66">
        <v>642328.15</v>
      </c>
      <c r="F75" s="66">
        <v>642328.15</v>
      </c>
      <c r="G75" s="64">
        <f t="shared" si="0"/>
        <v>100</v>
      </c>
    </row>
    <row r="76" spans="1:7" ht="31.5" x14ac:dyDescent="0.25">
      <c r="A76" s="68" t="s">
        <v>786</v>
      </c>
      <c r="B76" s="67" t="s">
        <v>415</v>
      </c>
      <c r="C76" s="67" t="s">
        <v>726</v>
      </c>
      <c r="D76" s="67" t="s">
        <v>31</v>
      </c>
      <c r="E76" s="66">
        <v>642328.15</v>
      </c>
      <c r="F76" s="66">
        <v>642328.15</v>
      </c>
      <c r="G76" s="64">
        <f t="shared" si="0"/>
        <v>100</v>
      </c>
    </row>
    <row r="77" spans="1:7" x14ac:dyDescent="0.25">
      <c r="A77" s="61" t="s">
        <v>805</v>
      </c>
      <c r="B77" s="60" t="s">
        <v>531</v>
      </c>
      <c r="C77" s="60" t="s">
        <v>695</v>
      </c>
      <c r="D77" s="60" t="s">
        <v>478</v>
      </c>
      <c r="E77" s="58">
        <v>304871</v>
      </c>
      <c r="F77" s="58">
        <v>304871</v>
      </c>
      <c r="G77" s="64">
        <f t="shared" ref="G77:G140" si="1">F77/E77*100</f>
        <v>100</v>
      </c>
    </row>
    <row r="78" spans="1:7" x14ac:dyDescent="0.25">
      <c r="A78" s="68" t="s">
        <v>806</v>
      </c>
      <c r="B78" s="67" t="s">
        <v>531</v>
      </c>
      <c r="C78" s="67" t="s">
        <v>775</v>
      </c>
      <c r="D78" s="67" t="s">
        <v>478</v>
      </c>
      <c r="E78" s="66">
        <v>304871</v>
      </c>
      <c r="F78" s="66">
        <v>304871</v>
      </c>
      <c r="G78" s="64">
        <f t="shared" si="1"/>
        <v>100</v>
      </c>
    </row>
    <row r="79" spans="1:7" x14ac:dyDescent="0.25">
      <c r="A79" s="68" t="s">
        <v>793</v>
      </c>
      <c r="B79" s="67" t="s">
        <v>531</v>
      </c>
      <c r="C79" s="67" t="s">
        <v>775</v>
      </c>
      <c r="D79" s="67" t="s">
        <v>39</v>
      </c>
      <c r="E79" s="66">
        <v>304871</v>
      </c>
      <c r="F79" s="66">
        <v>304871</v>
      </c>
      <c r="G79" s="64">
        <f t="shared" si="1"/>
        <v>100</v>
      </c>
    </row>
    <row r="80" spans="1:7" x14ac:dyDescent="0.25">
      <c r="A80" s="68" t="s">
        <v>807</v>
      </c>
      <c r="B80" s="67" t="s">
        <v>531</v>
      </c>
      <c r="C80" s="67" t="s">
        <v>775</v>
      </c>
      <c r="D80" s="67" t="s">
        <v>387</v>
      </c>
      <c r="E80" s="66">
        <v>304871</v>
      </c>
      <c r="F80" s="66">
        <v>304871</v>
      </c>
      <c r="G80" s="64">
        <f t="shared" si="1"/>
        <v>100</v>
      </c>
    </row>
    <row r="81" spans="1:7" x14ac:dyDescent="0.25">
      <c r="A81" s="61" t="s">
        <v>808</v>
      </c>
      <c r="B81" s="60" t="s">
        <v>535</v>
      </c>
      <c r="C81" s="60" t="s">
        <v>695</v>
      </c>
      <c r="D81" s="60" t="s">
        <v>478</v>
      </c>
      <c r="E81" s="58">
        <v>1843455.58</v>
      </c>
      <c r="F81" s="58">
        <v>0</v>
      </c>
      <c r="G81" s="64">
        <f t="shared" si="1"/>
        <v>0</v>
      </c>
    </row>
    <row r="82" spans="1:7" x14ac:dyDescent="0.25">
      <c r="A82" s="68" t="s">
        <v>809</v>
      </c>
      <c r="B82" s="67" t="s">
        <v>535</v>
      </c>
      <c r="C82" s="67" t="s">
        <v>776</v>
      </c>
      <c r="D82" s="67" t="s">
        <v>478</v>
      </c>
      <c r="E82" s="66">
        <v>1843455.58</v>
      </c>
      <c r="F82" s="66">
        <v>0</v>
      </c>
      <c r="G82" s="64">
        <f t="shared" si="1"/>
        <v>0</v>
      </c>
    </row>
    <row r="83" spans="1:7" x14ac:dyDescent="0.25">
      <c r="A83" s="68" t="s">
        <v>793</v>
      </c>
      <c r="B83" s="67" t="s">
        <v>535</v>
      </c>
      <c r="C83" s="67" t="s">
        <v>776</v>
      </c>
      <c r="D83" s="67" t="s">
        <v>39</v>
      </c>
      <c r="E83" s="66">
        <v>1843455.58</v>
      </c>
      <c r="F83" s="66">
        <v>0</v>
      </c>
      <c r="G83" s="64">
        <f t="shared" si="1"/>
        <v>0</v>
      </c>
    </row>
    <row r="84" spans="1:7" x14ac:dyDescent="0.25">
      <c r="A84" s="68" t="s">
        <v>810</v>
      </c>
      <c r="B84" s="67" t="s">
        <v>535</v>
      </c>
      <c r="C84" s="67" t="s">
        <v>776</v>
      </c>
      <c r="D84" s="67" t="s">
        <v>363</v>
      </c>
      <c r="E84" s="66">
        <v>1843455.58</v>
      </c>
      <c r="F84" s="66">
        <v>0</v>
      </c>
      <c r="G84" s="64">
        <f t="shared" si="1"/>
        <v>0</v>
      </c>
    </row>
    <row r="85" spans="1:7" x14ac:dyDescent="0.25">
      <c r="A85" s="61" t="s">
        <v>811</v>
      </c>
      <c r="B85" s="60" t="s">
        <v>425</v>
      </c>
      <c r="C85" s="60" t="s">
        <v>695</v>
      </c>
      <c r="D85" s="60" t="s">
        <v>478</v>
      </c>
      <c r="E85" s="58">
        <v>60739843.369999997</v>
      </c>
      <c r="F85" s="58">
        <v>58399712.590000004</v>
      </c>
      <c r="G85" s="64">
        <f t="shared" si="1"/>
        <v>96.147288747939371</v>
      </c>
    </row>
    <row r="86" spans="1:7" ht="31.5" x14ac:dyDescent="0.25">
      <c r="A86" s="68" t="s">
        <v>953</v>
      </c>
      <c r="B86" s="67" t="s">
        <v>425</v>
      </c>
      <c r="C86" s="67" t="s">
        <v>777</v>
      </c>
      <c r="D86" s="67" t="s">
        <v>478</v>
      </c>
      <c r="E86" s="66">
        <v>140000</v>
      </c>
      <c r="F86" s="66">
        <v>140000</v>
      </c>
      <c r="G86" s="64">
        <f t="shared" si="1"/>
        <v>100</v>
      </c>
    </row>
    <row r="87" spans="1:7" ht="31.5" x14ac:dyDescent="0.25">
      <c r="A87" s="68" t="s">
        <v>790</v>
      </c>
      <c r="B87" s="67" t="s">
        <v>425</v>
      </c>
      <c r="C87" s="67" t="s">
        <v>777</v>
      </c>
      <c r="D87" s="67" t="s">
        <v>35</v>
      </c>
      <c r="E87" s="66">
        <v>140000</v>
      </c>
      <c r="F87" s="66">
        <v>140000</v>
      </c>
      <c r="G87" s="64">
        <f t="shared" si="1"/>
        <v>100</v>
      </c>
    </row>
    <row r="88" spans="1:7" ht="31.5" x14ac:dyDescent="0.25">
      <c r="A88" s="68" t="s">
        <v>791</v>
      </c>
      <c r="B88" s="67" t="s">
        <v>425</v>
      </c>
      <c r="C88" s="67" t="s">
        <v>777</v>
      </c>
      <c r="D88" s="67" t="s">
        <v>37</v>
      </c>
      <c r="E88" s="66">
        <v>140000</v>
      </c>
      <c r="F88" s="66">
        <v>140000</v>
      </c>
      <c r="G88" s="64">
        <f t="shared" si="1"/>
        <v>100</v>
      </c>
    </row>
    <row r="89" spans="1:7" ht="47.25" x14ac:dyDescent="0.25">
      <c r="A89" s="68" t="s">
        <v>954</v>
      </c>
      <c r="B89" s="67" t="s">
        <v>425</v>
      </c>
      <c r="C89" s="67" t="s">
        <v>778</v>
      </c>
      <c r="D89" s="67" t="s">
        <v>478</v>
      </c>
      <c r="E89" s="66">
        <v>307500</v>
      </c>
      <c r="F89" s="66">
        <v>228816.16</v>
      </c>
      <c r="G89" s="64">
        <f t="shared" si="1"/>
        <v>74.411759349593495</v>
      </c>
    </row>
    <row r="90" spans="1:7" ht="31.5" x14ac:dyDescent="0.25">
      <c r="A90" s="68" t="s">
        <v>790</v>
      </c>
      <c r="B90" s="67" t="s">
        <v>425</v>
      </c>
      <c r="C90" s="67" t="s">
        <v>778</v>
      </c>
      <c r="D90" s="67" t="s">
        <v>35</v>
      </c>
      <c r="E90" s="66">
        <v>307500</v>
      </c>
      <c r="F90" s="66">
        <v>228816.16</v>
      </c>
      <c r="G90" s="64">
        <f t="shared" si="1"/>
        <v>74.411759349593495</v>
      </c>
    </row>
    <row r="91" spans="1:7" ht="31.5" x14ac:dyDescent="0.25">
      <c r="A91" s="68" t="s">
        <v>791</v>
      </c>
      <c r="B91" s="67" t="s">
        <v>425</v>
      </c>
      <c r="C91" s="67" t="s">
        <v>778</v>
      </c>
      <c r="D91" s="67" t="s">
        <v>37</v>
      </c>
      <c r="E91" s="66">
        <v>307500</v>
      </c>
      <c r="F91" s="66">
        <v>228816.16</v>
      </c>
      <c r="G91" s="64">
        <f t="shared" si="1"/>
        <v>74.411759349593495</v>
      </c>
    </row>
    <row r="92" spans="1:7" ht="47.25" x14ac:dyDescent="0.25">
      <c r="A92" s="68" t="s">
        <v>812</v>
      </c>
      <c r="B92" s="67" t="s">
        <v>425</v>
      </c>
      <c r="C92" s="67" t="s">
        <v>559</v>
      </c>
      <c r="D92" s="67" t="s">
        <v>478</v>
      </c>
      <c r="E92" s="66">
        <v>570960.23</v>
      </c>
      <c r="F92" s="66">
        <v>435914.98</v>
      </c>
      <c r="G92" s="64">
        <f t="shared" si="1"/>
        <v>76.347695880674564</v>
      </c>
    </row>
    <row r="93" spans="1:7" ht="31.5" x14ac:dyDescent="0.25">
      <c r="A93" s="68" t="s">
        <v>790</v>
      </c>
      <c r="B93" s="67" t="s">
        <v>425</v>
      </c>
      <c r="C93" s="67" t="s">
        <v>559</v>
      </c>
      <c r="D93" s="67" t="s">
        <v>35</v>
      </c>
      <c r="E93" s="66">
        <v>520960.23</v>
      </c>
      <c r="F93" s="66">
        <v>435914.98</v>
      </c>
      <c r="G93" s="64">
        <f t="shared" si="1"/>
        <v>83.675289378615332</v>
      </c>
    </row>
    <row r="94" spans="1:7" ht="31.5" x14ac:dyDescent="0.25">
      <c r="A94" s="68" t="s">
        <v>791</v>
      </c>
      <c r="B94" s="67" t="s">
        <v>425</v>
      </c>
      <c r="C94" s="67" t="s">
        <v>559</v>
      </c>
      <c r="D94" s="67" t="s">
        <v>37</v>
      </c>
      <c r="E94" s="66">
        <v>520960.23</v>
      </c>
      <c r="F94" s="66">
        <v>435914.98</v>
      </c>
      <c r="G94" s="64">
        <f t="shared" si="1"/>
        <v>83.675289378615332</v>
      </c>
    </row>
    <row r="95" spans="1:7" x14ac:dyDescent="0.25">
      <c r="A95" s="68" t="s">
        <v>793</v>
      </c>
      <c r="B95" s="67" t="s">
        <v>425</v>
      </c>
      <c r="C95" s="67" t="s">
        <v>559</v>
      </c>
      <c r="D95" s="67" t="s">
        <v>39</v>
      </c>
      <c r="E95" s="66">
        <v>50000</v>
      </c>
      <c r="F95" s="66">
        <v>0</v>
      </c>
      <c r="G95" s="64">
        <f t="shared" si="1"/>
        <v>0</v>
      </c>
    </row>
    <row r="96" spans="1:7" x14ac:dyDescent="0.25">
      <c r="A96" s="68" t="s">
        <v>797</v>
      </c>
      <c r="B96" s="67" t="s">
        <v>425</v>
      </c>
      <c r="C96" s="67" t="s">
        <v>559</v>
      </c>
      <c r="D96" s="67" t="s">
        <v>41</v>
      </c>
      <c r="E96" s="66">
        <v>50000</v>
      </c>
      <c r="F96" s="66">
        <v>0</v>
      </c>
      <c r="G96" s="64">
        <f t="shared" si="1"/>
        <v>0</v>
      </c>
    </row>
    <row r="97" spans="1:7" ht="94.5" x14ac:dyDescent="0.25">
      <c r="A97" s="68" t="s">
        <v>813</v>
      </c>
      <c r="B97" s="67" t="s">
        <v>425</v>
      </c>
      <c r="C97" s="67" t="s">
        <v>539</v>
      </c>
      <c r="D97" s="67" t="s">
        <v>478</v>
      </c>
      <c r="E97" s="66">
        <v>477968</v>
      </c>
      <c r="F97" s="66">
        <v>477968</v>
      </c>
      <c r="G97" s="64">
        <f t="shared" si="1"/>
        <v>100</v>
      </c>
    </row>
    <row r="98" spans="1:7" ht="63" x14ac:dyDescent="0.25">
      <c r="A98" s="68" t="s">
        <v>785</v>
      </c>
      <c r="B98" s="67" t="s">
        <v>425</v>
      </c>
      <c r="C98" s="67" t="s">
        <v>539</v>
      </c>
      <c r="D98" s="67" t="s">
        <v>29</v>
      </c>
      <c r="E98" s="66">
        <v>334700.78999999998</v>
      </c>
      <c r="F98" s="66">
        <v>334700.78999999998</v>
      </c>
      <c r="G98" s="64">
        <f t="shared" si="1"/>
        <v>100</v>
      </c>
    </row>
    <row r="99" spans="1:7" ht="31.5" x14ac:dyDescent="0.25">
      <c r="A99" s="68" t="s">
        <v>786</v>
      </c>
      <c r="B99" s="67" t="s">
        <v>425</v>
      </c>
      <c r="C99" s="67" t="s">
        <v>539</v>
      </c>
      <c r="D99" s="67" t="s">
        <v>31</v>
      </c>
      <c r="E99" s="66">
        <v>334700.78999999998</v>
      </c>
      <c r="F99" s="66">
        <v>334700.78999999998</v>
      </c>
      <c r="G99" s="64">
        <f t="shared" si="1"/>
        <v>100</v>
      </c>
    </row>
    <row r="100" spans="1:7" ht="31.5" x14ac:dyDescent="0.25">
      <c r="A100" s="68" t="s">
        <v>790</v>
      </c>
      <c r="B100" s="67" t="s">
        <v>425</v>
      </c>
      <c r="C100" s="67" t="s">
        <v>539</v>
      </c>
      <c r="D100" s="67" t="s">
        <v>35</v>
      </c>
      <c r="E100" s="66">
        <v>143267.21</v>
      </c>
      <c r="F100" s="66">
        <v>143267.21</v>
      </c>
      <c r="G100" s="64">
        <f t="shared" si="1"/>
        <v>100</v>
      </c>
    </row>
    <row r="101" spans="1:7" ht="31.5" x14ac:dyDescent="0.25">
      <c r="A101" s="68" t="s">
        <v>791</v>
      </c>
      <c r="B101" s="67" t="s">
        <v>425</v>
      </c>
      <c r="C101" s="67" t="s">
        <v>539</v>
      </c>
      <c r="D101" s="67" t="s">
        <v>37</v>
      </c>
      <c r="E101" s="66">
        <v>143267.21</v>
      </c>
      <c r="F101" s="66">
        <v>143267.21</v>
      </c>
      <c r="G101" s="64">
        <f t="shared" si="1"/>
        <v>100</v>
      </c>
    </row>
    <row r="102" spans="1:7" ht="31.5" x14ac:dyDescent="0.25">
      <c r="A102" s="68" t="s">
        <v>814</v>
      </c>
      <c r="B102" s="67" t="s">
        <v>425</v>
      </c>
      <c r="C102" s="67" t="s">
        <v>541</v>
      </c>
      <c r="D102" s="67" t="s">
        <v>478</v>
      </c>
      <c r="E102" s="66">
        <v>11319282</v>
      </c>
      <c r="F102" s="66">
        <v>11186874.75</v>
      </c>
      <c r="G102" s="64">
        <f t="shared" si="1"/>
        <v>98.830250452281334</v>
      </c>
    </row>
    <row r="103" spans="1:7" ht="31.5" x14ac:dyDescent="0.25">
      <c r="A103" s="68" t="s">
        <v>815</v>
      </c>
      <c r="B103" s="67" t="s">
        <v>425</v>
      </c>
      <c r="C103" s="67" t="s">
        <v>541</v>
      </c>
      <c r="D103" s="67" t="s">
        <v>69</v>
      </c>
      <c r="E103" s="66">
        <v>11319282</v>
      </c>
      <c r="F103" s="66">
        <v>11186874.75</v>
      </c>
      <c r="G103" s="64">
        <f t="shared" si="1"/>
        <v>98.830250452281334</v>
      </c>
    </row>
    <row r="104" spans="1:7" x14ac:dyDescent="0.25">
      <c r="A104" s="68" t="s">
        <v>816</v>
      </c>
      <c r="B104" s="67" t="s">
        <v>425</v>
      </c>
      <c r="C104" s="67" t="s">
        <v>541</v>
      </c>
      <c r="D104" s="67" t="s">
        <v>71</v>
      </c>
      <c r="E104" s="66">
        <v>11319282</v>
      </c>
      <c r="F104" s="66">
        <v>11186874.75</v>
      </c>
      <c r="G104" s="64">
        <f t="shared" si="1"/>
        <v>98.830250452281334</v>
      </c>
    </row>
    <row r="105" spans="1:7" ht="31.5" x14ac:dyDescent="0.25">
      <c r="A105" s="68" t="s">
        <v>817</v>
      </c>
      <c r="B105" s="67" t="s">
        <v>425</v>
      </c>
      <c r="C105" s="67" t="s">
        <v>542</v>
      </c>
      <c r="D105" s="67" t="s">
        <v>478</v>
      </c>
      <c r="E105" s="66">
        <v>29083642.640000001</v>
      </c>
      <c r="F105" s="66">
        <v>28926973.600000001</v>
      </c>
      <c r="G105" s="64">
        <f t="shared" si="1"/>
        <v>99.461315620126186</v>
      </c>
    </row>
    <row r="106" spans="1:7" ht="31.5" x14ac:dyDescent="0.25">
      <c r="A106" s="68" t="s">
        <v>815</v>
      </c>
      <c r="B106" s="67" t="s">
        <v>425</v>
      </c>
      <c r="C106" s="67" t="s">
        <v>542</v>
      </c>
      <c r="D106" s="67" t="s">
        <v>69</v>
      </c>
      <c r="E106" s="66">
        <v>29083642.640000001</v>
      </c>
      <c r="F106" s="66">
        <v>28926973.600000001</v>
      </c>
      <c r="G106" s="64">
        <f t="shared" si="1"/>
        <v>99.461315620126186</v>
      </c>
    </row>
    <row r="107" spans="1:7" x14ac:dyDescent="0.25">
      <c r="A107" s="68" t="s">
        <v>816</v>
      </c>
      <c r="B107" s="67" t="s">
        <v>425</v>
      </c>
      <c r="C107" s="67" t="s">
        <v>542</v>
      </c>
      <c r="D107" s="67" t="s">
        <v>71</v>
      </c>
      <c r="E107" s="66">
        <v>29083642.640000001</v>
      </c>
      <c r="F107" s="66">
        <v>28926973.600000001</v>
      </c>
      <c r="G107" s="64">
        <f t="shared" si="1"/>
        <v>99.461315620126186</v>
      </c>
    </row>
    <row r="108" spans="1:7" ht="31.5" x14ac:dyDescent="0.25">
      <c r="A108" s="68" t="s">
        <v>801</v>
      </c>
      <c r="B108" s="67" t="s">
        <v>425</v>
      </c>
      <c r="C108" s="67" t="s">
        <v>543</v>
      </c>
      <c r="D108" s="67" t="s">
        <v>478</v>
      </c>
      <c r="E108" s="66">
        <v>2511259</v>
      </c>
      <c r="F108" s="66">
        <v>2201140</v>
      </c>
      <c r="G108" s="64">
        <f t="shared" si="1"/>
        <v>87.650855606689717</v>
      </c>
    </row>
    <row r="109" spans="1:7" ht="31.5" x14ac:dyDescent="0.25">
      <c r="A109" s="68" t="s">
        <v>790</v>
      </c>
      <c r="B109" s="67" t="s">
        <v>425</v>
      </c>
      <c r="C109" s="67" t="s">
        <v>543</v>
      </c>
      <c r="D109" s="67" t="s">
        <v>35</v>
      </c>
      <c r="E109" s="66">
        <v>2511259</v>
      </c>
      <c r="F109" s="66">
        <v>2201140</v>
      </c>
      <c r="G109" s="64">
        <f t="shared" si="1"/>
        <v>87.650855606689717</v>
      </c>
    </row>
    <row r="110" spans="1:7" ht="31.5" x14ac:dyDescent="0.25">
      <c r="A110" s="68" t="s">
        <v>791</v>
      </c>
      <c r="B110" s="67" t="s">
        <v>425</v>
      </c>
      <c r="C110" s="67" t="s">
        <v>543</v>
      </c>
      <c r="D110" s="67" t="s">
        <v>37</v>
      </c>
      <c r="E110" s="66">
        <v>2511259</v>
      </c>
      <c r="F110" s="66">
        <v>2201140</v>
      </c>
      <c r="G110" s="64">
        <f t="shared" si="1"/>
        <v>87.650855606689717</v>
      </c>
    </row>
    <row r="111" spans="1:7" ht="47.25" x14ac:dyDescent="0.25">
      <c r="A111" s="68" t="s">
        <v>954</v>
      </c>
      <c r="B111" s="67" t="s">
        <v>425</v>
      </c>
      <c r="C111" s="67" t="s">
        <v>761</v>
      </c>
      <c r="D111" s="67" t="s">
        <v>478</v>
      </c>
      <c r="E111" s="66">
        <v>246000</v>
      </c>
      <c r="F111" s="66">
        <v>190782.22</v>
      </c>
      <c r="G111" s="64">
        <f t="shared" si="1"/>
        <v>77.55374796747968</v>
      </c>
    </row>
    <row r="112" spans="1:7" ht="31.5" x14ac:dyDescent="0.25">
      <c r="A112" s="68" t="s">
        <v>790</v>
      </c>
      <c r="B112" s="67" t="s">
        <v>425</v>
      </c>
      <c r="C112" s="67" t="s">
        <v>761</v>
      </c>
      <c r="D112" s="67" t="s">
        <v>35</v>
      </c>
      <c r="E112" s="66">
        <v>246000</v>
      </c>
      <c r="F112" s="66">
        <v>190782.22</v>
      </c>
      <c r="G112" s="64">
        <f t="shared" si="1"/>
        <v>77.55374796747968</v>
      </c>
    </row>
    <row r="113" spans="1:7" ht="31.5" x14ac:dyDescent="0.25">
      <c r="A113" s="68" t="s">
        <v>791</v>
      </c>
      <c r="B113" s="67" t="s">
        <v>425</v>
      </c>
      <c r="C113" s="67" t="s">
        <v>761</v>
      </c>
      <c r="D113" s="67" t="s">
        <v>37</v>
      </c>
      <c r="E113" s="66">
        <v>246000</v>
      </c>
      <c r="F113" s="66">
        <v>190782.22</v>
      </c>
      <c r="G113" s="64">
        <f t="shared" si="1"/>
        <v>77.55374796747968</v>
      </c>
    </row>
    <row r="114" spans="1:7" ht="31.5" x14ac:dyDescent="0.25">
      <c r="A114" s="68" t="s">
        <v>818</v>
      </c>
      <c r="B114" s="67" t="s">
        <v>425</v>
      </c>
      <c r="C114" s="67" t="s">
        <v>762</v>
      </c>
      <c r="D114" s="67" t="s">
        <v>478</v>
      </c>
      <c r="E114" s="66">
        <v>64000</v>
      </c>
      <c r="F114" s="66">
        <v>44000</v>
      </c>
      <c r="G114" s="64">
        <f t="shared" si="1"/>
        <v>68.75</v>
      </c>
    </row>
    <row r="115" spans="1:7" ht="31.5" x14ac:dyDescent="0.25">
      <c r="A115" s="68" t="s">
        <v>790</v>
      </c>
      <c r="B115" s="67" t="s">
        <v>425</v>
      </c>
      <c r="C115" s="67" t="s">
        <v>762</v>
      </c>
      <c r="D115" s="67" t="s">
        <v>35</v>
      </c>
      <c r="E115" s="66">
        <v>64000</v>
      </c>
      <c r="F115" s="66">
        <v>44000</v>
      </c>
      <c r="G115" s="64">
        <f t="shared" si="1"/>
        <v>68.75</v>
      </c>
    </row>
    <row r="116" spans="1:7" ht="31.5" x14ac:dyDescent="0.25">
      <c r="A116" s="68" t="s">
        <v>791</v>
      </c>
      <c r="B116" s="67" t="s">
        <v>425</v>
      </c>
      <c r="C116" s="67" t="s">
        <v>762</v>
      </c>
      <c r="D116" s="67" t="s">
        <v>37</v>
      </c>
      <c r="E116" s="66">
        <v>64000</v>
      </c>
      <c r="F116" s="66">
        <v>44000</v>
      </c>
      <c r="G116" s="64">
        <f t="shared" si="1"/>
        <v>68.75</v>
      </c>
    </row>
    <row r="117" spans="1:7" ht="31.5" x14ac:dyDescent="0.25">
      <c r="A117" s="68" t="s">
        <v>819</v>
      </c>
      <c r="B117" s="67" t="s">
        <v>425</v>
      </c>
      <c r="C117" s="67" t="s">
        <v>763</v>
      </c>
      <c r="D117" s="67" t="s">
        <v>478</v>
      </c>
      <c r="E117" s="66">
        <v>2115692</v>
      </c>
      <c r="F117" s="66">
        <v>1988349.83</v>
      </c>
      <c r="G117" s="64">
        <f t="shared" si="1"/>
        <v>93.981062933546099</v>
      </c>
    </row>
    <row r="118" spans="1:7" ht="31.5" x14ac:dyDescent="0.25">
      <c r="A118" s="68" t="s">
        <v>790</v>
      </c>
      <c r="B118" s="67" t="s">
        <v>425</v>
      </c>
      <c r="C118" s="67" t="s">
        <v>763</v>
      </c>
      <c r="D118" s="67" t="s">
        <v>35</v>
      </c>
      <c r="E118" s="66">
        <v>2115692</v>
      </c>
      <c r="F118" s="66">
        <v>1988349.83</v>
      </c>
      <c r="G118" s="64">
        <f t="shared" si="1"/>
        <v>93.981062933546099</v>
      </c>
    </row>
    <row r="119" spans="1:7" ht="31.5" x14ac:dyDescent="0.25">
      <c r="A119" s="68" t="s">
        <v>791</v>
      </c>
      <c r="B119" s="67" t="s">
        <v>425</v>
      </c>
      <c r="C119" s="67" t="s">
        <v>763</v>
      </c>
      <c r="D119" s="67" t="s">
        <v>37</v>
      </c>
      <c r="E119" s="66">
        <v>2115692</v>
      </c>
      <c r="F119" s="66">
        <v>1988349.83</v>
      </c>
      <c r="G119" s="64">
        <f t="shared" si="1"/>
        <v>93.981062933546099</v>
      </c>
    </row>
    <row r="120" spans="1:7" ht="31.5" x14ac:dyDescent="0.25">
      <c r="A120" s="68" t="s">
        <v>789</v>
      </c>
      <c r="B120" s="67" t="s">
        <v>425</v>
      </c>
      <c r="C120" s="67" t="s">
        <v>764</v>
      </c>
      <c r="D120" s="67" t="s">
        <v>478</v>
      </c>
      <c r="E120" s="66">
        <v>11152058</v>
      </c>
      <c r="F120" s="66">
        <v>11039455.449999999</v>
      </c>
      <c r="G120" s="64">
        <f t="shared" si="1"/>
        <v>98.990298023916296</v>
      </c>
    </row>
    <row r="121" spans="1:7" ht="63" x14ac:dyDescent="0.25">
      <c r="A121" s="68" t="s">
        <v>785</v>
      </c>
      <c r="B121" s="67" t="s">
        <v>425</v>
      </c>
      <c r="C121" s="67" t="s">
        <v>764</v>
      </c>
      <c r="D121" s="67" t="s">
        <v>29</v>
      </c>
      <c r="E121" s="66">
        <v>10703646</v>
      </c>
      <c r="F121" s="66">
        <v>10604757.119999999</v>
      </c>
      <c r="G121" s="64">
        <f t="shared" si="1"/>
        <v>99.076119669876974</v>
      </c>
    </row>
    <row r="122" spans="1:7" ht="31.5" x14ac:dyDescent="0.25">
      <c r="A122" s="68" t="s">
        <v>786</v>
      </c>
      <c r="B122" s="67" t="s">
        <v>425</v>
      </c>
      <c r="C122" s="67" t="s">
        <v>764</v>
      </c>
      <c r="D122" s="67" t="s">
        <v>31</v>
      </c>
      <c r="E122" s="66">
        <v>10703646</v>
      </c>
      <c r="F122" s="66">
        <v>10604757.119999999</v>
      </c>
      <c r="G122" s="64">
        <f t="shared" si="1"/>
        <v>99.076119669876974</v>
      </c>
    </row>
    <row r="123" spans="1:7" ht="31.5" x14ac:dyDescent="0.25">
      <c r="A123" s="68" t="s">
        <v>790</v>
      </c>
      <c r="B123" s="67" t="s">
        <v>425</v>
      </c>
      <c r="C123" s="67" t="s">
        <v>764</v>
      </c>
      <c r="D123" s="67" t="s">
        <v>35</v>
      </c>
      <c r="E123" s="66">
        <v>442912</v>
      </c>
      <c r="F123" s="66">
        <v>434698.33</v>
      </c>
      <c r="G123" s="64">
        <f t="shared" si="1"/>
        <v>98.145530037569543</v>
      </c>
    </row>
    <row r="124" spans="1:7" ht="31.5" x14ac:dyDescent="0.25">
      <c r="A124" s="68" t="s">
        <v>791</v>
      </c>
      <c r="B124" s="67" t="s">
        <v>425</v>
      </c>
      <c r="C124" s="67" t="s">
        <v>764</v>
      </c>
      <c r="D124" s="67" t="s">
        <v>37</v>
      </c>
      <c r="E124" s="66">
        <v>442912</v>
      </c>
      <c r="F124" s="66">
        <v>434698.33</v>
      </c>
      <c r="G124" s="64">
        <f t="shared" si="1"/>
        <v>98.145530037569543</v>
      </c>
    </row>
    <row r="125" spans="1:7" x14ac:dyDescent="0.25">
      <c r="A125" s="68" t="s">
        <v>793</v>
      </c>
      <c r="B125" s="67" t="s">
        <v>425</v>
      </c>
      <c r="C125" s="67" t="s">
        <v>764</v>
      </c>
      <c r="D125" s="67" t="s">
        <v>39</v>
      </c>
      <c r="E125" s="66">
        <v>5500</v>
      </c>
      <c r="F125" s="66">
        <v>0</v>
      </c>
      <c r="G125" s="64">
        <f t="shared" si="1"/>
        <v>0</v>
      </c>
    </row>
    <row r="126" spans="1:7" x14ac:dyDescent="0.25">
      <c r="A126" s="68" t="s">
        <v>797</v>
      </c>
      <c r="B126" s="67" t="s">
        <v>425</v>
      </c>
      <c r="C126" s="67" t="s">
        <v>764</v>
      </c>
      <c r="D126" s="67" t="s">
        <v>41</v>
      </c>
      <c r="E126" s="66">
        <v>5500</v>
      </c>
      <c r="F126" s="66">
        <v>0</v>
      </c>
      <c r="G126" s="64">
        <f t="shared" si="1"/>
        <v>0</v>
      </c>
    </row>
    <row r="127" spans="1:7" ht="31.5" x14ac:dyDescent="0.25">
      <c r="A127" s="68" t="s">
        <v>818</v>
      </c>
      <c r="B127" s="67" t="s">
        <v>425</v>
      </c>
      <c r="C127" s="67" t="s">
        <v>765</v>
      </c>
      <c r="D127" s="67" t="s">
        <v>478</v>
      </c>
      <c r="E127" s="66">
        <v>978000</v>
      </c>
      <c r="F127" s="66">
        <v>230558.4</v>
      </c>
      <c r="G127" s="64">
        <f t="shared" si="1"/>
        <v>23.574478527607361</v>
      </c>
    </row>
    <row r="128" spans="1:7" ht="31.5" x14ac:dyDescent="0.25">
      <c r="A128" s="68" t="s">
        <v>790</v>
      </c>
      <c r="B128" s="67" t="s">
        <v>425</v>
      </c>
      <c r="C128" s="67" t="s">
        <v>765</v>
      </c>
      <c r="D128" s="67" t="s">
        <v>35</v>
      </c>
      <c r="E128" s="66">
        <v>978000</v>
      </c>
      <c r="F128" s="66">
        <v>230558.4</v>
      </c>
      <c r="G128" s="64">
        <f t="shared" si="1"/>
        <v>23.574478527607361</v>
      </c>
    </row>
    <row r="129" spans="1:7" ht="31.5" x14ac:dyDescent="0.25">
      <c r="A129" s="68" t="s">
        <v>791</v>
      </c>
      <c r="B129" s="67" t="s">
        <v>425</v>
      </c>
      <c r="C129" s="67" t="s">
        <v>765</v>
      </c>
      <c r="D129" s="67" t="s">
        <v>37</v>
      </c>
      <c r="E129" s="66">
        <v>978000</v>
      </c>
      <c r="F129" s="66">
        <v>230558.4</v>
      </c>
      <c r="G129" s="64">
        <f t="shared" si="1"/>
        <v>23.574478527607361</v>
      </c>
    </row>
    <row r="130" spans="1:7" ht="31.5" x14ac:dyDescent="0.25">
      <c r="A130" s="68" t="s">
        <v>820</v>
      </c>
      <c r="B130" s="67" t="s">
        <v>425</v>
      </c>
      <c r="C130" s="67" t="s">
        <v>545</v>
      </c>
      <c r="D130" s="67" t="s">
        <v>478</v>
      </c>
      <c r="E130" s="66">
        <v>955834</v>
      </c>
      <c r="F130" s="66">
        <v>491231.7</v>
      </c>
      <c r="G130" s="64">
        <f t="shared" si="1"/>
        <v>51.392992925549827</v>
      </c>
    </row>
    <row r="131" spans="1:7" ht="31.5" x14ac:dyDescent="0.25">
      <c r="A131" s="68" t="s">
        <v>790</v>
      </c>
      <c r="B131" s="67" t="s">
        <v>425</v>
      </c>
      <c r="C131" s="67" t="s">
        <v>545</v>
      </c>
      <c r="D131" s="67" t="s">
        <v>35</v>
      </c>
      <c r="E131" s="66">
        <v>955834</v>
      </c>
      <c r="F131" s="66">
        <v>491231.7</v>
      </c>
      <c r="G131" s="64">
        <f t="shared" si="1"/>
        <v>51.392992925549827</v>
      </c>
    </row>
    <row r="132" spans="1:7" ht="31.5" x14ac:dyDescent="0.25">
      <c r="A132" s="68" t="s">
        <v>791</v>
      </c>
      <c r="B132" s="67" t="s">
        <v>425</v>
      </c>
      <c r="C132" s="67" t="s">
        <v>545</v>
      </c>
      <c r="D132" s="67" t="s">
        <v>37</v>
      </c>
      <c r="E132" s="66">
        <v>955834</v>
      </c>
      <c r="F132" s="66">
        <v>491231.7</v>
      </c>
      <c r="G132" s="64">
        <f t="shared" si="1"/>
        <v>51.392992925549827</v>
      </c>
    </row>
    <row r="133" spans="1:7" ht="31.5" x14ac:dyDescent="0.25">
      <c r="A133" s="68" t="s">
        <v>951</v>
      </c>
      <c r="B133" s="67" t="s">
        <v>425</v>
      </c>
      <c r="C133" s="67" t="s">
        <v>724</v>
      </c>
      <c r="D133" s="67" t="s">
        <v>478</v>
      </c>
      <c r="E133" s="66">
        <v>80648.37</v>
      </c>
      <c r="F133" s="66">
        <v>80648.37</v>
      </c>
      <c r="G133" s="64">
        <f t="shared" si="1"/>
        <v>100</v>
      </c>
    </row>
    <row r="134" spans="1:7" ht="63" x14ac:dyDescent="0.25">
      <c r="A134" s="68" t="s">
        <v>785</v>
      </c>
      <c r="B134" s="67" t="s">
        <v>425</v>
      </c>
      <c r="C134" s="67" t="s">
        <v>724</v>
      </c>
      <c r="D134" s="67" t="s">
        <v>29</v>
      </c>
      <c r="E134" s="66">
        <v>80648.37</v>
      </c>
      <c r="F134" s="66">
        <v>80648.37</v>
      </c>
      <c r="G134" s="64">
        <f t="shared" si="1"/>
        <v>100</v>
      </c>
    </row>
    <row r="135" spans="1:7" ht="31.5" x14ac:dyDescent="0.25">
      <c r="A135" s="68" t="s">
        <v>786</v>
      </c>
      <c r="B135" s="67" t="s">
        <v>425</v>
      </c>
      <c r="C135" s="67" t="s">
        <v>724</v>
      </c>
      <c r="D135" s="67" t="s">
        <v>31</v>
      </c>
      <c r="E135" s="66">
        <v>80648.37</v>
      </c>
      <c r="F135" s="66">
        <v>80648.37</v>
      </c>
      <c r="G135" s="64">
        <f t="shared" si="1"/>
        <v>100</v>
      </c>
    </row>
    <row r="136" spans="1:7" ht="78.75" x14ac:dyDescent="0.25">
      <c r="A136" s="68" t="s">
        <v>952</v>
      </c>
      <c r="B136" s="67" t="s">
        <v>425</v>
      </c>
      <c r="C136" s="67" t="s">
        <v>726</v>
      </c>
      <c r="D136" s="67" t="s">
        <v>478</v>
      </c>
      <c r="E136" s="66">
        <v>736999.13</v>
      </c>
      <c r="F136" s="66">
        <v>736999.13</v>
      </c>
      <c r="G136" s="64">
        <f t="shared" si="1"/>
        <v>100</v>
      </c>
    </row>
    <row r="137" spans="1:7" ht="63" x14ac:dyDescent="0.25">
      <c r="A137" s="68" t="s">
        <v>785</v>
      </c>
      <c r="B137" s="67" t="s">
        <v>425</v>
      </c>
      <c r="C137" s="67" t="s">
        <v>726</v>
      </c>
      <c r="D137" s="67" t="s">
        <v>29</v>
      </c>
      <c r="E137" s="66">
        <v>299093.90000000002</v>
      </c>
      <c r="F137" s="66">
        <v>299093.90000000002</v>
      </c>
      <c r="G137" s="64">
        <f t="shared" si="1"/>
        <v>100</v>
      </c>
    </row>
    <row r="138" spans="1:7" ht="31.5" x14ac:dyDescent="0.25">
      <c r="A138" s="68" t="s">
        <v>786</v>
      </c>
      <c r="B138" s="67" t="s">
        <v>425</v>
      </c>
      <c r="C138" s="67" t="s">
        <v>726</v>
      </c>
      <c r="D138" s="67" t="s">
        <v>31</v>
      </c>
      <c r="E138" s="66">
        <v>299093.90000000002</v>
      </c>
      <c r="F138" s="66">
        <v>299093.90000000002</v>
      </c>
      <c r="G138" s="64">
        <f t="shared" si="1"/>
        <v>100</v>
      </c>
    </row>
    <row r="139" spans="1:7" ht="31.5" x14ac:dyDescent="0.25">
      <c r="A139" s="68" t="s">
        <v>815</v>
      </c>
      <c r="B139" s="67" t="s">
        <v>425</v>
      </c>
      <c r="C139" s="67" t="s">
        <v>726</v>
      </c>
      <c r="D139" s="67" t="s">
        <v>69</v>
      </c>
      <c r="E139" s="66">
        <v>437905.23</v>
      </c>
      <c r="F139" s="66">
        <v>437905.23</v>
      </c>
      <c r="G139" s="64">
        <f t="shared" si="1"/>
        <v>100</v>
      </c>
    </row>
    <row r="140" spans="1:7" x14ac:dyDescent="0.25">
      <c r="A140" s="68" t="s">
        <v>816</v>
      </c>
      <c r="B140" s="67" t="s">
        <v>425</v>
      </c>
      <c r="C140" s="67" t="s">
        <v>726</v>
      </c>
      <c r="D140" s="67" t="s">
        <v>71</v>
      </c>
      <c r="E140" s="66">
        <v>437905.23</v>
      </c>
      <c r="F140" s="66">
        <v>437905.23</v>
      </c>
      <c r="G140" s="64">
        <f t="shared" si="1"/>
        <v>100</v>
      </c>
    </row>
    <row r="141" spans="1:7" x14ac:dyDescent="0.25">
      <c r="A141" s="61" t="s">
        <v>821</v>
      </c>
      <c r="B141" s="60" t="s">
        <v>547</v>
      </c>
      <c r="C141" s="60" t="s">
        <v>695</v>
      </c>
      <c r="D141" s="60" t="s">
        <v>478</v>
      </c>
      <c r="E141" s="58">
        <f>E142</f>
        <v>3319138</v>
      </c>
      <c r="F141" s="58">
        <f>F142</f>
        <v>3319138</v>
      </c>
      <c r="G141" s="64">
        <f t="shared" ref="G141:G202" si="2">F141/E141*100</f>
        <v>100</v>
      </c>
    </row>
    <row r="142" spans="1:7" x14ac:dyDescent="0.25">
      <c r="A142" s="61" t="s">
        <v>822</v>
      </c>
      <c r="B142" s="60" t="s">
        <v>549</v>
      </c>
      <c r="C142" s="60" t="s">
        <v>695</v>
      </c>
      <c r="D142" s="60" t="s">
        <v>478</v>
      </c>
      <c r="E142" s="58">
        <v>3319138</v>
      </c>
      <c r="F142" s="58">
        <v>3319138</v>
      </c>
      <c r="G142" s="64">
        <f t="shared" si="2"/>
        <v>100</v>
      </c>
    </row>
    <row r="143" spans="1:7" ht="31.5" x14ac:dyDescent="0.25">
      <c r="A143" s="68" t="s">
        <v>823</v>
      </c>
      <c r="B143" s="67" t="s">
        <v>549</v>
      </c>
      <c r="C143" s="67" t="s">
        <v>551</v>
      </c>
      <c r="D143" s="67" t="s">
        <v>478</v>
      </c>
      <c r="E143" s="66">
        <v>3319138</v>
      </c>
      <c r="F143" s="66">
        <v>3319138</v>
      </c>
      <c r="G143" s="64">
        <f t="shared" si="2"/>
        <v>100</v>
      </c>
    </row>
    <row r="144" spans="1:7" x14ac:dyDescent="0.25">
      <c r="A144" s="68" t="s">
        <v>824</v>
      </c>
      <c r="B144" s="67" t="s">
        <v>549</v>
      </c>
      <c r="C144" s="67" t="s">
        <v>551</v>
      </c>
      <c r="D144" s="67" t="s">
        <v>120</v>
      </c>
      <c r="E144" s="66">
        <v>3319138</v>
      </c>
      <c r="F144" s="66">
        <v>3319138</v>
      </c>
      <c r="G144" s="64">
        <f t="shared" si="2"/>
        <v>100</v>
      </c>
    </row>
    <row r="145" spans="1:7" x14ac:dyDescent="0.25">
      <c r="A145" s="68" t="s">
        <v>825</v>
      </c>
      <c r="B145" s="67" t="s">
        <v>549</v>
      </c>
      <c r="C145" s="67" t="s">
        <v>551</v>
      </c>
      <c r="D145" s="67" t="s">
        <v>122</v>
      </c>
      <c r="E145" s="66">
        <v>3319138</v>
      </c>
      <c r="F145" s="66">
        <v>3319138</v>
      </c>
      <c r="G145" s="64">
        <f t="shared" si="2"/>
        <v>100</v>
      </c>
    </row>
    <row r="146" spans="1:7" ht="31.5" x14ac:dyDescent="0.25">
      <c r="A146" s="61" t="s">
        <v>826</v>
      </c>
      <c r="B146" s="60" t="s">
        <v>554</v>
      </c>
      <c r="C146" s="60" t="s">
        <v>695</v>
      </c>
      <c r="D146" s="60" t="s">
        <v>478</v>
      </c>
      <c r="E146" s="58">
        <f>E147+E162</f>
        <v>6896781.8899999997</v>
      </c>
      <c r="F146" s="58">
        <f>F147+F162</f>
        <v>6787666.5599999996</v>
      </c>
      <c r="G146" s="74">
        <f t="shared" si="2"/>
        <v>98.417880516734741</v>
      </c>
    </row>
    <row r="147" spans="1:7" x14ac:dyDescent="0.25">
      <c r="A147" s="61" t="s">
        <v>827</v>
      </c>
      <c r="B147" s="60" t="s">
        <v>556</v>
      </c>
      <c r="C147" s="60" t="s">
        <v>695</v>
      </c>
      <c r="D147" s="60" t="s">
        <v>478</v>
      </c>
      <c r="E147" s="58">
        <v>6591781.8899999997</v>
      </c>
      <c r="F147" s="58">
        <v>6552666.5599999996</v>
      </c>
      <c r="G147" s="74">
        <f t="shared" si="2"/>
        <v>99.406604607786861</v>
      </c>
    </row>
    <row r="148" spans="1:7" x14ac:dyDescent="0.25">
      <c r="A148" s="68" t="s">
        <v>828</v>
      </c>
      <c r="B148" s="67" t="s">
        <v>556</v>
      </c>
      <c r="C148" s="67" t="s">
        <v>558</v>
      </c>
      <c r="D148" s="67" t="s">
        <v>478</v>
      </c>
      <c r="E148" s="66">
        <v>4518626.91</v>
      </c>
      <c r="F148" s="66">
        <v>4501305.21</v>
      </c>
      <c r="G148" s="64">
        <f t="shared" si="2"/>
        <v>99.61666009730375</v>
      </c>
    </row>
    <row r="149" spans="1:7" ht="63" x14ac:dyDescent="0.25">
      <c r="A149" s="68" t="s">
        <v>785</v>
      </c>
      <c r="B149" s="67" t="s">
        <v>556</v>
      </c>
      <c r="C149" s="67" t="s">
        <v>558</v>
      </c>
      <c r="D149" s="67" t="s">
        <v>29</v>
      </c>
      <c r="E149" s="66">
        <v>3812671.91</v>
      </c>
      <c r="F149" s="66">
        <v>3809806.15</v>
      </c>
      <c r="G149" s="64">
        <f t="shared" si="2"/>
        <v>99.924835913825063</v>
      </c>
    </row>
    <row r="150" spans="1:7" ht="31.5" x14ac:dyDescent="0.25">
      <c r="A150" s="68" t="s">
        <v>829</v>
      </c>
      <c r="B150" s="67" t="s">
        <v>556</v>
      </c>
      <c r="C150" s="67" t="s">
        <v>558</v>
      </c>
      <c r="D150" s="67" t="s">
        <v>49</v>
      </c>
      <c r="E150" s="66">
        <v>3812671.91</v>
      </c>
      <c r="F150" s="66">
        <v>3809806.15</v>
      </c>
      <c r="G150" s="64">
        <f t="shared" si="2"/>
        <v>99.924835913825063</v>
      </c>
    </row>
    <row r="151" spans="1:7" ht="31.5" x14ac:dyDescent="0.25">
      <c r="A151" s="68" t="s">
        <v>790</v>
      </c>
      <c r="B151" s="67" t="s">
        <v>556</v>
      </c>
      <c r="C151" s="67" t="s">
        <v>558</v>
      </c>
      <c r="D151" s="67" t="s">
        <v>35</v>
      </c>
      <c r="E151" s="66">
        <v>705955</v>
      </c>
      <c r="F151" s="66">
        <v>691499.06</v>
      </c>
      <c r="G151" s="64">
        <f t="shared" si="2"/>
        <v>97.952285910575043</v>
      </c>
    </row>
    <row r="152" spans="1:7" ht="31.5" x14ac:dyDescent="0.25">
      <c r="A152" s="68" t="s">
        <v>791</v>
      </c>
      <c r="B152" s="67" t="s">
        <v>556</v>
      </c>
      <c r="C152" s="67" t="s">
        <v>558</v>
      </c>
      <c r="D152" s="67" t="s">
        <v>37</v>
      </c>
      <c r="E152" s="66">
        <v>705955</v>
      </c>
      <c r="F152" s="66">
        <v>691499.06</v>
      </c>
      <c r="G152" s="64">
        <f t="shared" si="2"/>
        <v>97.952285910575043</v>
      </c>
    </row>
    <row r="153" spans="1:7" ht="47.25" x14ac:dyDescent="0.25">
      <c r="A153" s="68" t="s">
        <v>812</v>
      </c>
      <c r="B153" s="67" t="s">
        <v>556</v>
      </c>
      <c r="C153" s="67" t="s">
        <v>559</v>
      </c>
      <c r="D153" s="67" t="s">
        <v>478</v>
      </c>
      <c r="E153" s="66">
        <v>1150213.99</v>
      </c>
      <c r="F153" s="66">
        <v>1128503.04</v>
      </c>
      <c r="G153" s="64">
        <f t="shared" si="2"/>
        <v>98.112442537757687</v>
      </c>
    </row>
    <row r="154" spans="1:7" ht="31.5" x14ac:dyDescent="0.25">
      <c r="A154" s="68" t="s">
        <v>790</v>
      </c>
      <c r="B154" s="67" t="s">
        <v>556</v>
      </c>
      <c r="C154" s="67" t="s">
        <v>559</v>
      </c>
      <c r="D154" s="67" t="s">
        <v>35</v>
      </c>
      <c r="E154" s="66">
        <v>1150213.99</v>
      </c>
      <c r="F154" s="66">
        <v>1128503.04</v>
      </c>
      <c r="G154" s="64">
        <f t="shared" si="2"/>
        <v>98.112442537757687</v>
      </c>
    </row>
    <row r="155" spans="1:7" ht="31.5" x14ac:dyDescent="0.25">
      <c r="A155" s="68" t="s">
        <v>791</v>
      </c>
      <c r="B155" s="67" t="s">
        <v>556</v>
      </c>
      <c r="C155" s="67" t="s">
        <v>559</v>
      </c>
      <c r="D155" s="67" t="s">
        <v>37</v>
      </c>
      <c r="E155" s="66">
        <v>1150213.99</v>
      </c>
      <c r="F155" s="66">
        <v>1128503.04</v>
      </c>
      <c r="G155" s="64">
        <f t="shared" si="2"/>
        <v>98.112442537757687</v>
      </c>
    </row>
    <row r="156" spans="1:7" ht="47.25" x14ac:dyDescent="0.25">
      <c r="A156" s="68" t="s">
        <v>830</v>
      </c>
      <c r="B156" s="67" t="s">
        <v>556</v>
      </c>
      <c r="C156" s="67" t="s">
        <v>561</v>
      </c>
      <c r="D156" s="67" t="s">
        <v>478</v>
      </c>
      <c r="E156" s="66">
        <v>784393</v>
      </c>
      <c r="F156" s="66">
        <v>784310.32</v>
      </c>
      <c r="G156" s="64">
        <f t="shared" si="2"/>
        <v>99.989459365394637</v>
      </c>
    </row>
    <row r="157" spans="1:7" ht="31.5" x14ac:dyDescent="0.25">
      <c r="A157" s="68" t="s">
        <v>790</v>
      </c>
      <c r="B157" s="67" t="s">
        <v>556</v>
      </c>
      <c r="C157" s="67" t="s">
        <v>561</v>
      </c>
      <c r="D157" s="67" t="s">
        <v>35</v>
      </c>
      <c r="E157" s="66">
        <v>784393</v>
      </c>
      <c r="F157" s="66">
        <v>784310.32</v>
      </c>
      <c r="G157" s="64">
        <f t="shared" si="2"/>
        <v>99.989459365394637</v>
      </c>
    </row>
    <row r="158" spans="1:7" ht="31.5" x14ac:dyDescent="0.25">
      <c r="A158" s="68" t="s">
        <v>791</v>
      </c>
      <c r="B158" s="67" t="s">
        <v>556</v>
      </c>
      <c r="C158" s="67" t="s">
        <v>561</v>
      </c>
      <c r="D158" s="67" t="s">
        <v>37</v>
      </c>
      <c r="E158" s="66">
        <v>784393</v>
      </c>
      <c r="F158" s="66">
        <v>784310.32</v>
      </c>
      <c r="G158" s="64">
        <f t="shared" si="2"/>
        <v>99.989459365394637</v>
      </c>
    </row>
    <row r="159" spans="1:7" ht="78.75" x14ac:dyDescent="0.25">
      <c r="A159" s="68" t="s">
        <v>952</v>
      </c>
      <c r="B159" s="67" t="s">
        <v>556</v>
      </c>
      <c r="C159" s="67" t="s">
        <v>726</v>
      </c>
      <c r="D159" s="67" t="s">
        <v>478</v>
      </c>
      <c r="E159" s="66">
        <v>138547.99</v>
      </c>
      <c r="F159" s="66">
        <v>138547.99</v>
      </c>
      <c r="G159" s="64">
        <f t="shared" si="2"/>
        <v>100</v>
      </c>
    </row>
    <row r="160" spans="1:7" ht="63" x14ac:dyDescent="0.25">
      <c r="A160" s="68" t="s">
        <v>785</v>
      </c>
      <c r="B160" s="67" t="s">
        <v>556</v>
      </c>
      <c r="C160" s="67" t="s">
        <v>726</v>
      </c>
      <c r="D160" s="67" t="s">
        <v>29</v>
      </c>
      <c r="E160" s="66">
        <v>138547.99</v>
      </c>
      <c r="F160" s="66">
        <v>138547.99</v>
      </c>
      <c r="G160" s="64">
        <f t="shared" si="2"/>
        <v>100</v>
      </c>
    </row>
    <row r="161" spans="1:7" ht="31.5" x14ac:dyDescent="0.25">
      <c r="A161" s="68" t="s">
        <v>829</v>
      </c>
      <c r="B161" s="67" t="s">
        <v>556</v>
      </c>
      <c r="C161" s="67" t="s">
        <v>726</v>
      </c>
      <c r="D161" s="67" t="s">
        <v>49</v>
      </c>
      <c r="E161" s="66">
        <v>138547.99</v>
      </c>
      <c r="F161" s="66">
        <v>138547.99</v>
      </c>
      <c r="G161" s="64">
        <f t="shared" si="2"/>
        <v>100</v>
      </c>
    </row>
    <row r="162" spans="1:7" ht="47.25" x14ac:dyDescent="0.25">
      <c r="A162" s="61" t="s">
        <v>831</v>
      </c>
      <c r="B162" s="60" t="s">
        <v>563</v>
      </c>
      <c r="C162" s="60" t="s">
        <v>695</v>
      </c>
      <c r="D162" s="60" t="s">
        <v>478</v>
      </c>
      <c r="E162" s="58">
        <v>305000</v>
      </c>
      <c r="F162" s="58">
        <v>235000</v>
      </c>
      <c r="G162" s="74">
        <f t="shared" si="2"/>
        <v>77.049180327868854</v>
      </c>
    </row>
    <row r="163" spans="1:7" x14ac:dyDescent="0.25">
      <c r="A163" s="68" t="s">
        <v>832</v>
      </c>
      <c r="B163" s="67" t="s">
        <v>563</v>
      </c>
      <c r="C163" s="67" t="s">
        <v>565</v>
      </c>
      <c r="D163" s="67" t="s">
        <v>478</v>
      </c>
      <c r="E163" s="66">
        <v>205000</v>
      </c>
      <c r="F163" s="66">
        <v>205000</v>
      </c>
      <c r="G163" s="64">
        <f t="shared" si="2"/>
        <v>100</v>
      </c>
    </row>
    <row r="164" spans="1:7" x14ac:dyDescent="0.25">
      <c r="A164" s="68" t="s">
        <v>793</v>
      </c>
      <c r="B164" s="67" t="s">
        <v>563</v>
      </c>
      <c r="C164" s="67" t="s">
        <v>565</v>
      </c>
      <c r="D164" s="67" t="s">
        <v>39</v>
      </c>
      <c r="E164" s="66">
        <v>205000</v>
      </c>
      <c r="F164" s="66">
        <v>205000</v>
      </c>
      <c r="G164" s="64">
        <f t="shared" si="2"/>
        <v>100</v>
      </c>
    </row>
    <row r="165" spans="1:7" ht="63" x14ac:dyDescent="0.25">
      <c r="A165" s="68" t="s">
        <v>833</v>
      </c>
      <c r="B165" s="67" t="s">
        <v>563</v>
      </c>
      <c r="C165" s="67" t="s">
        <v>565</v>
      </c>
      <c r="D165" s="67" t="s">
        <v>79</v>
      </c>
      <c r="E165" s="66">
        <v>205000</v>
      </c>
      <c r="F165" s="66">
        <v>205000</v>
      </c>
      <c r="G165" s="64">
        <f t="shared" si="2"/>
        <v>100</v>
      </c>
    </row>
    <row r="166" spans="1:7" ht="31.5" x14ac:dyDescent="0.25">
      <c r="A166" s="68" t="s">
        <v>834</v>
      </c>
      <c r="B166" s="67" t="s">
        <v>563</v>
      </c>
      <c r="C166" s="67" t="s">
        <v>568</v>
      </c>
      <c r="D166" s="67" t="s">
        <v>478</v>
      </c>
      <c r="E166" s="66">
        <v>100000</v>
      </c>
      <c r="F166" s="66">
        <v>30000</v>
      </c>
      <c r="G166" s="64">
        <f t="shared" si="2"/>
        <v>30</v>
      </c>
    </row>
    <row r="167" spans="1:7" x14ac:dyDescent="0.25">
      <c r="A167" s="68" t="s">
        <v>803</v>
      </c>
      <c r="B167" s="67" t="s">
        <v>563</v>
      </c>
      <c r="C167" s="67" t="s">
        <v>568</v>
      </c>
      <c r="D167" s="67" t="s">
        <v>85</v>
      </c>
      <c r="E167" s="66">
        <v>100000</v>
      </c>
      <c r="F167" s="66">
        <v>30000</v>
      </c>
      <c r="G167" s="64">
        <f t="shared" si="2"/>
        <v>30</v>
      </c>
    </row>
    <row r="168" spans="1:7" ht="31.5" x14ac:dyDescent="0.25">
      <c r="A168" s="68" t="s">
        <v>804</v>
      </c>
      <c r="B168" s="67" t="s">
        <v>563</v>
      </c>
      <c r="C168" s="67" t="s">
        <v>568</v>
      </c>
      <c r="D168" s="67" t="s">
        <v>86</v>
      </c>
      <c r="E168" s="66">
        <v>100000</v>
      </c>
      <c r="F168" s="66">
        <v>30000</v>
      </c>
      <c r="G168" s="64">
        <f t="shared" si="2"/>
        <v>30</v>
      </c>
    </row>
    <row r="169" spans="1:7" x14ac:dyDescent="0.25">
      <c r="A169" s="61" t="s">
        <v>835</v>
      </c>
      <c r="B169" s="60" t="s">
        <v>446</v>
      </c>
      <c r="C169" s="60" t="s">
        <v>695</v>
      </c>
      <c r="D169" s="60" t="s">
        <v>478</v>
      </c>
      <c r="E169" s="58">
        <f>E170+E174+E178+E206</f>
        <v>263825442.58000001</v>
      </c>
      <c r="F169" s="58">
        <f>F170+F174+F178+F206</f>
        <v>239790727.78</v>
      </c>
      <c r="G169" s="74">
        <f t="shared" si="2"/>
        <v>90.889917755861646</v>
      </c>
    </row>
    <row r="170" spans="1:7" x14ac:dyDescent="0.25">
      <c r="A170" s="61" t="s">
        <v>836</v>
      </c>
      <c r="B170" s="60" t="s">
        <v>570</v>
      </c>
      <c r="C170" s="60" t="s">
        <v>695</v>
      </c>
      <c r="D170" s="60" t="s">
        <v>478</v>
      </c>
      <c r="E170" s="58">
        <v>727760.86</v>
      </c>
      <c r="F170" s="58">
        <v>727760.86</v>
      </c>
      <c r="G170" s="74">
        <f t="shared" si="2"/>
        <v>100</v>
      </c>
    </row>
    <row r="171" spans="1:7" ht="126" x14ac:dyDescent="0.25">
      <c r="A171" s="68" t="s">
        <v>837</v>
      </c>
      <c r="B171" s="67" t="s">
        <v>570</v>
      </c>
      <c r="C171" s="67" t="s">
        <v>572</v>
      </c>
      <c r="D171" s="67" t="s">
        <v>478</v>
      </c>
      <c r="E171" s="66">
        <v>727760.86</v>
      </c>
      <c r="F171" s="66">
        <v>727760.86</v>
      </c>
      <c r="G171" s="64">
        <f t="shared" si="2"/>
        <v>100</v>
      </c>
    </row>
    <row r="172" spans="1:7" ht="31.5" x14ac:dyDescent="0.25">
      <c r="A172" s="68" t="s">
        <v>790</v>
      </c>
      <c r="B172" s="67" t="s">
        <v>570</v>
      </c>
      <c r="C172" s="67" t="s">
        <v>572</v>
      </c>
      <c r="D172" s="67" t="s">
        <v>35</v>
      </c>
      <c r="E172" s="66">
        <v>727760.86</v>
      </c>
      <c r="F172" s="66">
        <v>727760.86</v>
      </c>
      <c r="G172" s="64">
        <f t="shared" si="2"/>
        <v>100</v>
      </c>
    </row>
    <row r="173" spans="1:7" ht="31.5" x14ac:dyDescent="0.25">
      <c r="A173" s="68" t="s">
        <v>791</v>
      </c>
      <c r="B173" s="67" t="s">
        <v>570</v>
      </c>
      <c r="C173" s="67" t="s">
        <v>572</v>
      </c>
      <c r="D173" s="67" t="s">
        <v>37</v>
      </c>
      <c r="E173" s="66">
        <v>727760.86</v>
      </c>
      <c r="F173" s="66">
        <v>727760.86</v>
      </c>
      <c r="G173" s="64">
        <f t="shared" si="2"/>
        <v>100</v>
      </c>
    </row>
    <row r="174" spans="1:7" x14ac:dyDescent="0.25">
      <c r="A174" s="61" t="s">
        <v>838</v>
      </c>
      <c r="B174" s="60" t="s">
        <v>574</v>
      </c>
      <c r="C174" s="60" t="s">
        <v>695</v>
      </c>
      <c r="D174" s="60" t="s">
        <v>478</v>
      </c>
      <c r="E174" s="58">
        <v>587700</v>
      </c>
      <c r="F174" s="58">
        <v>587700</v>
      </c>
      <c r="G174" s="64">
        <f t="shared" si="2"/>
        <v>100</v>
      </c>
    </row>
    <row r="175" spans="1:7" ht="78.75" x14ac:dyDescent="0.25">
      <c r="A175" s="68" t="s">
        <v>839</v>
      </c>
      <c r="B175" s="67" t="s">
        <v>574</v>
      </c>
      <c r="C175" s="67" t="s">
        <v>576</v>
      </c>
      <c r="D175" s="67" t="s">
        <v>478</v>
      </c>
      <c r="E175" s="66">
        <v>587700</v>
      </c>
      <c r="F175" s="66">
        <v>587700</v>
      </c>
      <c r="G175" s="64">
        <f t="shared" si="2"/>
        <v>100</v>
      </c>
    </row>
    <row r="176" spans="1:7" x14ac:dyDescent="0.25">
      <c r="A176" s="68" t="s">
        <v>793</v>
      </c>
      <c r="B176" s="67" t="s">
        <v>574</v>
      </c>
      <c r="C176" s="67" t="s">
        <v>576</v>
      </c>
      <c r="D176" s="67" t="s">
        <v>39</v>
      </c>
      <c r="E176" s="66">
        <v>587700</v>
      </c>
      <c r="F176" s="66">
        <v>587700</v>
      </c>
      <c r="G176" s="64">
        <f t="shared" si="2"/>
        <v>100</v>
      </c>
    </row>
    <row r="177" spans="1:7" ht="63" x14ac:dyDescent="0.25">
      <c r="A177" s="68" t="s">
        <v>833</v>
      </c>
      <c r="B177" s="67" t="s">
        <v>574</v>
      </c>
      <c r="C177" s="67" t="s">
        <v>576</v>
      </c>
      <c r="D177" s="67" t="s">
        <v>79</v>
      </c>
      <c r="E177" s="66">
        <v>587700</v>
      </c>
      <c r="F177" s="66">
        <v>587700</v>
      </c>
      <c r="G177" s="64">
        <f t="shared" si="2"/>
        <v>100</v>
      </c>
    </row>
    <row r="178" spans="1:7" x14ac:dyDescent="0.25">
      <c r="A178" s="61" t="s">
        <v>840</v>
      </c>
      <c r="B178" s="60" t="s">
        <v>578</v>
      </c>
      <c r="C178" s="60" t="s">
        <v>695</v>
      </c>
      <c r="D178" s="60" t="s">
        <v>478</v>
      </c>
      <c r="E178" s="58">
        <v>256597868.72</v>
      </c>
      <c r="F178" s="58">
        <v>233058099.31999999</v>
      </c>
      <c r="G178" s="64">
        <f t="shared" si="2"/>
        <v>90.826202291770926</v>
      </c>
    </row>
    <row r="179" spans="1:7" ht="31.5" x14ac:dyDescent="0.25">
      <c r="A179" s="68" t="s">
        <v>841</v>
      </c>
      <c r="B179" s="67" t="s">
        <v>578</v>
      </c>
      <c r="C179" s="67" t="s">
        <v>580</v>
      </c>
      <c r="D179" s="67" t="s">
        <v>478</v>
      </c>
      <c r="E179" s="66">
        <v>5982794.1500000004</v>
      </c>
      <c r="F179" s="66">
        <v>3931887.33</v>
      </c>
      <c r="G179" s="64">
        <f t="shared" si="2"/>
        <v>65.719916671376694</v>
      </c>
    </row>
    <row r="180" spans="1:7" ht="31.5" x14ac:dyDescent="0.25">
      <c r="A180" s="68" t="s">
        <v>842</v>
      </c>
      <c r="B180" s="67" t="s">
        <v>578</v>
      </c>
      <c r="C180" s="67" t="s">
        <v>580</v>
      </c>
      <c r="D180" s="67" t="s">
        <v>112</v>
      </c>
      <c r="E180" s="66">
        <v>5982794.1500000004</v>
      </c>
      <c r="F180" s="66">
        <v>3931887.33</v>
      </c>
      <c r="G180" s="64">
        <f t="shared" si="2"/>
        <v>65.719916671376694</v>
      </c>
    </row>
    <row r="181" spans="1:7" x14ac:dyDescent="0.25">
      <c r="A181" s="68" t="s">
        <v>843</v>
      </c>
      <c r="B181" s="67" t="s">
        <v>578</v>
      </c>
      <c r="C181" s="67" t="s">
        <v>580</v>
      </c>
      <c r="D181" s="67" t="s">
        <v>114</v>
      </c>
      <c r="E181" s="66">
        <v>5782576.5499999998</v>
      </c>
      <c r="F181" s="66">
        <v>3931887.33</v>
      </c>
      <c r="G181" s="64">
        <f t="shared" si="2"/>
        <v>67.995422040716434</v>
      </c>
    </row>
    <row r="182" spans="1:7" ht="110.25" x14ac:dyDescent="0.25">
      <c r="A182" s="68" t="s">
        <v>955</v>
      </c>
      <c r="B182" s="67" t="s">
        <v>578</v>
      </c>
      <c r="C182" s="57" t="s">
        <v>580</v>
      </c>
      <c r="D182" s="67" t="s">
        <v>780</v>
      </c>
      <c r="E182" s="66">
        <v>200217.60000000001</v>
      </c>
      <c r="F182" s="66">
        <v>0</v>
      </c>
      <c r="G182" s="64">
        <f t="shared" si="2"/>
        <v>0</v>
      </c>
    </row>
    <row r="183" spans="1:7" x14ac:dyDescent="0.25">
      <c r="A183" s="68" t="s">
        <v>844</v>
      </c>
      <c r="B183" s="67" t="s">
        <v>578</v>
      </c>
      <c r="C183" s="57" t="s">
        <v>584</v>
      </c>
      <c r="D183" s="67" t="s">
        <v>478</v>
      </c>
      <c r="E183" s="66">
        <v>383272</v>
      </c>
      <c r="F183" s="66">
        <v>383267.98</v>
      </c>
      <c r="G183" s="64">
        <f t="shared" si="2"/>
        <v>99.998951136529669</v>
      </c>
    </row>
    <row r="184" spans="1:7" ht="31.5" x14ac:dyDescent="0.25">
      <c r="A184" s="68" t="s">
        <v>790</v>
      </c>
      <c r="B184" s="67" t="s">
        <v>578</v>
      </c>
      <c r="C184" s="57" t="s">
        <v>584</v>
      </c>
      <c r="D184" s="67" t="s">
        <v>35</v>
      </c>
      <c r="E184" s="66">
        <v>383272</v>
      </c>
      <c r="F184" s="66">
        <v>383267.98</v>
      </c>
      <c r="G184" s="64">
        <f t="shared" si="2"/>
        <v>99.998951136529669</v>
      </c>
    </row>
    <row r="185" spans="1:7" ht="31.5" x14ac:dyDescent="0.25">
      <c r="A185" s="68" t="s">
        <v>791</v>
      </c>
      <c r="B185" s="67" t="s">
        <v>578</v>
      </c>
      <c r="C185" s="67" t="s">
        <v>584</v>
      </c>
      <c r="D185" s="67" t="s">
        <v>37</v>
      </c>
      <c r="E185" s="66">
        <v>383272</v>
      </c>
      <c r="F185" s="66">
        <v>383267.98</v>
      </c>
      <c r="G185" s="64">
        <f t="shared" si="2"/>
        <v>99.998951136529669</v>
      </c>
    </row>
    <row r="186" spans="1:7" ht="31.5" x14ac:dyDescent="0.25">
      <c r="A186" s="68" t="s">
        <v>845</v>
      </c>
      <c r="B186" s="67" t="s">
        <v>578</v>
      </c>
      <c r="C186" s="67" t="s">
        <v>586</v>
      </c>
      <c r="D186" s="67" t="s">
        <v>478</v>
      </c>
      <c r="E186" s="66">
        <v>157775000</v>
      </c>
      <c r="F186" s="66">
        <v>141235125.09</v>
      </c>
      <c r="G186" s="64">
        <f t="shared" si="2"/>
        <v>89.516796127396617</v>
      </c>
    </row>
    <row r="187" spans="1:7" ht="31.5" x14ac:dyDescent="0.25">
      <c r="A187" s="68" t="s">
        <v>842</v>
      </c>
      <c r="B187" s="67" t="s">
        <v>578</v>
      </c>
      <c r="C187" s="67" t="s">
        <v>586</v>
      </c>
      <c r="D187" s="67" t="s">
        <v>112</v>
      </c>
      <c r="E187" s="66">
        <v>157775000</v>
      </c>
      <c r="F187" s="66">
        <v>141235125.09</v>
      </c>
      <c r="G187" s="64">
        <f t="shared" si="2"/>
        <v>89.516796127396617</v>
      </c>
    </row>
    <row r="188" spans="1:7" x14ac:dyDescent="0.25">
      <c r="A188" s="68" t="s">
        <v>843</v>
      </c>
      <c r="B188" s="67" t="s">
        <v>578</v>
      </c>
      <c r="C188" s="67" t="s">
        <v>586</v>
      </c>
      <c r="D188" s="67" t="s">
        <v>114</v>
      </c>
      <c r="E188" s="66">
        <v>157775000</v>
      </c>
      <c r="F188" s="66">
        <v>141235125.09</v>
      </c>
      <c r="G188" s="64">
        <f t="shared" si="2"/>
        <v>89.516796127396617</v>
      </c>
    </row>
    <row r="189" spans="1:7" ht="31.5" x14ac:dyDescent="0.25">
      <c r="A189" s="68" t="s">
        <v>846</v>
      </c>
      <c r="B189" s="67" t="s">
        <v>578</v>
      </c>
      <c r="C189" s="67" t="s">
        <v>588</v>
      </c>
      <c r="D189" s="67" t="s">
        <v>478</v>
      </c>
      <c r="E189" s="66">
        <v>2184661</v>
      </c>
      <c r="F189" s="66">
        <v>908059.19</v>
      </c>
      <c r="G189" s="64">
        <f t="shared" si="2"/>
        <v>41.565221789559111</v>
      </c>
    </row>
    <row r="190" spans="1:7" ht="31.5" x14ac:dyDescent="0.25">
      <c r="A190" s="68" t="s">
        <v>790</v>
      </c>
      <c r="B190" s="67" t="s">
        <v>578</v>
      </c>
      <c r="C190" s="67" t="s">
        <v>588</v>
      </c>
      <c r="D190" s="67" t="s">
        <v>35</v>
      </c>
      <c r="E190" s="66">
        <v>1834661</v>
      </c>
      <c r="F190" s="66">
        <v>558059.18999999994</v>
      </c>
      <c r="G190" s="64">
        <f t="shared" si="2"/>
        <v>30.417564334773562</v>
      </c>
    </row>
    <row r="191" spans="1:7" ht="31.5" x14ac:dyDescent="0.25">
      <c r="A191" s="68" t="s">
        <v>791</v>
      </c>
      <c r="B191" s="67" t="s">
        <v>578</v>
      </c>
      <c r="C191" s="67" t="s">
        <v>588</v>
      </c>
      <c r="D191" s="67" t="s">
        <v>37</v>
      </c>
      <c r="E191" s="66">
        <v>1834661</v>
      </c>
      <c r="F191" s="66">
        <v>558059.18999999994</v>
      </c>
      <c r="G191" s="64">
        <f t="shared" si="2"/>
        <v>30.417564334773562</v>
      </c>
    </row>
    <row r="192" spans="1:7" x14ac:dyDescent="0.25">
      <c r="A192" s="68" t="s">
        <v>793</v>
      </c>
      <c r="B192" s="67" t="s">
        <v>578</v>
      </c>
      <c r="C192" s="67" t="s">
        <v>588</v>
      </c>
      <c r="D192" s="67" t="s">
        <v>39</v>
      </c>
      <c r="E192" s="66">
        <v>350000</v>
      </c>
      <c r="F192" s="66">
        <v>350000</v>
      </c>
      <c r="G192" s="64">
        <f t="shared" si="2"/>
        <v>100</v>
      </c>
    </row>
    <row r="193" spans="1:7" x14ac:dyDescent="0.25">
      <c r="A193" s="68" t="s">
        <v>797</v>
      </c>
      <c r="B193" s="67" t="s">
        <v>578</v>
      </c>
      <c r="C193" s="67" t="s">
        <v>588</v>
      </c>
      <c r="D193" s="67" t="s">
        <v>41</v>
      </c>
      <c r="E193" s="66">
        <v>350000</v>
      </c>
      <c r="F193" s="66">
        <v>350000</v>
      </c>
      <c r="G193" s="64">
        <f t="shared" si="2"/>
        <v>100</v>
      </c>
    </row>
    <row r="194" spans="1:7" ht="63" x14ac:dyDescent="0.25">
      <c r="A194" s="68" t="s">
        <v>847</v>
      </c>
      <c r="B194" s="67" t="s">
        <v>578</v>
      </c>
      <c r="C194" s="67" t="s">
        <v>590</v>
      </c>
      <c r="D194" s="67" t="s">
        <v>478</v>
      </c>
      <c r="E194" s="66">
        <v>18515493.07</v>
      </c>
      <c r="F194" s="66">
        <v>17835435.039999999</v>
      </c>
      <c r="G194" s="64">
        <f t="shared" si="2"/>
        <v>96.327086578634649</v>
      </c>
    </row>
    <row r="195" spans="1:7" x14ac:dyDescent="0.25">
      <c r="A195" s="68" t="s">
        <v>824</v>
      </c>
      <c r="B195" s="67" t="s">
        <v>578</v>
      </c>
      <c r="C195" s="67" t="s">
        <v>590</v>
      </c>
      <c r="D195" s="67" t="s">
        <v>120</v>
      </c>
      <c r="E195" s="66">
        <v>18515493.07</v>
      </c>
      <c r="F195" s="66">
        <v>17835435.039999999</v>
      </c>
      <c r="G195" s="64">
        <f t="shared" si="2"/>
        <v>96.327086578634649</v>
      </c>
    </row>
    <row r="196" spans="1:7" ht="33.75" customHeight="1" x14ac:dyDescent="0.25">
      <c r="A196" s="68" t="s">
        <v>848</v>
      </c>
      <c r="B196" s="67" t="s">
        <v>578</v>
      </c>
      <c r="C196" s="67" t="s">
        <v>590</v>
      </c>
      <c r="D196" s="67" t="s">
        <v>126</v>
      </c>
      <c r="E196" s="66">
        <v>18515493.07</v>
      </c>
      <c r="F196" s="66">
        <v>17835435.039999999</v>
      </c>
      <c r="G196" s="64">
        <f t="shared" si="2"/>
        <v>96.327086578634649</v>
      </c>
    </row>
    <row r="197" spans="1:7" ht="47.25" x14ac:dyDescent="0.25">
      <c r="A197" s="68" t="s">
        <v>849</v>
      </c>
      <c r="B197" s="67" t="s">
        <v>578</v>
      </c>
      <c r="C197" s="67" t="s">
        <v>593</v>
      </c>
      <c r="D197" s="67" t="s">
        <v>478</v>
      </c>
      <c r="E197" s="66">
        <v>31486800.68</v>
      </c>
      <c r="F197" s="66">
        <v>30913632.210000001</v>
      </c>
      <c r="G197" s="64">
        <f t="shared" si="2"/>
        <v>98.179654783523091</v>
      </c>
    </row>
    <row r="198" spans="1:7" x14ac:dyDescent="0.25">
      <c r="A198" s="68" t="s">
        <v>824</v>
      </c>
      <c r="B198" s="67" t="s">
        <v>578</v>
      </c>
      <c r="C198" s="67" t="s">
        <v>593</v>
      </c>
      <c r="D198" s="67" t="s">
        <v>120</v>
      </c>
      <c r="E198" s="66">
        <v>31486800.68</v>
      </c>
      <c r="F198" s="66">
        <v>30913632.210000001</v>
      </c>
      <c r="G198" s="64">
        <f t="shared" si="2"/>
        <v>98.179654783523091</v>
      </c>
    </row>
    <row r="199" spans="1:7" x14ac:dyDescent="0.25">
      <c r="A199" s="68" t="s">
        <v>848</v>
      </c>
      <c r="B199" s="67" t="s">
        <v>578</v>
      </c>
      <c r="C199" s="67" t="s">
        <v>593</v>
      </c>
      <c r="D199" s="67" t="s">
        <v>126</v>
      </c>
      <c r="E199" s="66">
        <v>31486800.68</v>
      </c>
      <c r="F199" s="66">
        <v>30913632.210000001</v>
      </c>
      <c r="G199" s="64">
        <f t="shared" si="2"/>
        <v>98.179654783523091</v>
      </c>
    </row>
    <row r="200" spans="1:7" ht="47.25" x14ac:dyDescent="0.25">
      <c r="A200" s="68" t="s">
        <v>850</v>
      </c>
      <c r="B200" s="67" t="s">
        <v>578</v>
      </c>
      <c r="C200" s="67" t="s">
        <v>595</v>
      </c>
      <c r="D200" s="67" t="s">
        <v>478</v>
      </c>
      <c r="E200" s="66">
        <v>15809449.02</v>
      </c>
      <c r="F200" s="66">
        <v>15755087.84</v>
      </c>
      <c r="G200" s="64">
        <f t="shared" si="2"/>
        <v>99.656147536000589</v>
      </c>
    </row>
    <row r="201" spans="1:7" x14ac:dyDescent="0.25">
      <c r="A201" s="68" t="s">
        <v>824</v>
      </c>
      <c r="B201" s="67" t="s">
        <v>578</v>
      </c>
      <c r="C201" s="67" t="s">
        <v>595</v>
      </c>
      <c r="D201" s="67" t="s">
        <v>120</v>
      </c>
      <c r="E201" s="66">
        <v>15809449.02</v>
      </c>
      <c r="F201" s="66">
        <v>15755087.84</v>
      </c>
      <c r="G201" s="64">
        <f t="shared" si="2"/>
        <v>99.656147536000589</v>
      </c>
    </row>
    <row r="202" spans="1:7" x14ac:dyDescent="0.25">
      <c r="A202" s="68" t="s">
        <v>848</v>
      </c>
      <c r="B202" s="67" t="s">
        <v>578</v>
      </c>
      <c r="C202" s="67" t="s">
        <v>595</v>
      </c>
      <c r="D202" s="67" t="s">
        <v>126</v>
      </c>
      <c r="E202" s="66">
        <v>15809449.02</v>
      </c>
      <c r="F202" s="66">
        <v>15755087.84</v>
      </c>
      <c r="G202" s="64">
        <f t="shared" si="2"/>
        <v>99.656147536000589</v>
      </c>
    </row>
    <row r="203" spans="1:7" ht="47.25" x14ac:dyDescent="0.25">
      <c r="A203" s="68" t="s">
        <v>851</v>
      </c>
      <c r="B203" s="67" t="s">
        <v>578</v>
      </c>
      <c r="C203" s="67" t="s">
        <v>597</v>
      </c>
      <c r="D203" s="67" t="s">
        <v>478</v>
      </c>
      <c r="E203" s="66">
        <v>24460398.800000001</v>
      </c>
      <c r="F203" s="66">
        <v>22095604.640000001</v>
      </c>
      <c r="G203" s="64">
        <f t="shared" ref="G203:G266" si="3">F203/E203*100</f>
        <v>90.332152066138832</v>
      </c>
    </row>
    <row r="204" spans="1:7" x14ac:dyDescent="0.25">
      <c r="A204" s="68" t="s">
        <v>824</v>
      </c>
      <c r="B204" s="67" t="s">
        <v>578</v>
      </c>
      <c r="C204" s="67" t="s">
        <v>597</v>
      </c>
      <c r="D204" s="67" t="s">
        <v>120</v>
      </c>
      <c r="E204" s="66">
        <v>24460398.800000001</v>
      </c>
      <c r="F204" s="66">
        <v>22095604.640000001</v>
      </c>
      <c r="G204" s="64">
        <f t="shared" si="3"/>
        <v>90.332152066138832</v>
      </c>
    </row>
    <row r="205" spans="1:7" x14ac:dyDescent="0.25">
      <c r="A205" s="68" t="s">
        <v>848</v>
      </c>
      <c r="B205" s="67" t="s">
        <v>578</v>
      </c>
      <c r="C205" s="67" t="s">
        <v>597</v>
      </c>
      <c r="D205" s="67" t="s">
        <v>126</v>
      </c>
      <c r="E205" s="66">
        <v>24460398.800000001</v>
      </c>
      <c r="F205" s="66">
        <v>22095604.640000001</v>
      </c>
      <c r="G205" s="64">
        <f t="shared" si="3"/>
        <v>90.332152066138832</v>
      </c>
    </row>
    <row r="206" spans="1:7" x14ac:dyDescent="0.25">
      <c r="A206" s="61" t="s">
        <v>852</v>
      </c>
      <c r="B206" s="60" t="s">
        <v>448</v>
      </c>
      <c r="C206" s="60" t="s">
        <v>695</v>
      </c>
      <c r="D206" s="60" t="s">
        <v>478</v>
      </c>
      <c r="E206" s="58">
        <v>5912113</v>
      </c>
      <c r="F206" s="58">
        <v>5417167.5999999996</v>
      </c>
      <c r="G206" s="74">
        <f t="shared" si="3"/>
        <v>91.628282477009478</v>
      </c>
    </row>
    <row r="207" spans="1:7" ht="47.25" x14ac:dyDescent="0.25">
      <c r="A207" s="68" t="s">
        <v>853</v>
      </c>
      <c r="B207" s="67" t="s">
        <v>448</v>
      </c>
      <c r="C207" s="67" t="s">
        <v>599</v>
      </c>
      <c r="D207" s="67" t="s">
        <v>478</v>
      </c>
      <c r="E207" s="66">
        <v>477768</v>
      </c>
      <c r="F207" s="66">
        <v>477768</v>
      </c>
      <c r="G207" s="64">
        <f t="shared" si="3"/>
        <v>100</v>
      </c>
    </row>
    <row r="208" spans="1:7" ht="63" x14ac:dyDescent="0.25">
      <c r="A208" s="68" t="s">
        <v>785</v>
      </c>
      <c r="B208" s="67" t="s">
        <v>448</v>
      </c>
      <c r="C208" s="67" t="s">
        <v>599</v>
      </c>
      <c r="D208" s="67" t="s">
        <v>29</v>
      </c>
      <c r="E208" s="66">
        <v>419735.3</v>
      </c>
      <c r="F208" s="66">
        <v>419735.3</v>
      </c>
      <c r="G208" s="64">
        <f t="shared" si="3"/>
        <v>100</v>
      </c>
    </row>
    <row r="209" spans="1:7" ht="31.5" x14ac:dyDescent="0.25">
      <c r="A209" s="68" t="s">
        <v>786</v>
      </c>
      <c r="B209" s="67" t="s">
        <v>448</v>
      </c>
      <c r="C209" s="67" t="s">
        <v>599</v>
      </c>
      <c r="D209" s="67" t="s">
        <v>31</v>
      </c>
      <c r="E209" s="66">
        <v>419735.3</v>
      </c>
      <c r="F209" s="66">
        <v>419735.3</v>
      </c>
      <c r="G209" s="64">
        <f t="shared" si="3"/>
        <v>100</v>
      </c>
    </row>
    <row r="210" spans="1:7" ht="31.5" x14ac:dyDescent="0.25">
      <c r="A210" s="68" t="s">
        <v>790</v>
      </c>
      <c r="B210" s="67" t="s">
        <v>448</v>
      </c>
      <c r="C210" s="67" t="s">
        <v>599</v>
      </c>
      <c r="D210" s="67" t="s">
        <v>35</v>
      </c>
      <c r="E210" s="66">
        <v>58032.7</v>
      </c>
      <c r="F210" s="66">
        <v>58032.7</v>
      </c>
      <c r="G210" s="64">
        <f t="shared" si="3"/>
        <v>100</v>
      </c>
    </row>
    <row r="211" spans="1:7" ht="31.5" x14ac:dyDescent="0.25">
      <c r="A211" s="68" t="s">
        <v>791</v>
      </c>
      <c r="B211" s="67" t="s">
        <v>448</v>
      </c>
      <c r="C211" s="67" t="s">
        <v>599</v>
      </c>
      <c r="D211" s="67" t="s">
        <v>37</v>
      </c>
      <c r="E211" s="66">
        <v>58032.7</v>
      </c>
      <c r="F211" s="66">
        <v>58032.7</v>
      </c>
      <c r="G211" s="64">
        <f t="shared" si="3"/>
        <v>100</v>
      </c>
    </row>
    <row r="212" spans="1:7" ht="31.5" x14ac:dyDescent="0.25">
      <c r="A212" s="68" t="s">
        <v>854</v>
      </c>
      <c r="B212" s="67" t="s">
        <v>448</v>
      </c>
      <c r="C212" s="67" t="s">
        <v>666</v>
      </c>
      <c r="D212" s="67" t="s">
        <v>478</v>
      </c>
      <c r="E212" s="66">
        <v>266217</v>
      </c>
      <c r="F212" s="66">
        <v>266217</v>
      </c>
      <c r="G212" s="64">
        <f t="shared" si="3"/>
        <v>100</v>
      </c>
    </row>
    <row r="213" spans="1:7" ht="31.5" x14ac:dyDescent="0.25">
      <c r="A213" s="68" t="s">
        <v>815</v>
      </c>
      <c r="B213" s="67" t="s">
        <v>448</v>
      </c>
      <c r="C213" s="67" t="s">
        <v>666</v>
      </c>
      <c r="D213" s="67" t="s">
        <v>69</v>
      </c>
      <c r="E213" s="66">
        <v>266217</v>
      </c>
      <c r="F213" s="66">
        <v>266217</v>
      </c>
      <c r="G213" s="64">
        <f t="shared" si="3"/>
        <v>100</v>
      </c>
    </row>
    <row r="214" spans="1:7" x14ac:dyDescent="0.25">
      <c r="A214" s="68" t="s">
        <v>816</v>
      </c>
      <c r="B214" s="67" t="s">
        <v>448</v>
      </c>
      <c r="C214" s="67" t="s">
        <v>666</v>
      </c>
      <c r="D214" s="67" t="s">
        <v>71</v>
      </c>
      <c r="E214" s="66">
        <v>266217</v>
      </c>
      <c r="F214" s="66">
        <v>266217</v>
      </c>
      <c r="G214" s="64">
        <f t="shared" si="3"/>
        <v>100</v>
      </c>
    </row>
    <row r="215" spans="1:7" x14ac:dyDescent="0.25">
      <c r="A215" s="68" t="s">
        <v>855</v>
      </c>
      <c r="B215" s="67" t="s">
        <v>448</v>
      </c>
      <c r="C215" s="67" t="s">
        <v>734</v>
      </c>
      <c r="D215" s="67" t="s">
        <v>478</v>
      </c>
      <c r="E215" s="66">
        <v>20000</v>
      </c>
      <c r="F215" s="66">
        <v>19999.599999999999</v>
      </c>
      <c r="G215" s="64">
        <f t="shared" si="3"/>
        <v>99.998000000000005</v>
      </c>
    </row>
    <row r="216" spans="1:7" ht="31.5" x14ac:dyDescent="0.25">
      <c r="A216" s="68" t="s">
        <v>790</v>
      </c>
      <c r="B216" s="67" t="s">
        <v>448</v>
      </c>
      <c r="C216" s="67" t="s">
        <v>734</v>
      </c>
      <c r="D216" s="67" t="s">
        <v>35</v>
      </c>
      <c r="E216" s="66">
        <v>20000</v>
      </c>
      <c r="F216" s="66">
        <v>19999.599999999999</v>
      </c>
      <c r="G216" s="64">
        <f t="shared" si="3"/>
        <v>99.998000000000005</v>
      </c>
    </row>
    <row r="217" spans="1:7" ht="31.5" x14ac:dyDescent="0.25">
      <c r="A217" s="68" t="s">
        <v>791</v>
      </c>
      <c r="B217" s="67" t="s">
        <v>448</v>
      </c>
      <c r="C217" s="67" t="s">
        <v>734</v>
      </c>
      <c r="D217" s="67" t="s">
        <v>37</v>
      </c>
      <c r="E217" s="66">
        <v>20000</v>
      </c>
      <c r="F217" s="66">
        <v>19999.599999999999</v>
      </c>
      <c r="G217" s="64">
        <f t="shared" si="3"/>
        <v>99.998000000000005</v>
      </c>
    </row>
    <row r="218" spans="1:7" x14ac:dyDescent="0.25">
      <c r="A218" s="68" t="s">
        <v>856</v>
      </c>
      <c r="B218" s="67" t="s">
        <v>448</v>
      </c>
      <c r="C218" s="67" t="s">
        <v>766</v>
      </c>
      <c r="D218" s="67" t="s">
        <v>478</v>
      </c>
      <c r="E218" s="66">
        <v>1421328</v>
      </c>
      <c r="F218" s="66">
        <v>1006588</v>
      </c>
      <c r="G218" s="64">
        <f t="shared" si="3"/>
        <v>70.820246980288857</v>
      </c>
    </row>
    <row r="219" spans="1:7" ht="31.5" x14ac:dyDescent="0.25">
      <c r="A219" s="68" t="s">
        <v>790</v>
      </c>
      <c r="B219" s="67" t="s">
        <v>448</v>
      </c>
      <c r="C219" s="67" t="s">
        <v>766</v>
      </c>
      <c r="D219" s="67" t="s">
        <v>35</v>
      </c>
      <c r="E219" s="66">
        <v>1421328</v>
      </c>
      <c r="F219" s="66">
        <v>1006588</v>
      </c>
      <c r="G219" s="64">
        <f t="shared" si="3"/>
        <v>70.820246980288857</v>
      </c>
    </row>
    <row r="220" spans="1:7" ht="31.5" x14ac:dyDescent="0.25">
      <c r="A220" s="68" t="s">
        <v>791</v>
      </c>
      <c r="B220" s="67" t="s">
        <v>448</v>
      </c>
      <c r="C220" s="67" t="s">
        <v>766</v>
      </c>
      <c r="D220" s="67" t="s">
        <v>37</v>
      </c>
      <c r="E220" s="66">
        <v>1421328</v>
      </c>
      <c r="F220" s="66">
        <v>1006588</v>
      </c>
      <c r="G220" s="64">
        <f t="shared" si="3"/>
        <v>70.820246980288857</v>
      </c>
    </row>
    <row r="221" spans="1:7" ht="31.5" x14ac:dyDescent="0.25">
      <c r="A221" s="68" t="s">
        <v>792</v>
      </c>
      <c r="B221" s="67" t="s">
        <v>448</v>
      </c>
      <c r="C221" s="67" t="s">
        <v>600</v>
      </c>
      <c r="D221" s="67" t="s">
        <v>478</v>
      </c>
      <c r="E221" s="66">
        <v>114508</v>
      </c>
      <c r="F221" s="66">
        <v>114508</v>
      </c>
      <c r="G221" s="64">
        <f t="shared" si="3"/>
        <v>100</v>
      </c>
    </row>
    <row r="222" spans="1:7" x14ac:dyDescent="0.25">
      <c r="A222" s="68" t="s">
        <v>793</v>
      </c>
      <c r="B222" s="67" t="s">
        <v>448</v>
      </c>
      <c r="C222" s="67" t="s">
        <v>600</v>
      </c>
      <c r="D222" s="67" t="s">
        <v>39</v>
      </c>
      <c r="E222" s="66">
        <v>114508</v>
      </c>
      <c r="F222" s="66">
        <v>114508</v>
      </c>
      <c r="G222" s="64">
        <f t="shared" si="3"/>
        <v>100</v>
      </c>
    </row>
    <row r="223" spans="1:7" x14ac:dyDescent="0.25">
      <c r="A223" s="68" t="s">
        <v>794</v>
      </c>
      <c r="B223" s="67" t="s">
        <v>448</v>
      </c>
      <c r="C223" s="67" t="s">
        <v>600</v>
      </c>
      <c r="D223" s="67" t="s">
        <v>381</v>
      </c>
      <c r="E223" s="66">
        <v>114508</v>
      </c>
      <c r="F223" s="66">
        <v>114508</v>
      </c>
      <c r="G223" s="64">
        <f t="shared" si="3"/>
        <v>100</v>
      </c>
    </row>
    <row r="224" spans="1:7" ht="31.5" x14ac:dyDescent="0.25">
      <c r="A224" s="68" t="s">
        <v>857</v>
      </c>
      <c r="B224" s="67" t="s">
        <v>448</v>
      </c>
      <c r="C224" s="67" t="s">
        <v>602</v>
      </c>
      <c r="D224" s="67" t="s">
        <v>478</v>
      </c>
      <c r="E224" s="66">
        <v>3612292</v>
      </c>
      <c r="F224" s="66">
        <v>3532087</v>
      </c>
      <c r="G224" s="64">
        <f t="shared" si="3"/>
        <v>97.779664545391114</v>
      </c>
    </row>
    <row r="225" spans="1:7" ht="31.5" x14ac:dyDescent="0.25">
      <c r="A225" s="68" t="s">
        <v>790</v>
      </c>
      <c r="B225" s="67" t="s">
        <v>448</v>
      </c>
      <c r="C225" s="67" t="s">
        <v>602</v>
      </c>
      <c r="D225" s="67" t="s">
        <v>35</v>
      </c>
      <c r="E225" s="66">
        <v>3532292</v>
      </c>
      <c r="F225" s="66">
        <v>3452087</v>
      </c>
      <c r="G225" s="64">
        <f t="shared" si="3"/>
        <v>97.729377978943987</v>
      </c>
    </row>
    <row r="226" spans="1:7" ht="31.5" x14ac:dyDescent="0.25">
      <c r="A226" s="68" t="s">
        <v>791</v>
      </c>
      <c r="B226" s="67" t="s">
        <v>448</v>
      </c>
      <c r="C226" s="67" t="s">
        <v>602</v>
      </c>
      <c r="D226" s="67" t="s">
        <v>37</v>
      </c>
      <c r="E226" s="66">
        <v>3532292</v>
      </c>
      <c r="F226" s="66">
        <v>3452087</v>
      </c>
      <c r="G226" s="64">
        <f t="shared" si="3"/>
        <v>97.729377978943987</v>
      </c>
    </row>
    <row r="227" spans="1:7" x14ac:dyDescent="0.25">
      <c r="A227" s="68" t="s">
        <v>793</v>
      </c>
      <c r="B227" s="67" t="s">
        <v>448</v>
      </c>
      <c r="C227" s="67" t="s">
        <v>602</v>
      </c>
      <c r="D227" s="67" t="s">
        <v>39</v>
      </c>
      <c r="E227" s="66">
        <v>80000</v>
      </c>
      <c r="F227" s="66">
        <v>80000</v>
      </c>
      <c r="G227" s="64">
        <f t="shared" si="3"/>
        <v>100</v>
      </c>
    </row>
    <row r="228" spans="1:7" x14ac:dyDescent="0.25">
      <c r="A228" s="68" t="s">
        <v>797</v>
      </c>
      <c r="B228" s="67" t="s">
        <v>448</v>
      </c>
      <c r="C228" s="67" t="s">
        <v>602</v>
      </c>
      <c r="D228" s="67" t="s">
        <v>41</v>
      </c>
      <c r="E228" s="66">
        <v>80000</v>
      </c>
      <c r="F228" s="66">
        <v>80000</v>
      </c>
      <c r="G228" s="64">
        <f t="shared" si="3"/>
        <v>100</v>
      </c>
    </row>
    <row r="229" spans="1:7" x14ac:dyDescent="0.25">
      <c r="A229" s="61" t="s">
        <v>858</v>
      </c>
      <c r="B229" s="60" t="s">
        <v>507</v>
      </c>
      <c r="C229" s="60" t="s">
        <v>695</v>
      </c>
      <c r="D229" s="60" t="s">
        <v>478</v>
      </c>
      <c r="E229" s="58">
        <f>E230+E243+E266</f>
        <v>100946459.75</v>
      </c>
      <c r="F229" s="58">
        <v>88672906.569999993</v>
      </c>
      <c r="G229" s="74">
        <f t="shared" si="3"/>
        <v>87.841521921228136</v>
      </c>
    </row>
    <row r="230" spans="1:7" x14ac:dyDescent="0.25">
      <c r="A230" s="61" t="s">
        <v>859</v>
      </c>
      <c r="B230" s="60" t="s">
        <v>509</v>
      </c>
      <c r="C230" s="60" t="s">
        <v>695</v>
      </c>
      <c r="D230" s="60" t="s">
        <v>478</v>
      </c>
      <c r="E230" s="58">
        <v>5090015.47</v>
      </c>
      <c r="F230" s="58">
        <v>3817650.91</v>
      </c>
      <c r="G230" s="74">
        <f t="shared" si="3"/>
        <v>75.002736877732914</v>
      </c>
    </row>
    <row r="231" spans="1:7" ht="110.25" x14ac:dyDescent="0.25">
      <c r="A231" s="68" t="s">
        <v>860</v>
      </c>
      <c r="B231" s="67" t="s">
        <v>509</v>
      </c>
      <c r="C231" s="67" t="s">
        <v>604</v>
      </c>
      <c r="D231" s="67" t="s">
        <v>478</v>
      </c>
      <c r="E231" s="66">
        <v>2873315.47</v>
      </c>
      <c r="F231" s="66">
        <v>1660837.95</v>
      </c>
      <c r="G231" s="64">
        <f t="shared" si="3"/>
        <v>57.802144155093416</v>
      </c>
    </row>
    <row r="232" spans="1:7" x14ac:dyDescent="0.25">
      <c r="A232" s="68" t="s">
        <v>824</v>
      </c>
      <c r="B232" s="67" t="s">
        <v>509</v>
      </c>
      <c r="C232" s="67" t="s">
        <v>604</v>
      </c>
      <c r="D232" s="67" t="s">
        <v>120</v>
      </c>
      <c r="E232" s="66">
        <v>2873315.47</v>
      </c>
      <c r="F232" s="66">
        <v>1660837.95</v>
      </c>
      <c r="G232" s="64">
        <f t="shared" si="3"/>
        <v>57.802144155093416</v>
      </c>
    </row>
    <row r="233" spans="1:7" x14ac:dyDescent="0.25">
      <c r="A233" s="68" t="s">
        <v>848</v>
      </c>
      <c r="B233" s="67" t="s">
        <v>509</v>
      </c>
      <c r="C233" s="67" t="s">
        <v>604</v>
      </c>
      <c r="D233" s="67" t="s">
        <v>126</v>
      </c>
      <c r="E233" s="66">
        <v>2873315.47</v>
      </c>
      <c r="F233" s="66">
        <v>1660837.95</v>
      </c>
      <c r="G233" s="64">
        <f t="shared" si="3"/>
        <v>57.802144155093416</v>
      </c>
    </row>
    <row r="234" spans="1:7" ht="63" x14ac:dyDescent="0.25">
      <c r="A234" s="68" t="s">
        <v>861</v>
      </c>
      <c r="B234" s="67" t="s">
        <v>509</v>
      </c>
      <c r="C234" s="67" t="s">
        <v>767</v>
      </c>
      <c r="D234" s="67" t="s">
        <v>478</v>
      </c>
      <c r="E234" s="66">
        <v>49200</v>
      </c>
      <c r="F234" s="66">
        <v>39312.959999999999</v>
      </c>
      <c r="G234" s="64">
        <f t="shared" si="3"/>
        <v>79.904390243902441</v>
      </c>
    </row>
    <row r="235" spans="1:7" ht="31.5" x14ac:dyDescent="0.25">
      <c r="A235" s="68" t="s">
        <v>790</v>
      </c>
      <c r="B235" s="67" t="s">
        <v>509</v>
      </c>
      <c r="C235" s="67" t="s">
        <v>767</v>
      </c>
      <c r="D235" s="67" t="s">
        <v>35</v>
      </c>
      <c r="E235" s="66">
        <v>49200</v>
      </c>
      <c r="F235" s="66">
        <v>39312.959999999999</v>
      </c>
      <c r="G235" s="64">
        <f t="shared" si="3"/>
        <v>79.904390243902441</v>
      </c>
    </row>
    <row r="236" spans="1:7" ht="31.5" x14ac:dyDescent="0.25">
      <c r="A236" s="68" t="s">
        <v>791</v>
      </c>
      <c r="B236" s="67" t="s">
        <v>509</v>
      </c>
      <c r="C236" s="67" t="s">
        <v>767</v>
      </c>
      <c r="D236" s="67" t="s">
        <v>37</v>
      </c>
      <c r="E236" s="66">
        <v>49200</v>
      </c>
      <c r="F236" s="66">
        <v>39312.959999999999</v>
      </c>
      <c r="G236" s="64">
        <f t="shared" si="3"/>
        <v>79.904390243902441</v>
      </c>
    </row>
    <row r="237" spans="1:7" x14ac:dyDescent="0.25">
      <c r="A237" s="68" t="s">
        <v>862</v>
      </c>
      <c r="B237" s="67" t="s">
        <v>509</v>
      </c>
      <c r="C237" s="67" t="s">
        <v>606</v>
      </c>
      <c r="D237" s="67" t="s">
        <v>478</v>
      </c>
      <c r="E237" s="66">
        <v>50000</v>
      </c>
      <c r="F237" s="66">
        <v>0</v>
      </c>
      <c r="G237" s="64">
        <f t="shared" si="3"/>
        <v>0</v>
      </c>
    </row>
    <row r="238" spans="1:7" ht="31.5" x14ac:dyDescent="0.25">
      <c r="A238" s="68" t="s">
        <v>790</v>
      </c>
      <c r="B238" s="67" t="s">
        <v>509</v>
      </c>
      <c r="C238" s="67" t="s">
        <v>606</v>
      </c>
      <c r="D238" s="67" t="s">
        <v>35</v>
      </c>
      <c r="E238" s="66">
        <v>50000</v>
      </c>
      <c r="F238" s="66">
        <v>0</v>
      </c>
      <c r="G238" s="64">
        <f t="shared" si="3"/>
        <v>0</v>
      </c>
    </row>
    <row r="239" spans="1:7" ht="31.5" x14ac:dyDescent="0.25">
      <c r="A239" s="68" t="s">
        <v>791</v>
      </c>
      <c r="B239" s="67" t="s">
        <v>509</v>
      </c>
      <c r="C239" s="67" t="s">
        <v>606</v>
      </c>
      <c r="D239" s="67" t="s">
        <v>37</v>
      </c>
      <c r="E239" s="66">
        <v>50000</v>
      </c>
      <c r="F239" s="66">
        <v>0</v>
      </c>
      <c r="G239" s="64">
        <f t="shared" si="3"/>
        <v>0</v>
      </c>
    </row>
    <row r="240" spans="1:7" ht="31.5" x14ac:dyDescent="0.25">
      <c r="A240" s="68" t="s">
        <v>792</v>
      </c>
      <c r="B240" s="67" t="s">
        <v>509</v>
      </c>
      <c r="C240" s="67" t="s">
        <v>600</v>
      </c>
      <c r="D240" s="57" t="s">
        <v>478</v>
      </c>
      <c r="E240" s="66">
        <v>2117500</v>
      </c>
      <c r="F240" s="66">
        <v>2117500</v>
      </c>
      <c r="G240" s="64">
        <f t="shared" si="3"/>
        <v>100</v>
      </c>
    </row>
    <row r="241" spans="1:7" ht="31.5" x14ac:dyDescent="0.25">
      <c r="A241" s="68" t="s">
        <v>842</v>
      </c>
      <c r="B241" s="67" t="s">
        <v>509</v>
      </c>
      <c r="C241" s="67" t="s">
        <v>600</v>
      </c>
      <c r="D241" s="57" t="s">
        <v>112</v>
      </c>
      <c r="E241" s="66">
        <v>2117500</v>
      </c>
      <c r="F241" s="66">
        <v>2117500</v>
      </c>
      <c r="G241" s="64">
        <f t="shared" si="3"/>
        <v>100</v>
      </c>
    </row>
    <row r="242" spans="1:7" x14ac:dyDescent="0.25">
      <c r="A242" s="68" t="s">
        <v>843</v>
      </c>
      <c r="B242" s="67" t="s">
        <v>509</v>
      </c>
      <c r="C242" s="67" t="s">
        <v>600</v>
      </c>
      <c r="D242" s="57" t="s">
        <v>114</v>
      </c>
      <c r="E242" s="66">
        <v>2117500</v>
      </c>
      <c r="F242" s="66">
        <v>2117500</v>
      </c>
      <c r="G242" s="64">
        <f t="shared" si="3"/>
        <v>100</v>
      </c>
    </row>
    <row r="243" spans="1:7" x14ac:dyDescent="0.25">
      <c r="A243" s="61" t="s">
        <v>863</v>
      </c>
      <c r="B243" s="60" t="s">
        <v>608</v>
      </c>
      <c r="C243" s="60" t="s">
        <v>695</v>
      </c>
      <c r="D243" s="97" t="s">
        <v>478</v>
      </c>
      <c r="E243" s="58">
        <v>26726853.379999999</v>
      </c>
      <c r="F243" s="58">
        <v>18600338.079999998</v>
      </c>
      <c r="G243" s="74">
        <f t="shared" si="3"/>
        <v>69.594193583292665</v>
      </c>
    </row>
    <row r="244" spans="1:7" ht="47.25" x14ac:dyDescent="0.25">
      <c r="A244" s="68" t="s">
        <v>812</v>
      </c>
      <c r="B244" s="67" t="s">
        <v>608</v>
      </c>
      <c r="C244" s="67" t="s">
        <v>559</v>
      </c>
      <c r="D244" s="57" t="s">
        <v>478</v>
      </c>
      <c r="E244" s="66">
        <v>984731.36</v>
      </c>
      <c r="F244" s="66">
        <v>727042.85</v>
      </c>
      <c r="G244" s="64">
        <f t="shared" si="3"/>
        <v>73.831593014362824</v>
      </c>
    </row>
    <row r="245" spans="1:7" ht="31.5" x14ac:dyDescent="0.25">
      <c r="A245" s="68" t="s">
        <v>790</v>
      </c>
      <c r="B245" s="67" t="s">
        <v>608</v>
      </c>
      <c r="C245" s="67" t="s">
        <v>559</v>
      </c>
      <c r="D245" s="57" t="s">
        <v>35</v>
      </c>
      <c r="E245" s="66">
        <v>897231.35999999999</v>
      </c>
      <c r="F245" s="66">
        <v>639542.85</v>
      </c>
      <c r="G245" s="64">
        <f t="shared" si="3"/>
        <v>71.279591698622752</v>
      </c>
    </row>
    <row r="246" spans="1:7" ht="31.5" x14ac:dyDescent="0.25">
      <c r="A246" s="68" t="s">
        <v>791</v>
      </c>
      <c r="B246" s="67" t="s">
        <v>608</v>
      </c>
      <c r="C246" s="67" t="s">
        <v>559</v>
      </c>
      <c r="D246" s="57" t="s">
        <v>37</v>
      </c>
      <c r="E246" s="66">
        <v>897231.35999999999</v>
      </c>
      <c r="F246" s="66">
        <v>639542.85</v>
      </c>
      <c r="G246" s="64">
        <f t="shared" si="3"/>
        <v>71.279591698622752</v>
      </c>
    </row>
    <row r="247" spans="1:7" x14ac:dyDescent="0.25">
      <c r="A247" s="68" t="s">
        <v>793</v>
      </c>
      <c r="B247" s="67" t="s">
        <v>608</v>
      </c>
      <c r="C247" s="67" t="s">
        <v>559</v>
      </c>
      <c r="D247" s="67" t="s">
        <v>39</v>
      </c>
      <c r="E247" s="66">
        <v>87500</v>
      </c>
      <c r="F247" s="66">
        <v>87500</v>
      </c>
      <c r="G247" s="64">
        <f t="shared" si="3"/>
        <v>100</v>
      </c>
    </row>
    <row r="248" spans="1:7" x14ac:dyDescent="0.25">
      <c r="A248" s="68" t="s">
        <v>797</v>
      </c>
      <c r="B248" s="67" t="s">
        <v>608</v>
      </c>
      <c r="C248" s="67" t="s">
        <v>559</v>
      </c>
      <c r="D248" s="67" t="s">
        <v>41</v>
      </c>
      <c r="E248" s="66">
        <v>87500</v>
      </c>
      <c r="F248" s="66">
        <v>87500</v>
      </c>
      <c r="G248" s="64">
        <f t="shared" si="3"/>
        <v>100</v>
      </c>
    </row>
    <row r="249" spans="1:7" ht="78.75" x14ac:dyDescent="0.25">
      <c r="A249" s="68" t="s">
        <v>864</v>
      </c>
      <c r="B249" s="67" t="s">
        <v>608</v>
      </c>
      <c r="C249" s="67" t="s">
        <v>610</v>
      </c>
      <c r="D249" s="67" t="s">
        <v>478</v>
      </c>
      <c r="E249" s="66">
        <v>8545158.4700000007</v>
      </c>
      <c r="F249" s="66">
        <v>6138639.0999999996</v>
      </c>
      <c r="G249" s="64">
        <f t="shared" si="3"/>
        <v>71.837627371701615</v>
      </c>
    </row>
    <row r="250" spans="1:7" ht="31.5" x14ac:dyDescent="0.25">
      <c r="A250" s="68" t="s">
        <v>790</v>
      </c>
      <c r="B250" s="67" t="s">
        <v>608</v>
      </c>
      <c r="C250" s="67" t="s">
        <v>610</v>
      </c>
      <c r="D250" s="67" t="s">
        <v>35</v>
      </c>
      <c r="E250" s="66">
        <v>3257078.82</v>
      </c>
      <c r="F250" s="66">
        <v>854048</v>
      </c>
      <c r="G250" s="64">
        <f t="shared" si="3"/>
        <v>26.221287454136586</v>
      </c>
    </row>
    <row r="251" spans="1:7" ht="31.5" x14ac:dyDescent="0.25">
      <c r="A251" s="68" t="s">
        <v>791</v>
      </c>
      <c r="B251" s="67" t="s">
        <v>608</v>
      </c>
      <c r="C251" s="67" t="s">
        <v>610</v>
      </c>
      <c r="D251" s="67" t="s">
        <v>37</v>
      </c>
      <c r="E251" s="66">
        <v>3257078.82</v>
      </c>
      <c r="F251" s="66">
        <v>854048</v>
      </c>
      <c r="G251" s="64">
        <f t="shared" si="3"/>
        <v>26.221287454136586</v>
      </c>
    </row>
    <row r="252" spans="1:7" x14ac:dyDescent="0.25">
      <c r="A252" s="68" t="s">
        <v>824</v>
      </c>
      <c r="B252" s="67" t="s">
        <v>608</v>
      </c>
      <c r="C252" s="67" t="s">
        <v>610</v>
      </c>
      <c r="D252" s="67" t="s">
        <v>120</v>
      </c>
      <c r="E252" s="66">
        <v>5288079.6500000004</v>
      </c>
      <c r="F252" s="66">
        <v>5284591.0999999996</v>
      </c>
      <c r="G252" s="64">
        <f t="shared" si="3"/>
        <v>99.934029927102159</v>
      </c>
    </row>
    <row r="253" spans="1:7" x14ac:dyDescent="0.25">
      <c r="A253" s="68" t="s">
        <v>848</v>
      </c>
      <c r="B253" s="67" t="s">
        <v>608</v>
      </c>
      <c r="C253" s="67" t="s">
        <v>610</v>
      </c>
      <c r="D253" s="67" t="s">
        <v>126</v>
      </c>
      <c r="E253" s="66">
        <v>5288079.6500000004</v>
      </c>
      <c r="F253" s="66">
        <v>5284591.0999999996</v>
      </c>
      <c r="G253" s="64">
        <f t="shared" si="3"/>
        <v>99.934029927102159</v>
      </c>
    </row>
    <row r="254" spans="1:7" ht="31.5" x14ac:dyDescent="0.25">
      <c r="A254" s="68" t="s">
        <v>865</v>
      </c>
      <c r="B254" s="67" t="s">
        <v>608</v>
      </c>
      <c r="C254" s="67" t="s">
        <v>612</v>
      </c>
      <c r="D254" s="67" t="s">
        <v>478</v>
      </c>
      <c r="E254" s="66">
        <v>8119770.54</v>
      </c>
      <c r="F254" s="66">
        <v>2959862.31</v>
      </c>
      <c r="G254" s="64">
        <f t="shared" si="3"/>
        <v>36.452536379186895</v>
      </c>
    </row>
    <row r="255" spans="1:7" ht="18.75" customHeight="1" x14ac:dyDescent="0.25">
      <c r="A255" s="68" t="s">
        <v>842</v>
      </c>
      <c r="B255" s="67" t="s">
        <v>608</v>
      </c>
      <c r="C255" s="67" t="s">
        <v>612</v>
      </c>
      <c r="D255" s="67" t="s">
        <v>112</v>
      </c>
      <c r="E255" s="66">
        <v>8119770.54</v>
      </c>
      <c r="F255" s="66">
        <v>2959862.31</v>
      </c>
      <c r="G255" s="64">
        <f t="shared" si="3"/>
        <v>36.452536379186895</v>
      </c>
    </row>
    <row r="256" spans="1:7" x14ac:dyDescent="0.25">
      <c r="A256" s="68" t="s">
        <v>843</v>
      </c>
      <c r="B256" s="67" t="s">
        <v>608</v>
      </c>
      <c r="C256" s="67" t="s">
        <v>612</v>
      </c>
      <c r="D256" s="67" t="s">
        <v>114</v>
      </c>
      <c r="E256" s="66">
        <v>8119770.54</v>
      </c>
      <c r="F256" s="66">
        <v>2959862.31</v>
      </c>
      <c r="G256" s="64">
        <f t="shared" si="3"/>
        <v>36.452536379186895</v>
      </c>
    </row>
    <row r="257" spans="1:7" ht="31.5" x14ac:dyDescent="0.25">
      <c r="A257" s="68" t="s">
        <v>865</v>
      </c>
      <c r="B257" s="67" t="s">
        <v>608</v>
      </c>
      <c r="C257" s="67" t="s">
        <v>613</v>
      </c>
      <c r="D257" s="67" t="s">
        <v>478</v>
      </c>
      <c r="E257" s="66">
        <v>2516000</v>
      </c>
      <c r="F257" s="66">
        <v>2213600.81</v>
      </c>
      <c r="G257" s="64">
        <f t="shared" si="3"/>
        <v>87.980954292527827</v>
      </c>
    </row>
    <row r="258" spans="1:7" ht="31.5" x14ac:dyDescent="0.25">
      <c r="A258" s="68" t="s">
        <v>842</v>
      </c>
      <c r="B258" s="67" t="s">
        <v>608</v>
      </c>
      <c r="C258" s="67" t="s">
        <v>613</v>
      </c>
      <c r="D258" s="67" t="s">
        <v>112</v>
      </c>
      <c r="E258" s="66">
        <v>2516000</v>
      </c>
      <c r="F258" s="66">
        <v>2213600.81</v>
      </c>
      <c r="G258" s="64">
        <f t="shared" si="3"/>
        <v>87.980954292527827</v>
      </c>
    </row>
    <row r="259" spans="1:7" x14ac:dyDescent="0.25">
      <c r="A259" s="68" t="s">
        <v>843</v>
      </c>
      <c r="B259" s="67" t="s">
        <v>608</v>
      </c>
      <c r="C259" s="67" t="s">
        <v>613</v>
      </c>
      <c r="D259" s="67" t="s">
        <v>114</v>
      </c>
      <c r="E259" s="66">
        <v>2516000</v>
      </c>
      <c r="F259" s="66">
        <v>2213600.81</v>
      </c>
      <c r="G259" s="64">
        <f t="shared" si="3"/>
        <v>87.980954292527827</v>
      </c>
    </row>
    <row r="260" spans="1:7" x14ac:dyDescent="0.25">
      <c r="A260" s="68" t="s">
        <v>956</v>
      </c>
      <c r="B260" s="67" t="s">
        <v>608</v>
      </c>
      <c r="C260" s="67" t="s">
        <v>615</v>
      </c>
      <c r="D260" s="67" t="s">
        <v>478</v>
      </c>
      <c r="E260" s="66">
        <v>456193</v>
      </c>
      <c r="F260" s="66">
        <v>456193</v>
      </c>
      <c r="G260" s="64">
        <f t="shared" si="3"/>
        <v>100</v>
      </c>
    </row>
    <row r="261" spans="1:7" ht="31.5" x14ac:dyDescent="0.25">
      <c r="A261" s="68" t="s">
        <v>790</v>
      </c>
      <c r="B261" s="67" t="s">
        <v>608</v>
      </c>
      <c r="C261" s="67" t="s">
        <v>615</v>
      </c>
      <c r="D261" s="67" t="s">
        <v>35</v>
      </c>
      <c r="E261" s="66">
        <v>456193</v>
      </c>
      <c r="F261" s="66">
        <v>456193</v>
      </c>
      <c r="G261" s="64">
        <f t="shared" si="3"/>
        <v>100</v>
      </c>
    </row>
    <row r="262" spans="1:7" ht="31.5" x14ac:dyDescent="0.25">
      <c r="A262" s="68" t="s">
        <v>791</v>
      </c>
      <c r="B262" s="67" t="s">
        <v>608</v>
      </c>
      <c r="C262" s="67" t="s">
        <v>615</v>
      </c>
      <c r="D262" s="67" t="s">
        <v>37</v>
      </c>
      <c r="E262" s="66">
        <v>456193</v>
      </c>
      <c r="F262" s="66">
        <v>456193</v>
      </c>
      <c r="G262" s="64">
        <f t="shared" si="3"/>
        <v>100</v>
      </c>
    </row>
    <row r="263" spans="1:7" ht="31.5" x14ac:dyDescent="0.25">
      <c r="A263" s="68" t="s">
        <v>866</v>
      </c>
      <c r="B263" s="67" t="s">
        <v>608</v>
      </c>
      <c r="C263" s="67" t="s">
        <v>617</v>
      </c>
      <c r="D263" s="67" t="s">
        <v>478</v>
      </c>
      <c r="E263" s="66">
        <v>6105000.0099999998</v>
      </c>
      <c r="F263" s="66">
        <v>6105000.0099999998</v>
      </c>
      <c r="G263" s="64">
        <f t="shared" si="3"/>
        <v>100</v>
      </c>
    </row>
    <row r="264" spans="1:7" ht="31.5" x14ac:dyDescent="0.25">
      <c r="A264" s="68" t="s">
        <v>790</v>
      </c>
      <c r="B264" s="67" t="s">
        <v>608</v>
      </c>
      <c r="C264" s="67" t="s">
        <v>617</v>
      </c>
      <c r="D264" s="67" t="s">
        <v>35</v>
      </c>
      <c r="E264" s="66">
        <v>6105000.0099999998</v>
      </c>
      <c r="F264" s="66">
        <v>6105000.0099999998</v>
      </c>
      <c r="G264" s="64">
        <f t="shared" si="3"/>
        <v>100</v>
      </c>
    </row>
    <row r="265" spans="1:7" ht="31.5" x14ac:dyDescent="0.25">
      <c r="A265" s="68" t="s">
        <v>791</v>
      </c>
      <c r="B265" s="67" t="s">
        <v>608</v>
      </c>
      <c r="C265" s="67" t="s">
        <v>617</v>
      </c>
      <c r="D265" s="67" t="s">
        <v>37</v>
      </c>
      <c r="E265" s="66">
        <v>6105000.0099999998</v>
      </c>
      <c r="F265" s="66">
        <v>6105000.0099999998</v>
      </c>
      <c r="G265" s="64">
        <f t="shared" si="3"/>
        <v>100</v>
      </c>
    </row>
    <row r="266" spans="1:7" ht="31.5" x14ac:dyDescent="0.25">
      <c r="A266" s="61" t="s">
        <v>867</v>
      </c>
      <c r="B266" s="60" t="s">
        <v>619</v>
      </c>
      <c r="C266" s="60" t="s">
        <v>695</v>
      </c>
      <c r="D266" s="60" t="s">
        <v>478</v>
      </c>
      <c r="E266" s="58">
        <v>69129590.900000006</v>
      </c>
      <c r="F266" s="58">
        <v>66254917.579999998</v>
      </c>
      <c r="G266" s="74">
        <f t="shared" si="3"/>
        <v>95.841616762699516</v>
      </c>
    </row>
    <row r="267" spans="1:7" ht="31.5" x14ac:dyDescent="0.25">
      <c r="A267" s="68" t="s">
        <v>957</v>
      </c>
      <c r="B267" s="67" t="s">
        <v>619</v>
      </c>
      <c r="C267" s="67" t="s">
        <v>621</v>
      </c>
      <c r="D267" s="67" t="s">
        <v>478</v>
      </c>
      <c r="E267" s="66">
        <v>46816263.32</v>
      </c>
      <c r="F267" s="66">
        <v>46798769.659999996</v>
      </c>
      <c r="G267" s="64">
        <f t="shared" ref="G267:G330" si="4">F267/E267*100</f>
        <v>99.962633369774878</v>
      </c>
    </row>
    <row r="268" spans="1:7" ht="31.5" x14ac:dyDescent="0.25">
      <c r="A268" s="68" t="s">
        <v>842</v>
      </c>
      <c r="B268" s="67" t="s">
        <v>619</v>
      </c>
      <c r="C268" s="67" t="s">
        <v>621</v>
      </c>
      <c r="D268" s="67" t="s">
        <v>112</v>
      </c>
      <c r="E268" s="66">
        <v>46816263.32</v>
      </c>
      <c r="F268" s="66">
        <v>46798769.659999996</v>
      </c>
      <c r="G268" s="64">
        <f t="shared" si="4"/>
        <v>99.962633369774878</v>
      </c>
    </row>
    <row r="269" spans="1:7" x14ac:dyDescent="0.25">
      <c r="A269" s="68" t="s">
        <v>843</v>
      </c>
      <c r="B269" s="57" t="s">
        <v>619</v>
      </c>
      <c r="C269" s="67" t="s">
        <v>621</v>
      </c>
      <c r="D269" s="67" t="s">
        <v>114</v>
      </c>
      <c r="E269" s="66">
        <v>46816263.32</v>
      </c>
      <c r="F269" s="66">
        <v>46798769.659999996</v>
      </c>
      <c r="G269" s="64">
        <f t="shared" si="4"/>
        <v>99.962633369774878</v>
      </c>
    </row>
    <row r="270" spans="1:7" ht="31.5" x14ac:dyDescent="0.25">
      <c r="A270" s="68" t="s">
        <v>868</v>
      </c>
      <c r="B270" s="57" t="s">
        <v>619</v>
      </c>
      <c r="C270" s="67" t="s">
        <v>623</v>
      </c>
      <c r="D270" s="67" t="s">
        <v>478</v>
      </c>
      <c r="E270" s="66">
        <v>22313327.579999998</v>
      </c>
      <c r="F270" s="66">
        <v>19456147.920000002</v>
      </c>
      <c r="G270" s="64">
        <f t="shared" si="4"/>
        <v>87.195187944262699</v>
      </c>
    </row>
    <row r="271" spans="1:7" x14ac:dyDescent="0.25">
      <c r="A271" s="68" t="s">
        <v>793</v>
      </c>
      <c r="B271" s="57" t="s">
        <v>619</v>
      </c>
      <c r="C271" s="67" t="s">
        <v>623</v>
      </c>
      <c r="D271" s="67" t="s">
        <v>39</v>
      </c>
      <c r="E271" s="66">
        <v>22313327.579999998</v>
      </c>
      <c r="F271" s="66">
        <v>19456147.920000002</v>
      </c>
      <c r="G271" s="64">
        <f t="shared" si="4"/>
        <v>87.195187944262699</v>
      </c>
    </row>
    <row r="272" spans="1:7" ht="63" x14ac:dyDescent="0.25">
      <c r="A272" s="68" t="s">
        <v>833</v>
      </c>
      <c r="B272" s="57" t="s">
        <v>619</v>
      </c>
      <c r="C272" s="67" t="s">
        <v>623</v>
      </c>
      <c r="D272" s="67" t="s">
        <v>79</v>
      </c>
      <c r="E272" s="66">
        <v>22313327.579999998</v>
      </c>
      <c r="F272" s="66">
        <v>19456147.920000002</v>
      </c>
      <c r="G272" s="64">
        <f t="shared" si="4"/>
        <v>87.195187944262699</v>
      </c>
    </row>
    <row r="273" spans="1:7" x14ac:dyDescent="0.25">
      <c r="A273" s="61" t="s">
        <v>869</v>
      </c>
      <c r="B273" s="60" t="s">
        <v>625</v>
      </c>
      <c r="C273" s="60" t="s">
        <v>695</v>
      </c>
      <c r="D273" s="60" t="s">
        <v>478</v>
      </c>
      <c r="E273" s="58">
        <f>E274</f>
        <v>170000</v>
      </c>
      <c r="F273" s="58">
        <f>F274</f>
        <v>109650.46</v>
      </c>
      <c r="G273" s="64">
        <f t="shared" si="4"/>
        <v>64.500270588235296</v>
      </c>
    </row>
    <row r="274" spans="1:7" ht="31.5" x14ac:dyDescent="0.25">
      <c r="A274" s="61" t="s">
        <v>870</v>
      </c>
      <c r="B274" s="60" t="s">
        <v>627</v>
      </c>
      <c r="C274" s="60" t="s">
        <v>695</v>
      </c>
      <c r="D274" s="60" t="s">
        <v>478</v>
      </c>
      <c r="E274" s="58">
        <v>170000</v>
      </c>
      <c r="F274" s="58">
        <v>109650.46</v>
      </c>
      <c r="G274" s="64">
        <f t="shared" si="4"/>
        <v>64.500270588235296</v>
      </c>
    </row>
    <row r="275" spans="1:7" x14ac:dyDescent="0.25">
      <c r="A275" s="68" t="s">
        <v>958</v>
      </c>
      <c r="B275" s="67" t="s">
        <v>627</v>
      </c>
      <c r="C275" s="57" t="s">
        <v>629</v>
      </c>
      <c r="D275" s="67" t="s">
        <v>478</v>
      </c>
      <c r="E275" s="66">
        <v>170000</v>
      </c>
      <c r="F275" s="66">
        <v>109650.46</v>
      </c>
      <c r="G275" s="64">
        <f t="shared" si="4"/>
        <v>64.500270588235296</v>
      </c>
    </row>
    <row r="276" spans="1:7" ht="31.5" x14ac:dyDescent="0.25">
      <c r="A276" s="68" t="s">
        <v>790</v>
      </c>
      <c r="B276" s="67" t="s">
        <v>627</v>
      </c>
      <c r="C276" s="57" t="s">
        <v>629</v>
      </c>
      <c r="D276" s="67" t="s">
        <v>35</v>
      </c>
      <c r="E276" s="66">
        <v>170000</v>
      </c>
      <c r="F276" s="66">
        <v>109650.46</v>
      </c>
      <c r="G276" s="64">
        <f t="shared" si="4"/>
        <v>64.500270588235296</v>
      </c>
    </row>
    <row r="277" spans="1:7" ht="31.5" x14ac:dyDescent="0.25">
      <c r="A277" s="68" t="s">
        <v>791</v>
      </c>
      <c r="B277" s="67" t="s">
        <v>627</v>
      </c>
      <c r="C277" s="57" t="s">
        <v>629</v>
      </c>
      <c r="D277" s="67" t="s">
        <v>37</v>
      </c>
      <c r="E277" s="66">
        <v>170000</v>
      </c>
      <c r="F277" s="66">
        <v>109650.46</v>
      </c>
      <c r="G277" s="64">
        <f t="shared" si="4"/>
        <v>64.500270588235296</v>
      </c>
    </row>
    <row r="278" spans="1:7" x14ac:dyDescent="0.25">
      <c r="A278" s="61" t="s">
        <v>871</v>
      </c>
      <c r="B278" s="60" t="s">
        <v>451</v>
      </c>
      <c r="C278" s="97" t="s">
        <v>695</v>
      </c>
      <c r="D278" s="60" t="s">
        <v>478</v>
      </c>
      <c r="E278" s="58">
        <f>E279+E295+E338+E354+E366</f>
        <v>1071383927.05</v>
      </c>
      <c r="F278" s="58">
        <f>F279+F295+F338+F354+F366</f>
        <v>994679562.45999992</v>
      </c>
      <c r="G278" s="74">
        <f t="shared" si="4"/>
        <v>92.840627654252614</v>
      </c>
    </row>
    <row r="279" spans="1:7" x14ac:dyDescent="0.25">
      <c r="A279" s="61" t="s">
        <v>872</v>
      </c>
      <c r="B279" s="60" t="s">
        <v>668</v>
      </c>
      <c r="C279" s="97" t="s">
        <v>695</v>
      </c>
      <c r="D279" s="60" t="s">
        <v>478</v>
      </c>
      <c r="E279" s="58">
        <v>203405474.72999999</v>
      </c>
      <c r="F279" s="58">
        <v>202844472.75999999</v>
      </c>
      <c r="G279" s="74">
        <f t="shared" si="4"/>
        <v>99.72419524560749</v>
      </c>
    </row>
    <row r="280" spans="1:7" ht="78.75" x14ac:dyDescent="0.25">
      <c r="A280" s="68" t="s">
        <v>873</v>
      </c>
      <c r="B280" s="67" t="s">
        <v>668</v>
      </c>
      <c r="C280" s="57" t="s">
        <v>670</v>
      </c>
      <c r="D280" s="67" t="s">
        <v>478</v>
      </c>
      <c r="E280" s="66">
        <v>180261197</v>
      </c>
      <c r="F280" s="66">
        <v>180261197</v>
      </c>
      <c r="G280" s="64">
        <f t="shared" si="4"/>
        <v>100</v>
      </c>
    </row>
    <row r="281" spans="1:7" ht="31.5" x14ac:dyDescent="0.25">
      <c r="A281" s="68" t="s">
        <v>815</v>
      </c>
      <c r="B281" s="67" t="s">
        <v>668</v>
      </c>
      <c r="C281" s="57" t="s">
        <v>670</v>
      </c>
      <c r="D281" s="67" t="s">
        <v>69</v>
      </c>
      <c r="E281" s="66">
        <v>180261197</v>
      </c>
      <c r="F281" s="66">
        <v>180261197</v>
      </c>
      <c r="G281" s="64">
        <f t="shared" si="4"/>
        <v>100</v>
      </c>
    </row>
    <row r="282" spans="1:7" x14ac:dyDescent="0.25">
      <c r="A282" s="68" t="s">
        <v>816</v>
      </c>
      <c r="B282" s="67" t="s">
        <v>668</v>
      </c>
      <c r="C282" s="57" t="s">
        <v>670</v>
      </c>
      <c r="D282" s="67" t="s">
        <v>71</v>
      </c>
      <c r="E282" s="66">
        <v>158227219.06999999</v>
      </c>
      <c r="F282" s="66">
        <v>158227219.06999999</v>
      </c>
      <c r="G282" s="64">
        <f t="shared" si="4"/>
        <v>100</v>
      </c>
    </row>
    <row r="283" spans="1:7" x14ac:dyDescent="0.25">
      <c r="A283" s="68" t="s">
        <v>874</v>
      </c>
      <c r="B283" s="67" t="s">
        <v>668</v>
      </c>
      <c r="C283" s="57" t="s">
        <v>670</v>
      </c>
      <c r="D283" s="67" t="s">
        <v>166</v>
      </c>
      <c r="E283" s="66">
        <v>22033977.93</v>
      </c>
      <c r="F283" s="66">
        <v>22033977.93</v>
      </c>
      <c r="G283" s="64">
        <f t="shared" si="4"/>
        <v>100</v>
      </c>
    </row>
    <row r="284" spans="1:7" x14ac:dyDescent="0.25">
      <c r="A284" s="68" t="s">
        <v>875</v>
      </c>
      <c r="B284" s="67" t="s">
        <v>668</v>
      </c>
      <c r="C284" s="67" t="s">
        <v>672</v>
      </c>
      <c r="D284" s="67" t="s">
        <v>478</v>
      </c>
      <c r="E284" s="66">
        <v>11878119</v>
      </c>
      <c r="F284" s="66">
        <v>11817117.029999999</v>
      </c>
      <c r="G284" s="64">
        <f t="shared" si="4"/>
        <v>99.486434089437893</v>
      </c>
    </row>
    <row r="285" spans="1:7" ht="31.5" x14ac:dyDescent="0.25">
      <c r="A285" s="68" t="s">
        <v>815</v>
      </c>
      <c r="B285" s="67" t="s">
        <v>668</v>
      </c>
      <c r="C285" s="67" t="s">
        <v>672</v>
      </c>
      <c r="D285" s="67" t="s">
        <v>69</v>
      </c>
      <c r="E285" s="66">
        <v>11878119</v>
      </c>
      <c r="F285" s="66">
        <v>11817117.029999999</v>
      </c>
      <c r="G285" s="64">
        <f t="shared" si="4"/>
        <v>99.486434089437893</v>
      </c>
    </row>
    <row r="286" spans="1:7" x14ac:dyDescent="0.25">
      <c r="A286" s="68" t="s">
        <v>816</v>
      </c>
      <c r="B286" s="67" t="s">
        <v>668</v>
      </c>
      <c r="C286" s="67" t="s">
        <v>672</v>
      </c>
      <c r="D286" s="67" t="s">
        <v>71</v>
      </c>
      <c r="E286" s="66">
        <v>7739848</v>
      </c>
      <c r="F286" s="66">
        <v>7682207.4100000001</v>
      </c>
      <c r="G286" s="64">
        <f t="shared" si="4"/>
        <v>99.25527490979151</v>
      </c>
    </row>
    <row r="287" spans="1:7" x14ac:dyDescent="0.25">
      <c r="A287" s="68" t="s">
        <v>874</v>
      </c>
      <c r="B287" s="67" t="s">
        <v>668</v>
      </c>
      <c r="C287" s="67" t="s">
        <v>672</v>
      </c>
      <c r="D287" s="67" t="s">
        <v>166</v>
      </c>
      <c r="E287" s="66">
        <v>4138271</v>
      </c>
      <c r="F287" s="66">
        <v>4134909.62</v>
      </c>
      <c r="G287" s="64">
        <f t="shared" si="4"/>
        <v>99.918773323448377</v>
      </c>
    </row>
    <row r="288" spans="1:7" x14ac:dyDescent="0.25">
      <c r="A288" s="68" t="s">
        <v>876</v>
      </c>
      <c r="B288" s="67" t="s">
        <v>668</v>
      </c>
      <c r="C288" s="67" t="s">
        <v>674</v>
      </c>
      <c r="D288" s="67" t="s">
        <v>478</v>
      </c>
      <c r="E288" s="66">
        <v>10766158.73</v>
      </c>
      <c r="F288" s="66">
        <v>10766158.73</v>
      </c>
      <c r="G288" s="64">
        <f t="shared" si="4"/>
        <v>100</v>
      </c>
    </row>
    <row r="289" spans="1:7" ht="31.5" x14ac:dyDescent="0.25">
      <c r="A289" s="68" t="s">
        <v>815</v>
      </c>
      <c r="B289" s="67" t="s">
        <v>668</v>
      </c>
      <c r="C289" s="67" t="s">
        <v>674</v>
      </c>
      <c r="D289" s="67" t="s">
        <v>69</v>
      </c>
      <c r="E289" s="66">
        <v>10766158.73</v>
      </c>
      <c r="F289" s="66">
        <v>10766158.73</v>
      </c>
      <c r="G289" s="64">
        <f t="shared" si="4"/>
        <v>100</v>
      </c>
    </row>
    <row r="290" spans="1:7" x14ac:dyDescent="0.25">
      <c r="A290" s="68" t="s">
        <v>816</v>
      </c>
      <c r="B290" s="67" t="s">
        <v>668</v>
      </c>
      <c r="C290" s="67" t="s">
        <v>674</v>
      </c>
      <c r="D290" s="67" t="s">
        <v>71</v>
      </c>
      <c r="E290" s="66">
        <v>9106017.0600000005</v>
      </c>
      <c r="F290" s="66">
        <v>9106017.0600000005</v>
      </c>
      <c r="G290" s="64">
        <f t="shared" si="4"/>
        <v>100</v>
      </c>
    </row>
    <row r="291" spans="1:7" x14ac:dyDescent="0.25">
      <c r="A291" s="68" t="s">
        <v>874</v>
      </c>
      <c r="B291" s="67" t="s">
        <v>668</v>
      </c>
      <c r="C291" s="67" t="s">
        <v>674</v>
      </c>
      <c r="D291" s="67" t="s">
        <v>166</v>
      </c>
      <c r="E291" s="66">
        <v>1660141.67</v>
      </c>
      <c r="F291" s="66">
        <v>1660141.67</v>
      </c>
      <c r="G291" s="64">
        <f t="shared" si="4"/>
        <v>100</v>
      </c>
    </row>
    <row r="292" spans="1:7" ht="31.5" x14ac:dyDescent="0.25">
      <c r="A292" s="68" t="s">
        <v>865</v>
      </c>
      <c r="B292" s="67" t="s">
        <v>668</v>
      </c>
      <c r="C292" s="67" t="s">
        <v>632</v>
      </c>
      <c r="D292" s="67" t="s">
        <v>478</v>
      </c>
      <c r="E292" s="66">
        <v>500000</v>
      </c>
      <c r="F292" s="66">
        <v>0</v>
      </c>
      <c r="G292" s="64">
        <f t="shared" si="4"/>
        <v>0</v>
      </c>
    </row>
    <row r="293" spans="1:7" ht="31.5" x14ac:dyDescent="0.25">
      <c r="A293" s="68" t="s">
        <v>842</v>
      </c>
      <c r="B293" s="67" t="s">
        <v>668</v>
      </c>
      <c r="C293" s="67" t="s">
        <v>632</v>
      </c>
      <c r="D293" s="67" t="s">
        <v>112</v>
      </c>
      <c r="E293" s="66">
        <v>500000</v>
      </c>
      <c r="F293" s="66">
        <v>0</v>
      </c>
      <c r="G293" s="64">
        <f t="shared" si="4"/>
        <v>0</v>
      </c>
    </row>
    <row r="294" spans="1:7" x14ac:dyDescent="0.25">
      <c r="A294" s="68" t="s">
        <v>843</v>
      </c>
      <c r="B294" s="67" t="s">
        <v>668</v>
      </c>
      <c r="C294" s="67" t="s">
        <v>632</v>
      </c>
      <c r="D294" s="67" t="s">
        <v>114</v>
      </c>
      <c r="E294" s="66">
        <v>500000</v>
      </c>
      <c r="F294" s="66">
        <v>0</v>
      </c>
      <c r="G294" s="64">
        <f t="shared" si="4"/>
        <v>0</v>
      </c>
    </row>
    <row r="295" spans="1:7" x14ac:dyDescent="0.25">
      <c r="A295" s="61" t="s">
        <v>877</v>
      </c>
      <c r="B295" s="60" t="s">
        <v>631</v>
      </c>
      <c r="C295" s="60" t="s">
        <v>695</v>
      </c>
      <c r="D295" s="60" t="s">
        <v>478</v>
      </c>
      <c r="E295" s="58">
        <v>774758396.51999998</v>
      </c>
      <c r="F295" s="58">
        <v>701349850.80999994</v>
      </c>
      <c r="G295" s="74">
        <f t="shared" si="4"/>
        <v>90.524975780871713</v>
      </c>
    </row>
    <row r="296" spans="1:7" ht="78.75" x14ac:dyDescent="0.25">
      <c r="A296" s="68" t="s">
        <v>878</v>
      </c>
      <c r="B296" s="67" t="s">
        <v>631</v>
      </c>
      <c r="C296" s="67" t="s">
        <v>676</v>
      </c>
      <c r="D296" s="67" t="s">
        <v>478</v>
      </c>
      <c r="E296" s="66">
        <v>405489260</v>
      </c>
      <c r="F296" s="66">
        <v>405489260</v>
      </c>
      <c r="G296" s="64">
        <f t="shared" si="4"/>
        <v>100</v>
      </c>
    </row>
    <row r="297" spans="1:7" ht="31.5" x14ac:dyDescent="0.25">
      <c r="A297" s="68" t="s">
        <v>815</v>
      </c>
      <c r="B297" s="67" t="s">
        <v>631</v>
      </c>
      <c r="C297" s="67" t="s">
        <v>676</v>
      </c>
      <c r="D297" s="67" t="s">
        <v>69</v>
      </c>
      <c r="E297" s="66">
        <v>405489260</v>
      </c>
      <c r="F297" s="66">
        <v>405489260</v>
      </c>
      <c r="G297" s="64">
        <f t="shared" si="4"/>
        <v>100</v>
      </c>
    </row>
    <row r="298" spans="1:7" x14ac:dyDescent="0.25">
      <c r="A298" s="68" t="s">
        <v>816</v>
      </c>
      <c r="B298" s="67" t="s">
        <v>631</v>
      </c>
      <c r="C298" s="67" t="s">
        <v>676</v>
      </c>
      <c r="D298" s="67" t="s">
        <v>71</v>
      </c>
      <c r="E298" s="66">
        <v>405489260</v>
      </c>
      <c r="F298" s="66">
        <v>405489260</v>
      </c>
      <c r="G298" s="64">
        <f t="shared" si="4"/>
        <v>100</v>
      </c>
    </row>
    <row r="299" spans="1:7" x14ac:dyDescent="0.25">
      <c r="A299" s="68" t="s">
        <v>879</v>
      </c>
      <c r="B299" s="67" t="s">
        <v>631</v>
      </c>
      <c r="C299" s="67" t="s">
        <v>678</v>
      </c>
      <c r="D299" s="67" t="s">
        <v>478</v>
      </c>
      <c r="E299" s="66">
        <v>126414806.56999999</v>
      </c>
      <c r="F299" s="66">
        <v>123540436.73999999</v>
      </c>
      <c r="G299" s="64">
        <f t="shared" si="4"/>
        <v>97.726239585385628</v>
      </c>
    </row>
    <row r="300" spans="1:7" ht="31.5" x14ac:dyDescent="0.25">
      <c r="A300" s="68" t="s">
        <v>815</v>
      </c>
      <c r="B300" s="67" t="s">
        <v>631</v>
      </c>
      <c r="C300" s="67" t="s">
        <v>678</v>
      </c>
      <c r="D300" s="67" t="s">
        <v>69</v>
      </c>
      <c r="E300" s="66">
        <v>126414806.56999999</v>
      </c>
      <c r="F300" s="66">
        <v>123540436.73999999</v>
      </c>
      <c r="G300" s="64">
        <f t="shared" si="4"/>
        <v>97.726239585385628</v>
      </c>
    </row>
    <row r="301" spans="1:7" x14ac:dyDescent="0.25">
      <c r="A301" s="68" t="s">
        <v>816</v>
      </c>
      <c r="B301" s="67" t="s">
        <v>631</v>
      </c>
      <c r="C301" s="67" t="s">
        <v>678</v>
      </c>
      <c r="D301" s="67" t="s">
        <v>71</v>
      </c>
      <c r="E301" s="66">
        <v>126414806.56999999</v>
      </c>
      <c r="F301" s="66">
        <v>123540436.73999999</v>
      </c>
      <c r="G301" s="64">
        <f t="shared" si="4"/>
        <v>97.726239585385628</v>
      </c>
    </row>
    <row r="302" spans="1:7" ht="47.25" x14ac:dyDescent="0.25">
      <c r="A302" s="68" t="s">
        <v>880</v>
      </c>
      <c r="B302" s="67" t="s">
        <v>631</v>
      </c>
      <c r="C302" s="67" t="s">
        <v>680</v>
      </c>
      <c r="D302" s="67" t="s">
        <v>478</v>
      </c>
      <c r="E302" s="66">
        <v>440696</v>
      </c>
      <c r="F302" s="66">
        <v>426086.96</v>
      </c>
      <c r="G302" s="64">
        <f t="shared" si="4"/>
        <v>96.685007352006835</v>
      </c>
    </row>
    <row r="303" spans="1:7" ht="31.5" x14ac:dyDescent="0.25">
      <c r="A303" s="68" t="s">
        <v>815</v>
      </c>
      <c r="B303" s="67" t="s">
        <v>631</v>
      </c>
      <c r="C303" s="67" t="s">
        <v>680</v>
      </c>
      <c r="D303" s="67" t="s">
        <v>69</v>
      </c>
      <c r="E303" s="66">
        <v>440696</v>
      </c>
      <c r="F303" s="66">
        <v>426086.96</v>
      </c>
      <c r="G303" s="64">
        <f t="shared" si="4"/>
        <v>96.685007352006835</v>
      </c>
    </row>
    <row r="304" spans="1:7" x14ac:dyDescent="0.25">
      <c r="A304" s="68" t="s">
        <v>816</v>
      </c>
      <c r="B304" s="67" t="s">
        <v>631</v>
      </c>
      <c r="C304" s="67" t="s">
        <v>680</v>
      </c>
      <c r="D304" s="67" t="s">
        <v>71</v>
      </c>
      <c r="E304" s="66">
        <v>440696</v>
      </c>
      <c r="F304" s="66">
        <v>426086.96</v>
      </c>
      <c r="G304" s="64">
        <f t="shared" si="4"/>
        <v>96.685007352006835</v>
      </c>
    </row>
    <row r="305" spans="1:7" ht="47.25" x14ac:dyDescent="0.25">
      <c r="A305" s="68" t="s">
        <v>881</v>
      </c>
      <c r="B305" s="67" t="s">
        <v>631</v>
      </c>
      <c r="C305" s="67" t="s">
        <v>682</v>
      </c>
      <c r="D305" s="67" t="s">
        <v>478</v>
      </c>
      <c r="E305" s="66">
        <v>1058723.96</v>
      </c>
      <c r="F305" s="66">
        <v>1058723.96</v>
      </c>
      <c r="G305" s="64">
        <f t="shared" si="4"/>
        <v>100</v>
      </c>
    </row>
    <row r="306" spans="1:7" ht="31.5" x14ac:dyDescent="0.25">
      <c r="A306" s="68" t="s">
        <v>815</v>
      </c>
      <c r="B306" s="67" t="s">
        <v>631</v>
      </c>
      <c r="C306" s="67" t="s">
        <v>682</v>
      </c>
      <c r="D306" s="67" t="s">
        <v>69</v>
      </c>
      <c r="E306" s="66">
        <v>1058723.96</v>
      </c>
      <c r="F306" s="66">
        <v>1058723.96</v>
      </c>
      <c r="G306" s="64">
        <f t="shared" si="4"/>
        <v>100</v>
      </c>
    </row>
    <row r="307" spans="1:7" x14ac:dyDescent="0.25">
      <c r="A307" s="68" t="s">
        <v>816</v>
      </c>
      <c r="B307" s="67" t="s">
        <v>631</v>
      </c>
      <c r="C307" s="67" t="s">
        <v>682</v>
      </c>
      <c r="D307" s="67" t="s">
        <v>71</v>
      </c>
      <c r="E307" s="66">
        <v>1058723.96</v>
      </c>
      <c r="F307" s="66">
        <v>1058723.96</v>
      </c>
      <c r="G307" s="64">
        <f t="shared" si="4"/>
        <v>100</v>
      </c>
    </row>
    <row r="308" spans="1:7" x14ac:dyDescent="0.25">
      <c r="A308" s="68" t="s">
        <v>876</v>
      </c>
      <c r="B308" s="67" t="s">
        <v>631</v>
      </c>
      <c r="C308" s="67" t="s">
        <v>674</v>
      </c>
      <c r="D308" s="67" t="s">
        <v>478</v>
      </c>
      <c r="E308" s="66">
        <v>4808891.74</v>
      </c>
      <c r="F308" s="66">
        <v>4805639.24</v>
      </c>
      <c r="G308" s="64">
        <f t="shared" si="4"/>
        <v>99.93236487374115</v>
      </c>
    </row>
    <row r="309" spans="1:7" ht="31.5" x14ac:dyDescent="0.25">
      <c r="A309" s="68" t="s">
        <v>815</v>
      </c>
      <c r="B309" s="67" t="s">
        <v>631</v>
      </c>
      <c r="C309" s="67" t="s">
        <v>674</v>
      </c>
      <c r="D309" s="67" t="s">
        <v>69</v>
      </c>
      <c r="E309" s="66">
        <v>4808891.74</v>
      </c>
      <c r="F309" s="66">
        <v>4805639.24</v>
      </c>
      <c r="G309" s="64">
        <f t="shared" si="4"/>
        <v>99.93236487374115</v>
      </c>
    </row>
    <row r="310" spans="1:7" x14ac:dyDescent="0.25">
      <c r="A310" s="68" t="s">
        <v>816</v>
      </c>
      <c r="B310" s="67" t="s">
        <v>631</v>
      </c>
      <c r="C310" s="67" t="s">
        <v>674</v>
      </c>
      <c r="D310" s="67" t="s">
        <v>71</v>
      </c>
      <c r="E310" s="66">
        <v>4808891.74</v>
      </c>
      <c r="F310" s="66">
        <v>4805639.24</v>
      </c>
      <c r="G310" s="64">
        <f t="shared" si="4"/>
        <v>99.93236487374115</v>
      </c>
    </row>
    <row r="311" spans="1:7" ht="63" x14ac:dyDescent="0.25">
      <c r="A311" s="68" t="s">
        <v>882</v>
      </c>
      <c r="B311" s="67" t="s">
        <v>631</v>
      </c>
      <c r="C311" s="67" t="s">
        <v>684</v>
      </c>
      <c r="D311" s="67" t="s">
        <v>478</v>
      </c>
      <c r="E311" s="66">
        <v>27924412.260000002</v>
      </c>
      <c r="F311" s="66">
        <v>25861001.559999999</v>
      </c>
      <c r="G311" s="64">
        <f t="shared" si="4"/>
        <v>92.610728273211635</v>
      </c>
    </row>
    <row r="312" spans="1:7" ht="31.5" x14ac:dyDescent="0.25">
      <c r="A312" s="68" t="s">
        <v>815</v>
      </c>
      <c r="B312" s="67" t="s">
        <v>631</v>
      </c>
      <c r="C312" s="67" t="s">
        <v>684</v>
      </c>
      <c r="D312" s="67" t="s">
        <v>69</v>
      </c>
      <c r="E312" s="66">
        <v>27924412.260000002</v>
      </c>
      <c r="F312" s="66">
        <v>25861001.559999999</v>
      </c>
      <c r="G312" s="64">
        <f t="shared" si="4"/>
        <v>92.610728273211635</v>
      </c>
    </row>
    <row r="313" spans="1:7" x14ac:dyDescent="0.25">
      <c r="A313" s="68" t="s">
        <v>816</v>
      </c>
      <c r="B313" s="67" t="s">
        <v>631</v>
      </c>
      <c r="C313" s="67" t="s">
        <v>684</v>
      </c>
      <c r="D313" s="67" t="s">
        <v>71</v>
      </c>
      <c r="E313" s="66">
        <v>27924412.260000002</v>
      </c>
      <c r="F313" s="66">
        <v>25861001.559999999</v>
      </c>
      <c r="G313" s="64">
        <f t="shared" si="4"/>
        <v>92.610728273211635</v>
      </c>
    </row>
    <row r="314" spans="1:7" ht="31.5" x14ac:dyDescent="0.25">
      <c r="A314" s="68" t="s">
        <v>834</v>
      </c>
      <c r="B314" s="67" t="s">
        <v>631</v>
      </c>
      <c r="C314" s="67" t="s">
        <v>685</v>
      </c>
      <c r="D314" s="67" t="s">
        <v>478</v>
      </c>
      <c r="E314" s="66">
        <v>221340</v>
      </c>
      <c r="F314" s="66">
        <v>0</v>
      </c>
      <c r="G314" s="64">
        <f t="shared" si="4"/>
        <v>0</v>
      </c>
    </row>
    <row r="315" spans="1:7" ht="31.5" x14ac:dyDescent="0.25">
      <c r="A315" s="68" t="s">
        <v>815</v>
      </c>
      <c r="B315" s="67" t="s">
        <v>631</v>
      </c>
      <c r="C315" s="67" t="s">
        <v>685</v>
      </c>
      <c r="D315" s="67" t="s">
        <v>69</v>
      </c>
      <c r="E315" s="66">
        <v>221340</v>
      </c>
      <c r="F315" s="66">
        <v>0</v>
      </c>
      <c r="G315" s="64">
        <f t="shared" si="4"/>
        <v>0</v>
      </c>
    </row>
    <row r="316" spans="1:7" x14ac:dyDescent="0.25">
      <c r="A316" s="68" t="s">
        <v>816</v>
      </c>
      <c r="B316" s="67" t="s">
        <v>631</v>
      </c>
      <c r="C316" s="67" t="s">
        <v>685</v>
      </c>
      <c r="D316" s="67" t="s">
        <v>71</v>
      </c>
      <c r="E316" s="66">
        <v>221340</v>
      </c>
      <c r="F316" s="66">
        <v>0</v>
      </c>
      <c r="G316" s="64">
        <f t="shared" si="4"/>
        <v>0</v>
      </c>
    </row>
    <row r="317" spans="1:7" ht="47.25" x14ac:dyDescent="0.25">
      <c r="A317" s="68" t="s">
        <v>883</v>
      </c>
      <c r="B317" s="67" t="s">
        <v>631</v>
      </c>
      <c r="C317" s="67" t="s">
        <v>687</v>
      </c>
      <c r="D317" s="67" t="s">
        <v>478</v>
      </c>
      <c r="E317" s="66">
        <v>29060640</v>
      </c>
      <c r="F317" s="66">
        <v>28534787.460000001</v>
      </c>
      <c r="G317" s="64">
        <f t="shared" si="4"/>
        <v>98.190499108071947</v>
      </c>
    </row>
    <row r="318" spans="1:7" ht="31.5" x14ac:dyDescent="0.25">
      <c r="A318" s="68" t="s">
        <v>815</v>
      </c>
      <c r="B318" s="67" t="s">
        <v>631</v>
      </c>
      <c r="C318" s="67" t="s">
        <v>687</v>
      </c>
      <c r="D318" s="67" t="s">
        <v>69</v>
      </c>
      <c r="E318" s="66">
        <v>29060640</v>
      </c>
      <c r="F318" s="66">
        <v>28534787.460000001</v>
      </c>
      <c r="G318" s="64">
        <f t="shared" si="4"/>
        <v>98.190499108071947</v>
      </c>
    </row>
    <row r="319" spans="1:7" x14ac:dyDescent="0.25">
      <c r="A319" s="68" t="s">
        <v>816</v>
      </c>
      <c r="B319" s="67" t="s">
        <v>631</v>
      </c>
      <c r="C319" s="67" t="s">
        <v>687</v>
      </c>
      <c r="D319" s="67" t="s">
        <v>71</v>
      </c>
      <c r="E319" s="66">
        <v>29060640</v>
      </c>
      <c r="F319" s="66">
        <v>28534787.460000001</v>
      </c>
      <c r="G319" s="64">
        <f t="shared" si="4"/>
        <v>98.190499108071947</v>
      </c>
    </row>
    <row r="320" spans="1:7" ht="31.5" x14ac:dyDescent="0.25">
      <c r="A320" s="68" t="s">
        <v>865</v>
      </c>
      <c r="B320" s="67" t="s">
        <v>631</v>
      </c>
      <c r="C320" s="67" t="s">
        <v>632</v>
      </c>
      <c r="D320" s="67" t="s">
        <v>478</v>
      </c>
      <c r="E320" s="66">
        <v>11173345.369999999</v>
      </c>
      <c r="F320" s="66">
        <v>614329.72</v>
      </c>
      <c r="G320" s="64">
        <f t="shared" si="4"/>
        <v>5.4981717619635351</v>
      </c>
    </row>
    <row r="321" spans="1:7" ht="31.5" x14ac:dyDescent="0.25">
      <c r="A321" s="68" t="s">
        <v>842</v>
      </c>
      <c r="B321" s="67" t="s">
        <v>631</v>
      </c>
      <c r="C321" s="67" t="s">
        <v>632</v>
      </c>
      <c r="D321" s="67" t="s">
        <v>112</v>
      </c>
      <c r="E321" s="66">
        <v>11173345.369999999</v>
      </c>
      <c r="F321" s="66">
        <v>614329.72</v>
      </c>
      <c r="G321" s="64">
        <f t="shared" si="4"/>
        <v>5.4981717619635351</v>
      </c>
    </row>
    <row r="322" spans="1:7" x14ac:dyDescent="0.25">
      <c r="A322" s="68" t="s">
        <v>843</v>
      </c>
      <c r="B322" s="67" t="s">
        <v>631</v>
      </c>
      <c r="C322" s="67" t="s">
        <v>632</v>
      </c>
      <c r="D322" s="67" t="s">
        <v>114</v>
      </c>
      <c r="E322" s="66">
        <v>11173345.369999999</v>
      </c>
      <c r="F322" s="66">
        <v>614329.72</v>
      </c>
      <c r="G322" s="64">
        <f t="shared" si="4"/>
        <v>5.4981717619635351</v>
      </c>
    </row>
    <row r="323" spans="1:7" ht="63" x14ac:dyDescent="0.25">
      <c r="A323" s="68" t="s">
        <v>884</v>
      </c>
      <c r="B323" s="67" t="s">
        <v>631</v>
      </c>
      <c r="C323" s="67" t="s">
        <v>633</v>
      </c>
      <c r="D323" s="67" t="s">
        <v>478</v>
      </c>
      <c r="E323" s="66">
        <v>159946647.68000001</v>
      </c>
      <c r="F323" s="66">
        <v>102799952.23</v>
      </c>
      <c r="G323" s="64">
        <f t="shared" si="4"/>
        <v>64.271401571146697</v>
      </c>
    </row>
    <row r="324" spans="1:7" ht="31.5" x14ac:dyDescent="0.25">
      <c r="A324" s="68" t="s">
        <v>842</v>
      </c>
      <c r="B324" s="67" t="s">
        <v>631</v>
      </c>
      <c r="C324" s="67" t="s">
        <v>633</v>
      </c>
      <c r="D324" s="67" t="s">
        <v>112</v>
      </c>
      <c r="E324" s="66">
        <v>159946647.68000001</v>
      </c>
      <c r="F324" s="66">
        <v>102799952.23</v>
      </c>
      <c r="G324" s="64">
        <f t="shared" si="4"/>
        <v>64.271401571146697</v>
      </c>
    </row>
    <row r="325" spans="1:7" x14ac:dyDescent="0.25">
      <c r="A325" s="68" t="s">
        <v>843</v>
      </c>
      <c r="B325" s="67" t="s">
        <v>631</v>
      </c>
      <c r="C325" s="67" t="s">
        <v>633</v>
      </c>
      <c r="D325" s="67" t="s">
        <v>114</v>
      </c>
      <c r="E325" s="66">
        <v>159946647.68000001</v>
      </c>
      <c r="F325" s="66">
        <v>102799952.23</v>
      </c>
      <c r="G325" s="64">
        <f t="shared" si="4"/>
        <v>64.271401571146697</v>
      </c>
    </row>
    <row r="326" spans="1:7" ht="63" x14ac:dyDescent="0.25">
      <c r="A326" s="68" t="s">
        <v>885</v>
      </c>
      <c r="B326" s="67" t="s">
        <v>631</v>
      </c>
      <c r="C326" s="67" t="s">
        <v>689</v>
      </c>
      <c r="D326" s="67" t="s">
        <v>478</v>
      </c>
      <c r="E326" s="66">
        <v>424490</v>
      </c>
      <c r="F326" s="66">
        <v>424490</v>
      </c>
      <c r="G326" s="64">
        <f t="shared" si="4"/>
        <v>100</v>
      </c>
    </row>
    <row r="327" spans="1:7" ht="31.5" x14ac:dyDescent="0.25">
      <c r="A327" s="68" t="s">
        <v>815</v>
      </c>
      <c r="B327" s="67" t="s">
        <v>631</v>
      </c>
      <c r="C327" s="67" t="s">
        <v>689</v>
      </c>
      <c r="D327" s="67" t="s">
        <v>69</v>
      </c>
      <c r="E327" s="66">
        <v>424490</v>
      </c>
      <c r="F327" s="66">
        <v>424490</v>
      </c>
      <c r="G327" s="64">
        <f t="shared" si="4"/>
        <v>100</v>
      </c>
    </row>
    <row r="328" spans="1:7" x14ac:dyDescent="0.25">
      <c r="A328" s="68" t="s">
        <v>816</v>
      </c>
      <c r="B328" s="67" t="s">
        <v>631</v>
      </c>
      <c r="C328" s="67" t="s">
        <v>689</v>
      </c>
      <c r="D328" s="67" t="s">
        <v>71</v>
      </c>
      <c r="E328" s="66">
        <v>424490</v>
      </c>
      <c r="F328" s="66">
        <v>424490</v>
      </c>
      <c r="G328" s="64">
        <f t="shared" si="4"/>
        <v>100</v>
      </c>
    </row>
    <row r="329" spans="1:7" ht="47.25" x14ac:dyDescent="0.25">
      <c r="A329" s="68" t="s">
        <v>886</v>
      </c>
      <c r="B329" s="67" t="s">
        <v>631</v>
      </c>
      <c r="C329" s="67" t="s">
        <v>690</v>
      </c>
      <c r="D329" s="67" t="s">
        <v>478</v>
      </c>
      <c r="E329" s="66">
        <v>316000</v>
      </c>
      <c r="F329" s="66">
        <v>316000</v>
      </c>
      <c r="G329" s="64">
        <f t="shared" si="4"/>
        <v>100</v>
      </c>
    </row>
    <row r="330" spans="1:7" ht="31.5" x14ac:dyDescent="0.25">
      <c r="A330" s="68" t="s">
        <v>815</v>
      </c>
      <c r="B330" s="67" t="s">
        <v>631</v>
      </c>
      <c r="C330" s="67" t="s">
        <v>690</v>
      </c>
      <c r="D330" s="67" t="s">
        <v>69</v>
      </c>
      <c r="E330" s="66">
        <v>316000</v>
      </c>
      <c r="F330" s="66">
        <v>316000</v>
      </c>
      <c r="G330" s="64">
        <f t="shared" si="4"/>
        <v>100</v>
      </c>
    </row>
    <row r="331" spans="1:7" x14ac:dyDescent="0.25">
      <c r="A331" s="68" t="s">
        <v>816</v>
      </c>
      <c r="B331" s="67" t="s">
        <v>631</v>
      </c>
      <c r="C331" s="67" t="s">
        <v>690</v>
      </c>
      <c r="D331" s="67" t="s">
        <v>71</v>
      </c>
      <c r="E331" s="66">
        <v>316000</v>
      </c>
      <c r="F331" s="66">
        <v>316000</v>
      </c>
      <c r="G331" s="64">
        <f t="shared" ref="G331:G394" si="5">F331/E331*100</f>
        <v>100</v>
      </c>
    </row>
    <row r="332" spans="1:7" ht="31.5" x14ac:dyDescent="0.25">
      <c r="A332" s="68" t="s">
        <v>887</v>
      </c>
      <c r="B332" s="67" t="s">
        <v>631</v>
      </c>
      <c r="C332" s="67" t="s">
        <v>692</v>
      </c>
      <c r="D332" s="67" t="s">
        <v>478</v>
      </c>
      <c r="E332" s="66">
        <v>895843.48</v>
      </c>
      <c r="F332" s="66">
        <v>895843.48</v>
      </c>
      <c r="G332" s="64">
        <f t="shared" si="5"/>
        <v>100</v>
      </c>
    </row>
    <row r="333" spans="1:7" ht="31.5" x14ac:dyDescent="0.25">
      <c r="A333" s="68" t="s">
        <v>815</v>
      </c>
      <c r="B333" s="67" t="s">
        <v>631</v>
      </c>
      <c r="C333" s="67" t="s">
        <v>692</v>
      </c>
      <c r="D333" s="67" t="s">
        <v>69</v>
      </c>
      <c r="E333" s="66">
        <v>895843.48</v>
      </c>
      <c r="F333" s="66">
        <v>895843.48</v>
      </c>
      <c r="G333" s="64">
        <f t="shared" si="5"/>
        <v>100</v>
      </c>
    </row>
    <row r="334" spans="1:7" x14ac:dyDescent="0.25">
      <c r="A334" s="68" t="s">
        <v>816</v>
      </c>
      <c r="B334" s="67" t="s">
        <v>631</v>
      </c>
      <c r="C334" s="67" t="s">
        <v>692</v>
      </c>
      <c r="D334" s="67" t="s">
        <v>71</v>
      </c>
      <c r="E334" s="66">
        <v>895843.48</v>
      </c>
      <c r="F334" s="66">
        <v>895843.48</v>
      </c>
      <c r="G334" s="64">
        <f t="shared" si="5"/>
        <v>100</v>
      </c>
    </row>
    <row r="335" spans="1:7" x14ac:dyDescent="0.25">
      <c r="A335" s="68" t="s">
        <v>888</v>
      </c>
      <c r="B335" s="67" t="s">
        <v>631</v>
      </c>
      <c r="C335" s="67" t="s">
        <v>694</v>
      </c>
      <c r="D335" s="67" t="s">
        <v>478</v>
      </c>
      <c r="E335" s="66">
        <v>6583299.46</v>
      </c>
      <c r="F335" s="66">
        <v>6583299.46</v>
      </c>
      <c r="G335" s="64">
        <f t="shared" si="5"/>
        <v>100</v>
      </c>
    </row>
    <row r="336" spans="1:7" ht="31.5" x14ac:dyDescent="0.25">
      <c r="A336" s="68" t="s">
        <v>815</v>
      </c>
      <c r="B336" s="67" t="s">
        <v>631</v>
      </c>
      <c r="C336" s="67" t="s">
        <v>694</v>
      </c>
      <c r="D336" s="67" t="s">
        <v>69</v>
      </c>
      <c r="E336" s="66">
        <v>6583299.46</v>
      </c>
      <c r="F336" s="66">
        <v>6583299.46</v>
      </c>
      <c r="G336" s="64">
        <f t="shared" si="5"/>
        <v>100</v>
      </c>
    </row>
    <row r="337" spans="1:7" x14ac:dyDescent="0.25">
      <c r="A337" s="68" t="s">
        <v>816</v>
      </c>
      <c r="B337" s="67" t="s">
        <v>631</v>
      </c>
      <c r="C337" s="67" t="s">
        <v>694</v>
      </c>
      <c r="D337" s="67" t="s">
        <v>71</v>
      </c>
      <c r="E337" s="66">
        <v>6583299.46</v>
      </c>
      <c r="F337" s="66">
        <v>6583299.46</v>
      </c>
      <c r="G337" s="64">
        <f t="shared" si="5"/>
        <v>100</v>
      </c>
    </row>
    <row r="338" spans="1:7" x14ac:dyDescent="0.25">
      <c r="A338" s="61" t="s">
        <v>889</v>
      </c>
      <c r="B338" s="60" t="s">
        <v>453</v>
      </c>
      <c r="C338" s="60" t="s">
        <v>695</v>
      </c>
      <c r="D338" s="60" t="s">
        <v>478</v>
      </c>
      <c r="E338" s="58">
        <v>42575387</v>
      </c>
      <c r="F338" s="58">
        <v>40067821.880000003</v>
      </c>
      <c r="G338" s="64">
        <f t="shared" si="5"/>
        <v>94.110294006252957</v>
      </c>
    </row>
    <row r="339" spans="1:7" x14ac:dyDescent="0.25">
      <c r="A339" s="68" t="s">
        <v>890</v>
      </c>
      <c r="B339" s="67" t="s">
        <v>453</v>
      </c>
      <c r="C339" s="67" t="s">
        <v>696</v>
      </c>
      <c r="D339" s="67" t="s">
        <v>478</v>
      </c>
      <c r="E339" s="66">
        <v>5768433.46</v>
      </c>
      <c r="F339" s="66">
        <v>5483155.4299999997</v>
      </c>
      <c r="G339" s="64">
        <f t="shared" si="5"/>
        <v>95.054497343547411</v>
      </c>
    </row>
    <row r="340" spans="1:7" ht="31.5" x14ac:dyDescent="0.25">
      <c r="A340" s="68" t="s">
        <v>815</v>
      </c>
      <c r="B340" s="67" t="s">
        <v>453</v>
      </c>
      <c r="C340" s="67" t="s">
        <v>696</v>
      </c>
      <c r="D340" s="67" t="s">
        <v>69</v>
      </c>
      <c r="E340" s="66">
        <v>5768433.46</v>
      </c>
      <c r="F340" s="66">
        <v>5483155.4299999997</v>
      </c>
      <c r="G340" s="64">
        <f t="shared" si="5"/>
        <v>95.054497343547411</v>
      </c>
    </row>
    <row r="341" spans="1:7" x14ac:dyDescent="0.25">
      <c r="A341" s="68" t="s">
        <v>816</v>
      </c>
      <c r="B341" s="67" t="s">
        <v>453</v>
      </c>
      <c r="C341" s="67" t="s">
        <v>696</v>
      </c>
      <c r="D341" s="67" t="s">
        <v>71</v>
      </c>
      <c r="E341" s="66">
        <v>5768433.46</v>
      </c>
      <c r="F341" s="66">
        <v>5483155.4299999997</v>
      </c>
      <c r="G341" s="64">
        <f t="shared" si="5"/>
        <v>95.054497343547411</v>
      </c>
    </row>
    <row r="342" spans="1:7" ht="47.25" x14ac:dyDescent="0.25">
      <c r="A342" s="68" t="s">
        <v>891</v>
      </c>
      <c r="B342" s="67" t="s">
        <v>453</v>
      </c>
      <c r="C342" s="67" t="s">
        <v>697</v>
      </c>
      <c r="D342" s="67" t="s">
        <v>478</v>
      </c>
      <c r="E342" s="66">
        <v>808080</v>
      </c>
      <c r="F342" s="66">
        <v>808080</v>
      </c>
      <c r="G342" s="64">
        <f t="shared" si="5"/>
        <v>100</v>
      </c>
    </row>
    <row r="343" spans="1:7" ht="31.5" x14ac:dyDescent="0.25">
      <c r="A343" s="68" t="s">
        <v>815</v>
      </c>
      <c r="B343" s="67" t="s">
        <v>453</v>
      </c>
      <c r="C343" s="67" t="s">
        <v>697</v>
      </c>
      <c r="D343" s="67" t="s">
        <v>69</v>
      </c>
      <c r="E343" s="66">
        <v>808080</v>
      </c>
      <c r="F343" s="66">
        <v>808080</v>
      </c>
      <c r="G343" s="64">
        <f t="shared" si="5"/>
        <v>100</v>
      </c>
    </row>
    <row r="344" spans="1:7" x14ac:dyDescent="0.25">
      <c r="A344" s="68" t="s">
        <v>816</v>
      </c>
      <c r="B344" s="67" t="s">
        <v>453</v>
      </c>
      <c r="C344" s="67" t="s">
        <v>697</v>
      </c>
      <c r="D344" s="67" t="s">
        <v>71</v>
      </c>
      <c r="E344" s="66">
        <v>808080</v>
      </c>
      <c r="F344" s="66">
        <v>808080</v>
      </c>
      <c r="G344" s="64">
        <f t="shared" si="5"/>
        <v>100</v>
      </c>
    </row>
    <row r="345" spans="1:7" ht="47.25" x14ac:dyDescent="0.25">
      <c r="A345" s="68" t="s">
        <v>892</v>
      </c>
      <c r="B345" s="67" t="s">
        <v>453</v>
      </c>
      <c r="C345" s="67" t="s">
        <v>699</v>
      </c>
      <c r="D345" s="67" t="s">
        <v>478</v>
      </c>
      <c r="E345" s="66">
        <v>348771.74</v>
      </c>
      <c r="F345" s="66">
        <v>348771.74</v>
      </c>
      <c r="G345" s="64">
        <f t="shared" si="5"/>
        <v>100</v>
      </c>
    </row>
    <row r="346" spans="1:7" ht="31.5" x14ac:dyDescent="0.25">
      <c r="A346" s="68" t="s">
        <v>815</v>
      </c>
      <c r="B346" s="67" t="s">
        <v>453</v>
      </c>
      <c r="C346" s="67" t="s">
        <v>699</v>
      </c>
      <c r="D346" s="67" t="s">
        <v>69</v>
      </c>
      <c r="E346" s="66">
        <v>348771.74</v>
      </c>
      <c r="F346" s="66">
        <v>348771.74</v>
      </c>
      <c r="G346" s="64">
        <f t="shared" si="5"/>
        <v>100</v>
      </c>
    </row>
    <row r="347" spans="1:7" x14ac:dyDescent="0.25">
      <c r="A347" s="68" t="s">
        <v>816</v>
      </c>
      <c r="B347" s="67" t="s">
        <v>453</v>
      </c>
      <c r="C347" s="67" t="s">
        <v>699</v>
      </c>
      <c r="D347" s="67" t="s">
        <v>71</v>
      </c>
      <c r="E347" s="66">
        <v>348771.74</v>
      </c>
      <c r="F347" s="66">
        <v>348771.74</v>
      </c>
      <c r="G347" s="64">
        <f t="shared" si="5"/>
        <v>100</v>
      </c>
    </row>
    <row r="348" spans="1:7" x14ac:dyDescent="0.25">
      <c r="A348" s="68" t="s">
        <v>890</v>
      </c>
      <c r="B348" s="67" t="s">
        <v>453</v>
      </c>
      <c r="C348" s="67" t="s">
        <v>735</v>
      </c>
      <c r="D348" s="67" t="s">
        <v>478</v>
      </c>
      <c r="E348" s="66">
        <v>35615101.799999997</v>
      </c>
      <c r="F348" s="66">
        <v>33392814.710000001</v>
      </c>
      <c r="G348" s="64">
        <f t="shared" si="5"/>
        <v>93.760267477320554</v>
      </c>
    </row>
    <row r="349" spans="1:7" ht="31.5" x14ac:dyDescent="0.25">
      <c r="A349" s="68" t="s">
        <v>815</v>
      </c>
      <c r="B349" s="67" t="s">
        <v>453</v>
      </c>
      <c r="C349" s="67" t="s">
        <v>735</v>
      </c>
      <c r="D349" s="67" t="s">
        <v>69</v>
      </c>
      <c r="E349" s="66">
        <v>35615101.799999997</v>
      </c>
      <c r="F349" s="66">
        <v>33392814.710000001</v>
      </c>
      <c r="G349" s="64">
        <f t="shared" si="5"/>
        <v>93.760267477320554</v>
      </c>
    </row>
    <row r="350" spans="1:7" x14ac:dyDescent="0.25">
      <c r="A350" s="68" t="s">
        <v>816</v>
      </c>
      <c r="B350" s="67" t="s">
        <v>453</v>
      </c>
      <c r="C350" s="67" t="s">
        <v>735</v>
      </c>
      <c r="D350" s="67" t="s">
        <v>71</v>
      </c>
      <c r="E350" s="66">
        <v>35615101.799999997</v>
      </c>
      <c r="F350" s="66">
        <v>33392814.710000001</v>
      </c>
      <c r="G350" s="64">
        <f t="shared" si="5"/>
        <v>93.760267477320554</v>
      </c>
    </row>
    <row r="351" spans="1:7" ht="47.25" x14ac:dyDescent="0.25">
      <c r="A351" s="68" t="s">
        <v>886</v>
      </c>
      <c r="B351" s="67" t="s">
        <v>453</v>
      </c>
      <c r="C351" s="67" t="s">
        <v>501</v>
      </c>
      <c r="D351" s="67" t="s">
        <v>478</v>
      </c>
      <c r="E351" s="66">
        <v>35000</v>
      </c>
      <c r="F351" s="66">
        <v>35000</v>
      </c>
      <c r="G351" s="64">
        <f t="shared" si="5"/>
        <v>100</v>
      </c>
    </row>
    <row r="352" spans="1:7" ht="31.5" x14ac:dyDescent="0.25">
      <c r="A352" s="68" t="s">
        <v>815</v>
      </c>
      <c r="B352" s="67" t="s">
        <v>453</v>
      </c>
      <c r="C352" s="67" t="s">
        <v>501</v>
      </c>
      <c r="D352" s="67" t="s">
        <v>69</v>
      </c>
      <c r="E352" s="66">
        <v>35000</v>
      </c>
      <c r="F352" s="66">
        <v>35000</v>
      </c>
      <c r="G352" s="64">
        <f t="shared" si="5"/>
        <v>100</v>
      </c>
    </row>
    <row r="353" spans="1:7" ht="26.25" customHeight="1" x14ac:dyDescent="0.25">
      <c r="A353" s="68" t="s">
        <v>816</v>
      </c>
      <c r="B353" s="67" t="s">
        <v>453</v>
      </c>
      <c r="C353" s="67" t="s">
        <v>501</v>
      </c>
      <c r="D353" s="67" t="s">
        <v>71</v>
      </c>
      <c r="E353" s="66">
        <v>35000</v>
      </c>
      <c r="F353" s="66">
        <v>35000</v>
      </c>
      <c r="G353" s="64">
        <f t="shared" si="5"/>
        <v>100</v>
      </c>
    </row>
    <row r="354" spans="1:7" x14ac:dyDescent="0.25">
      <c r="A354" s="61" t="s">
        <v>893</v>
      </c>
      <c r="B354" s="60" t="s">
        <v>460</v>
      </c>
      <c r="C354" s="60" t="s">
        <v>695</v>
      </c>
      <c r="D354" s="60" t="s">
        <v>478</v>
      </c>
      <c r="E354" s="58">
        <v>2442891</v>
      </c>
      <c r="F354" s="58">
        <v>2359831</v>
      </c>
      <c r="G354" s="64">
        <f t="shared" si="5"/>
        <v>96.599930164710585</v>
      </c>
    </row>
    <row r="355" spans="1:7" ht="31.5" x14ac:dyDescent="0.25">
      <c r="A355" s="68" t="s">
        <v>894</v>
      </c>
      <c r="B355" s="67" t="s">
        <v>460</v>
      </c>
      <c r="C355" s="67" t="s">
        <v>701</v>
      </c>
      <c r="D355" s="67" t="s">
        <v>478</v>
      </c>
      <c r="E355" s="66">
        <v>2075112</v>
      </c>
      <c r="F355" s="66">
        <v>2032452</v>
      </c>
      <c r="G355" s="64">
        <f t="shared" si="5"/>
        <v>97.944207348808163</v>
      </c>
    </row>
    <row r="356" spans="1:7" ht="31.5" x14ac:dyDescent="0.25">
      <c r="A356" s="68" t="s">
        <v>815</v>
      </c>
      <c r="B356" s="67" t="s">
        <v>460</v>
      </c>
      <c r="C356" s="67" t="s">
        <v>701</v>
      </c>
      <c r="D356" s="67" t="s">
        <v>69</v>
      </c>
      <c r="E356" s="66">
        <v>2075112</v>
      </c>
      <c r="F356" s="66">
        <v>2032452</v>
      </c>
      <c r="G356" s="64">
        <f t="shared" si="5"/>
        <v>97.944207348808163</v>
      </c>
    </row>
    <row r="357" spans="1:7" x14ac:dyDescent="0.25">
      <c r="A357" s="68" t="s">
        <v>816</v>
      </c>
      <c r="B357" s="67" t="s">
        <v>460</v>
      </c>
      <c r="C357" s="67" t="s">
        <v>701</v>
      </c>
      <c r="D357" s="67" t="s">
        <v>71</v>
      </c>
      <c r="E357" s="66">
        <v>2075112</v>
      </c>
      <c r="F357" s="66">
        <v>2032452</v>
      </c>
      <c r="G357" s="64">
        <f t="shared" si="5"/>
        <v>97.944207348808163</v>
      </c>
    </row>
    <row r="358" spans="1:7" x14ac:dyDescent="0.25">
      <c r="A358" s="68" t="s">
        <v>895</v>
      </c>
      <c r="B358" s="67" t="s">
        <v>460</v>
      </c>
      <c r="C358" s="67" t="s">
        <v>736</v>
      </c>
      <c r="D358" s="67" t="s">
        <v>478</v>
      </c>
      <c r="E358" s="66">
        <v>139779</v>
      </c>
      <c r="F358" s="66">
        <v>103579</v>
      </c>
      <c r="G358" s="64">
        <f t="shared" si="5"/>
        <v>74.10197526094764</v>
      </c>
    </row>
    <row r="359" spans="1:7" ht="31.5" x14ac:dyDescent="0.25">
      <c r="A359" s="68" t="s">
        <v>790</v>
      </c>
      <c r="B359" s="67" t="s">
        <v>460</v>
      </c>
      <c r="C359" s="67" t="s">
        <v>736</v>
      </c>
      <c r="D359" s="67" t="s">
        <v>35</v>
      </c>
      <c r="E359" s="66">
        <v>139779</v>
      </c>
      <c r="F359" s="66">
        <v>103579</v>
      </c>
      <c r="G359" s="64">
        <f t="shared" si="5"/>
        <v>74.10197526094764</v>
      </c>
    </row>
    <row r="360" spans="1:7" ht="31.5" x14ac:dyDescent="0.25">
      <c r="A360" s="68" t="s">
        <v>791</v>
      </c>
      <c r="B360" s="67" t="s">
        <v>460</v>
      </c>
      <c r="C360" s="67" t="s">
        <v>736</v>
      </c>
      <c r="D360" s="67" t="s">
        <v>37</v>
      </c>
      <c r="E360" s="66">
        <v>139779</v>
      </c>
      <c r="F360" s="66">
        <v>103579</v>
      </c>
      <c r="G360" s="64">
        <f t="shared" si="5"/>
        <v>74.10197526094764</v>
      </c>
    </row>
    <row r="361" spans="1:7" x14ac:dyDescent="0.25">
      <c r="A361" s="68" t="s">
        <v>896</v>
      </c>
      <c r="B361" s="67" t="s">
        <v>460</v>
      </c>
      <c r="C361" s="67" t="s">
        <v>737</v>
      </c>
      <c r="D361" s="67" t="s">
        <v>478</v>
      </c>
      <c r="E361" s="66">
        <v>228000</v>
      </c>
      <c r="F361" s="66">
        <v>223800</v>
      </c>
      <c r="G361" s="64">
        <f t="shared" si="5"/>
        <v>98.15789473684211</v>
      </c>
    </row>
    <row r="362" spans="1:7" x14ac:dyDescent="0.25">
      <c r="A362" s="68" t="s">
        <v>803</v>
      </c>
      <c r="B362" s="67" t="s">
        <v>460</v>
      </c>
      <c r="C362" s="67" t="s">
        <v>737</v>
      </c>
      <c r="D362" s="67" t="s">
        <v>85</v>
      </c>
      <c r="E362" s="66">
        <v>188600</v>
      </c>
      <c r="F362" s="66">
        <v>184400</v>
      </c>
      <c r="G362" s="64">
        <f t="shared" si="5"/>
        <v>97.773064687168613</v>
      </c>
    </row>
    <row r="363" spans="1:7" x14ac:dyDescent="0.25">
      <c r="A363" s="68" t="s">
        <v>897</v>
      </c>
      <c r="B363" s="67" t="s">
        <v>460</v>
      </c>
      <c r="C363" s="67" t="s">
        <v>737</v>
      </c>
      <c r="D363" s="67" t="s">
        <v>197</v>
      </c>
      <c r="E363" s="66">
        <v>188600</v>
      </c>
      <c r="F363" s="66">
        <v>184400</v>
      </c>
      <c r="G363" s="64">
        <f t="shared" si="5"/>
        <v>97.773064687168613</v>
      </c>
    </row>
    <row r="364" spans="1:7" ht="31.5" x14ac:dyDescent="0.25">
      <c r="A364" s="68" t="s">
        <v>815</v>
      </c>
      <c r="B364" s="67" t="s">
        <v>460</v>
      </c>
      <c r="C364" s="67" t="s">
        <v>737</v>
      </c>
      <c r="D364" s="67" t="s">
        <v>69</v>
      </c>
      <c r="E364" s="66">
        <v>39400</v>
      </c>
      <c r="F364" s="66">
        <v>39400</v>
      </c>
      <c r="G364" s="64">
        <f t="shared" si="5"/>
        <v>100</v>
      </c>
    </row>
    <row r="365" spans="1:7" x14ac:dyDescent="0.25">
      <c r="A365" s="68" t="s">
        <v>816</v>
      </c>
      <c r="B365" s="67" t="s">
        <v>460</v>
      </c>
      <c r="C365" s="67" t="s">
        <v>737</v>
      </c>
      <c r="D365" s="67" t="s">
        <v>71</v>
      </c>
      <c r="E365" s="66">
        <v>39400</v>
      </c>
      <c r="F365" s="66">
        <v>39400</v>
      </c>
      <c r="G365" s="64">
        <f t="shared" si="5"/>
        <v>100</v>
      </c>
    </row>
    <row r="366" spans="1:7" x14ac:dyDescent="0.25">
      <c r="A366" s="61" t="s">
        <v>898</v>
      </c>
      <c r="B366" s="60" t="s">
        <v>466</v>
      </c>
      <c r="C366" s="60" t="s">
        <v>695</v>
      </c>
      <c r="D366" s="60" t="s">
        <v>478</v>
      </c>
      <c r="E366" s="58">
        <v>48201777.799999997</v>
      </c>
      <c r="F366" s="58">
        <v>48057586.009999998</v>
      </c>
      <c r="G366" s="64">
        <f t="shared" si="5"/>
        <v>99.700857942214739</v>
      </c>
    </row>
    <row r="367" spans="1:7" ht="31.5" x14ac:dyDescent="0.25">
      <c r="A367" s="68" t="s">
        <v>789</v>
      </c>
      <c r="B367" s="67" t="s">
        <v>466</v>
      </c>
      <c r="C367" s="67" t="s">
        <v>702</v>
      </c>
      <c r="D367" s="67" t="s">
        <v>478</v>
      </c>
      <c r="E367" s="66">
        <v>3058363</v>
      </c>
      <c r="F367" s="66">
        <v>3052254.35</v>
      </c>
      <c r="G367" s="64">
        <f t="shared" si="5"/>
        <v>99.80026406283362</v>
      </c>
    </row>
    <row r="368" spans="1:7" ht="63" x14ac:dyDescent="0.25">
      <c r="A368" s="68" t="s">
        <v>785</v>
      </c>
      <c r="B368" s="67" t="s">
        <v>466</v>
      </c>
      <c r="C368" s="67" t="s">
        <v>702</v>
      </c>
      <c r="D368" s="67" t="s">
        <v>29</v>
      </c>
      <c r="E368" s="66">
        <v>3058363</v>
      </c>
      <c r="F368" s="66">
        <v>3052254.35</v>
      </c>
      <c r="G368" s="64">
        <f t="shared" si="5"/>
        <v>99.80026406283362</v>
      </c>
    </row>
    <row r="369" spans="1:7" ht="31.5" x14ac:dyDescent="0.25">
      <c r="A369" s="68" t="s">
        <v>786</v>
      </c>
      <c r="B369" s="67" t="s">
        <v>466</v>
      </c>
      <c r="C369" s="67" t="s">
        <v>702</v>
      </c>
      <c r="D369" s="67" t="s">
        <v>31</v>
      </c>
      <c r="E369" s="66">
        <v>3058363</v>
      </c>
      <c r="F369" s="66">
        <v>3052254.35</v>
      </c>
      <c r="G369" s="64">
        <f t="shared" si="5"/>
        <v>99.80026406283362</v>
      </c>
    </row>
    <row r="370" spans="1:7" ht="31.5" x14ac:dyDescent="0.25">
      <c r="A370" s="68" t="s">
        <v>817</v>
      </c>
      <c r="B370" s="67" t="s">
        <v>466</v>
      </c>
      <c r="C370" s="67" t="s">
        <v>703</v>
      </c>
      <c r="D370" s="67" t="s">
        <v>478</v>
      </c>
      <c r="E370" s="66">
        <v>4542001.24</v>
      </c>
      <c r="F370" s="66">
        <v>4501918.53</v>
      </c>
      <c r="G370" s="64">
        <f t="shared" si="5"/>
        <v>99.117509928288797</v>
      </c>
    </row>
    <row r="371" spans="1:7" ht="63" x14ac:dyDescent="0.25">
      <c r="A371" s="68" t="s">
        <v>785</v>
      </c>
      <c r="B371" s="67" t="s">
        <v>466</v>
      </c>
      <c r="C371" s="67" t="s">
        <v>703</v>
      </c>
      <c r="D371" s="67" t="s">
        <v>29</v>
      </c>
      <c r="E371" s="66">
        <v>4394389.24</v>
      </c>
      <c r="F371" s="66">
        <v>4382751.5999999996</v>
      </c>
      <c r="G371" s="64">
        <f t="shared" si="5"/>
        <v>99.735170478434881</v>
      </c>
    </row>
    <row r="372" spans="1:7" ht="31.5" x14ac:dyDescent="0.25">
      <c r="A372" s="68" t="s">
        <v>829</v>
      </c>
      <c r="B372" s="67" t="s">
        <v>466</v>
      </c>
      <c r="C372" s="67" t="s">
        <v>703</v>
      </c>
      <c r="D372" s="67" t="s">
        <v>49</v>
      </c>
      <c r="E372" s="66">
        <v>4394389.24</v>
      </c>
      <c r="F372" s="66">
        <v>4382751.5999999996</v>
      </c>
      <c r="G372" s="64">
        <f t="shared" si="5"/>
        <v>99.735170478434881</v>
      </c>
    </row>
    <row r="373" spans="1:7" ht="31.5" x14ac:dyDescent="0.25">
      <c r="A373" s="68" t="s">
        <v>790</v>
      </c>
      <c r="B373" s="67" t="s">
        <v>466</v>
      </c>
      <c r="C373" s="67" t="s">
        <v>703</v>
      </c>
      <c r="D373" s="67" t="s">
        <v>35</v>
      </c>
      <c r="E373" s="66">
        <v>147612</v>
      </c>
      <c r="F373" s="66">
        <v>119166.93</v>
      </c>
      <c r="G373" s="64">
        <f t="shared" si="5"/>
        <v>80.729839037476623</v>
      </c>
    </row>
    <row r="374" spans="1:7" ht="31.5" x14ac:dyDescent="0.25">
      <c r="A374" s="68" t="s">
        <v>791</v>
      </c>
      <c r="B374" s="67" t="s">
        <v>466</v>
      </c>
      <c r="C374" s="67" t="s">
        <v>703</v>
      </c>
      <c r="D374" s="67" t="s">
        <v>37</v>
      </c>
      <c r="E374" s="66">
        <v>147612</v>
      </c>
      <c r="F374" s="66">
        <v>119166.93</v>
      </c>
      <c r="G374" s="64">
        <f t="shared" si="5"/>
        <v>80.729839037476623</v>
      </c>
    </row>
    <row r="375" spans="1:7" ht="31.5" x14ac:dyDescent="0.25">
      <c r="A375" s="68" t="s">
        <v>899</v>
      </c>
      <c r="B375" s="67" t="s">
        <v>466</v>
      </c>
      <c r="C375" s="67" t="s">
        <v>705</v>
      </c>
      <c r="D375" s="67" t="s">
        <v>478</v>
      </c>
      <c r="E375" s="66">
        <v>8598162.0700000003</v>
      </c>
      <c r="F375" s="66">
        <v>8598162.0700000003</v>
      </c>
      <c r="G375" s="64">
        <f t="shared" si="5"/>
        <v>100</v>
      </c>
    </row>
    <row r="376" spans="1:7" ht="31.5" x14ac:dyDescent="0.25">
      <c r="A376" s="68" t="s">
        <v>815</v>
      </c>
      <c r="B376" s="67" t="s">
        <v>466</v>
      </c>
      <c r="C376" s="67" t="s">
        <v>705</v>
      </c>
      <c r="D376" s="67" t="s">
        <v>69</v>
      </c>
      <c r="E376" s="66">
        <v>8598162.0700000003</v>
      </c>
      <c r="F376" s="66">
        <v>8598162.0700000003</v>
      </c>
      <c r="G376" s="64">
        <f t="shared" si="5"/>
        <v>100</v>
      </c>
    </row>
    <row r="377" spans="1:7" x14ac:dyDescent="0.25">
      <c r="A377" s="68" t="s">
        <v>816</v>
      </c>
      <c r="B377" s="67" t="s">
        <v>466</v>
      </c>
      <c r="C377" s="67" t="s">
        <v>705</v>
      </c>
      <c r="D377" s="67" t="s">
        <v>71</v>
      </c>
      <c r="E377" s="66">
        <v>8598162.0700000003</v>
      </c>
      <c r="F377" s="66">
        <v>8598162.0700000003</v>
      </c>
      <c r="G377" s="64">
        <f t="shared" si="5"/>
        <v>100</v>
      </c>
    </row>
    <row r="378" spans="1:7" ht="31.5" x14ac:dyDescent="0.25">
      <c r="A378" s="68" t="s">
        <v>959</v>
      </c>
      <c r="B378" s="67" t="s">
        <v>466</v>
      </c>
      <c r="C378" s="67" t="s">
        <v>707</v>
      </c>
      <c r="D378" s="67" t="s">
        <v>478</v>
      </c>
      <c r="E378" s="66">
        <v>9065100</v>
      </c>
      <c r="F378" s="66">
        <v>9065100</v>
      </c>
      <c r="G378" s="64">
        <f t="shared" si="5"/>
        <v>100</v>
      </c>
    </row>
    <row r="379" spans="1:7" ht="31.5" x14ac:dyDescent="0.25">
      <c r="A379" s="68" t="s">
        <v>815</v>
      </c>
      <c r="B379" s="67" t="s">
        <v>466</v>
      </c>
      <c r="C379" s="67" t="s">
        <v>707</v>
      </c>
      <c r="D379" s="67" t="s">
        <v>69</v>
      </c>
      <c r="E379" s="66">
        <v>9065100</v>
      </c>
      <c r="F379" s="66">
        <v>9065100</v>
      </c>
      <c r="G379" s="64">
        <f t="shared" si="5"/>
        <v>100</v>
      </c>
    </row>
    <row r="380" spans="1:7" x14ac:dyDescent="0.25">
      <c r="A380" s="68" t="s">
        <v>816</v>
      </c>
      <c r="B380" s="67" t="s">
        <v>466</v>
      </c>
      <c r="C380" s="67" t="s">
        <v>707</v>
      </c>
      <c r="D380" s="67" t="s">
        <v>71</v>
      </c>
      <c r="E380" s="66">
        <v>9065100</v>
      </c>
      <c r="F380" s="66">
        <v>9065100</v>
      </c>
      <c r="G380" s="64">
        <f t="shared" si="5"/>
        <v>100</v>
      </c>
    </row>
    <row r="381" spans="1:7" ht="47.25" x14ac:dyDescent="0.25">
      <c r="A381" s="68" t="s">
        <v>900</v>
      </c>
      <c r="B381" s="67" t="s">
        <v>466</v>
      </c>
      <c r="C381" s="67" t="s">
        <v>709</v>
      </c>
      <c r="D381" s="67" t="s">
        <v>478</v>
      </c>
      <c r="E381" s="66">
        <v>951000</v>
      </c>
      <c r="F381" s="66">
        <v>946999.95</v>
      </c>
      <c r="G381" s="64">
        <f t="shared" si="5"/>
        <v>99.579384858044165</v>
      </c>
    </row>
    <row r="382" spans="1:7" ht="63" x14ac:dyDescent="0.25">
      <c r="A382" s="68" t="s">
        <v>785</v>
      </c>
      <c r="B382" s="67" t="s">
        <v>466</v>
      </c>
      <c r="C382" s="67" t="s">
        <v>709</v>
      </c>
      <c r="D382" s="67" t="s">
        <v>29</v>
      </c>
      <c r="E382" s="66">
        <v>4000</v>
      </c>
      <c r="F382" s="66">
        <v>0</v>
      </c>
      <c r="G382" s="64">
        <f t="shared" si="5"/>
        <v>0</v>
      </c>
    </row>
    <row r="383" spans="1:7" ht="31.5" x14ac:dyDescent="0.25">
      <c r="A383" s="68" t="s">
        <v>829</v>
      </c>
      <c r="B383" s="67" t="s">
        <v>466</v>
      </c>
      <c r="C383" s="67" t="s">
        <v>709</v>
      </c>
      <c r="D383" s="67" t="s">
        <v>49</v>
      </c>
      <c r="E383" s="66">
        <v>4000</v>
      </c>
      <c r="F383" s="66">
        <v>0</v>
      </c>
      <c r="G383" s="64">
        <f t="shared" si="5"/>
        <v>0</v>
      </c>
    </row>
    <row r="384" spans="1:7" ht="31.5" x14ac:dyDescent="0.25">
      <c r="A384" s="68" t="s">
        <v>790</v>
      </c>
      <c r="B384" s="67" t="s">
        <v>466</v>
      </c>
      <c r="C384" s="67" t="s">
        <v>709</v>
      </c>
      <c r="D384" s="67" t="s">
        <v>35</v>
      </c>
      <c r="E384" s="66">
        <v>947000</v>
      </c>
      <c r="F384" s="66">
        <v>946999.95</v>
      </c>
      <c r="G384" s="64">
        <f t="shared" si="5"/>
        <v>99.999994720168957</v>
      </c>
    </row>
    <row r="385" spans="1:7" ht="31.5" x14ac:dyDescent="0.25">
      <c r="A385" s="68" t="s">
        <v>791</v>
      </c>
      <c r="B385" s="67" t="s">
        <v>466</v>
      </c>
      <c r="C385" s="67" t="s">
        <v>709</v>
      </c>
      <c r="D385" s="67" t="s">
        <v>37</v>
      </c>
      <c r="E385" s="66">
        <v>947000</v>
      </c>
      <c r="F385" s="66">
        <v>946999.95</v>
      </c>
      <c r="G385" s="64">
        <f t="shared" si="5"/>
        <v>99.999994720168957</v>
      </c>
    </row>
    <row r="386" spans="1:7" x14ac:dyDescent="0.25">
      <c r="A386" s="68" t="s">
        <v>895</v>
      </c>
      <c r="B386" s="67" t="s">
        <v>466</v>
      </c>
      <c r="C386" s="67" t="s">
        <v>710</v>
      </c>
      <c r="D386" s="67" t="s">
        <v>478</v>
      </c>
      <c r="E386" s="66">
        <v>186550</v>
      </c>
      <c r="F386" s="66">
        <v>181550</v>
      </c>
      <c r="G386" s="64">
        <f t="shared" si="5"/>
        <v>97.319753417314388</v>
      </c>
    </row>
    <row r="387" spans="1:7" ht="63" x14ac:dyDescent="0.25">
      <c r="A387" s="68" t="s">
        <v>785</v>
      </c>
      <c r="B387" s="67" t="s">
        <v>466</v>
      </c>
      <c r="C387" s="67" t="s">
        <v>710</v>
      </c>
      <c r="D387" s="67" t="s">
        <v>29</v>
      </c>
      <c r="E387" s="66">
        <v>5000</v>
      </c>
      <c r="F387" s="66">
        <v>0</v>
      </c>
      <c r="G387" s="64">
        <f t="shared" si="5"/>
        <v>0</v>
      </c>
    </row>
    <row r="388" spans="1:7" ht="31.5" x14ac:dyDescent="0.25">
      <c r="A388" s="68" t="s">
        <v>829</v>
      </c>
      <c r="B388" s="67" t="s">
        <v>466</v>
      </c>
      <c r="C388" s="67" t="s">
        <v>710</v>
      </c>
      <c r="D388" s="67" t="s">
        <v>49</v>
      </c>
      <c r="E388" s="66">
        <v>5000</v>
      </c>
      <c r="F388" s="66">
        <v>0</v>
      </c>
      <c r="G388" s="64">
        <f t="shared" si="5"/>
        <v>0</v>
      </c>
    </row>
    <row r="389" spans="1:7" ht="31.5" x14ac:dyDescent="0.25">
      <c r="A389" s="68" t="s">
        <v>790</v>
      </c>
      <c r="B389" s="67" t="s">
        <v>466</v>
      </c>
      <c r="C389" s="67" t="s">
        <v>710</v>
      </c>
      <c r="D389" s="67" t="s">
        <v>35</v>
      </c>
      <c r="E389" s="66">
        <v>181550</v>
      </c>
      <c r="F389" s="66">
        <v>181550</v>
      </c>
      <c r="G389" s="64">
        <f t="shared" si="5"/>
        <v>100</v>
      </c>
    </row>
    <row r="390" spans="1:7" ht="31.5" x14ac:dyDescent="0.25">
      <c r="A390" s="68" t="s">
        <v>791</v>
      </c>
      <c r="B390" s="67" t="s">
        <v>466</v>
      </c>
      <c r="C390" s="67" t="s">
        <v>710</v>
      </c>
      <c r="D390" s="67" t="s">
        <v>37</v>
      </c>
      <c r="E390" s="66">
        <v>181550</v>
      </c>
      <c r="F390" s="66">
        <v>181550</v>
      </c>
      <c r="G390" s="64">
        <f t="shared" si="5"/>
        <v>100</v>
      </c>
    </row>
    <row r="391" spans="1:7" x14ac:dyDescent="0.25">
      <c r="A391" s="68" t="s">
        <v>896</v>
      </c>
      <c r="B391" s="67" t="s">
        <v>466</v>
      </c>
      <c r="C391" s="67" t="s">
        <v>711</v>
      </c>
      <c r="D391" s="67" t="s">
        <v>478</v>
      </c>
      <c r="E391" s="66">
        <v>409488</v>
      </c>
      <c r="F391" s="66">
        <v>405300</v>
      </c>
      <c r="G391" s="64">
        <f t="shared" si="5"/>
        <v>98.977259406869067</v>
      </c>
    </row>
    <row r="392" spans="1:7" x14ac:dyDescent="0.25">
      <c r="A392" s="68" t="s">
        <v>803</v>
      </c>
      <c r="B392" s="67" t="s">
        <v>466</v>
      </c>
      <c r="C392" s="67" t="s">
        <v>711</v>
      </c>
      <c r="D392" s="67" t="s">
        <v>85</v>
      </c>
      <c r="E392" s="66">
        <v>409488</v>
      </c>
      <c r="F392" s="66">
        <v>405300</v>
      </c>
      <c r="G392" s="64">
        <f t="shared" si="5"/>
        <v>98.977259406869067</v>
      </c>
    </row>
    <row r="393" spans="1:7" x14ac:dyDescent="0.25">
      <c r="A393" s="68" t="s">
        <v>897</v>
      </c>
      <c r="B393" s="67" t="s">
        <v>466</v>
      </c>
      <c r="C393" s="67" t="s">
        <v>711</v>
      </c>
      <c r="D393" s="67" t="s">
        <v>197</v>
      </c>
      <c r="E393" s="66">
        <v>409488</v>
      </c>
      <c r="F393" s="66">
        <v>405300</v>
      </c>
      <c r="G393" s="64">
        <f t="shared" si="5"/>
        <v>98.977259406869067</v>
      </c>
    </row>
    <row r="394" spans="1:7" ht="110.25" x14ac:dyDescent="0.25">
      <c r="A394" s="68" t="s">
        <v>901</v>
      </c>
      <c r="B394" s="67" t="s">
        <v>466</v>
      </c>
      <c r="C394" s="57" t="s">
        <v>712</v>
      </c>
      <c r="D394" s="67" t="s">
        <v>478</v>
      </c>
      <c r="E394" s="66">
        <v>10247000</v>
      </c>
      <c r="F394" s="66">
        <v>10247000</v>
      </c>
      <c r="G394" s="64">
        <f t="shared" si="5"/>
        <v>100</v>
      </c>
    </row>
    <row r="395" spans="1:7" x14ac:dyDescent="0.25">
      <c r="A395" s="68" t="s">
        <v>803</v>
      </c>
      <c r="B395" s="67" t="s">
        <v>466</v>
      </c>
      <c r="C395" s="57" t="s">
        <v>712</v>
      </c>
      <c r="D395" s="67" t="s">
        <v>85</v>
      </c>
      <c r="E395" s="66">
        <v>10247000</v>
      </c>
      <c r="F395" s="66">
        <v>10247000</v>
      </c>
      <c r="G395" s="64">
        <f t="shared" ref="G395:G458" si="6">F395/E395*100</f>
        <v>100</v>
      </c>
    </row>
    <row r="396" spans="1:7" ht="31.5" x14ac:dyDescent="0.25">
      <c r="A396" s="68" t="s">
        <v>804</v>
      </c>
      <c r="B396" s="67" t="s">
        <v>466</v>
      </c>
      <c r="C396" s="57" t="s">
        <v>712</v>
      </c>
      <c r="D396" s="67" t="s">
        <v>86</v>
      </c>
      <c r="E396" s="66">
        <v>10247000</v>
      </c>
      <c r="F396" s="66">
        <v>10247000</v>
      </c>
      <c r="G396" s="64">
        <f t="shared" si="6"/>
        <v>100</v>
      </c>
    </row>
    <row r="397" spans="1:7" ht="31.5" x14ac:dyDescent="0.25">
      <c r="A397" s="68" t="s">
        <v>817</v>
      </c>
      <c r="B397" s="67" t="s">
        <v>466</v>
      </c>
      <c r="C397" s="67" t="s">
        <v>713</v>
      </c>
      <c r="D397" s="67" t="s">
        <v>478</v>
      </c>
      <c r="E397" s="66">
        <v>6958416.7699999996</v>
      </c>
      <c r="F397" s="66">
        <v>6877454.8300000001</v>
      </c>
      <c r="G397" s="64">
        <f t="shared" si="6"/>
        <v>98.836489065313643</v>
      </c>
    </row>
    <row r="398" spans="1:7" ht="63" x14ac:dyDescent="0.25">
      <c r="A398" s="68" t="s">
        <v>785</v>
      </c>
      <c r="B398" s="67" t="s">
        <v>466</v>
      </c>
      <c r="C398" s="67" t="s">
        <v>713</v>
      </c>
      <c r="D398" s="67" t="s">
        <v>29</v>
      </c>
      <c r="E398" s="66">
        <v>6717424.7699999996</v>
      </c>
      <c r="F398" s="66">
        <v>6676570.6299999999</v>
      </c>
      <c r="G398" s="64">
        <f t="shared" si="6"/>
        <v>99.391818421510962</v>
      </c>
    </row>
    <row r="399" spans="1:7" ht="31.5" x14ac:dyDescent="0.25">
      <c r="A399" s="68" t="s">
        <v>829</v>
      </c>
      <c r="B399" s="67" t="s">
        <v>466</v>
      </c>
      <c r="C399" s="67" t="s">
        <v>713</v>
      </c>
      <c r="D399" s="67" t="s">
        <v>49</v>
      </c>
      <c r="E399" s="66">
        <v>6717424.7699999996</v>
      </c>
      <c r="F399" s="66">
        <v>6676570.6299999999</v>
      </c>
      <c r="G399" s="64">
        <f t="shared" si="6"/>
        <v>99.391818421510962</v>
      </c>
    </row>
    <row r="400" spans="1:7" ht="31.5" x14ac:dyDescent="0.25">
      <c r="A400" s="68" t="s">
        <v>790</v>
      </c>
      <c r="B400" s="67" t="s">
        <v>466</v>
      </c>
      <c r="C400" s="67" t="s">
        <v>713</v>
      </c>
      <c r="D400" s="67" t="s">
        <v>35</v>
      </c>
      <c r="E400" s="66">
        <v>239872</v>
      </c>
      <c r="F400" s="66">
        <v>199764.2</v>
      </c>
      <c r="G400" s="64">
        <f t="shared" si="6"/>
        <v>83.279499066168626</v>
      </c>
    </row>
    <row r="401" spans="1:7" ht="31.5" x14ac:dyDescent="0.25">
      <c r="A401" s="68" t="s">
        <v>791</v>
      </c>
      <c r="B401" s="67" t="s">
        <v>466</v>
      </c>
      <c r="C401" s="67" t="s">
        <v>713</v>
      </c>
      <c r="D401" s="67" t="s">
        <v>37</v>
      </c>
      <c r="E401" s="66">
        <v>239872</v>
      </c>
      <c r="F401" s="66">
        <v>199764.2</v>
      </c>
      <c r="G401" s="64">
        <f t="shared" si="6"/>
        <v>83.279499066168626</v>
      </c>
    </row>
    <row r="402" spans="1:7" x14ac:dyDescent="0.25">
      <c r="A402" s="68" t="s">
        <v>793</v>
      </c>
      <c r="B402" s="67" t="s">
        <v>466</v>
      </c>
      <c r="C402" s="67" t="s">
        <v>713</v>
      </c>
      <c r="D402" s="67" t="s">
        <v>39</v>
      </c>
      <c r="E402" s="66">
        <v>1120</v>
      </c>
      <c r="F402" s="66">
        <v>1120</v>
      </c>
      <c r="G402" s="64">
        <f t="shared" si="6"/>
        <v>100</v>
      </c>
    </row>
    <row r="403" spans="1:7" x14ac:dyDescent="0.25">
      <c r="A403" s="68" t="s">
        <v>797</v>
      </c>
      <c r="B403" s="67" t="s">
        <v>466</v>
      </c>
      <c r="C403" s="67" t="s">
        <v>713</v>
      </c>
      <c r="D403" s="67" t="s">
        <v>41</v>
      </c>
      <c r="E403" s="66">
        <v>1120</v>
      </c>
      <c r="F403" s="66">
        <v>1120</v>
      </c>
      <c r="G403" s="64">
        <f t="shared" si="6"/>
        <v>100</v>
      </c>
    </row>
    <row r="404" spans="1:7" ht="31.5" x14ac:dyDescent="0.25">
      <c r="A404" s="68" t="s">
        <v>817</v>
      </c>
      <c r="B404" s="67" t="s">
        <v>466</v>
      </c>
      <c r="C404" s="67" t="s">
        <v>714</v>
      </c>
      <c r="D404" s="67" t="s">
        <v>478</v>
      </c>
      <c r="E404" s="66">
        <v>985963.07</v>
      </c>
      <c r="F404" s="66">
        <v>984699.21</v>
      </c>
      <c r="G404" s="64">
        <f t="shared" si="6"/>
        <v>99.871814671517058</v>
      </c>
    </row>
    <row r="405" spans="1:7" ht="63" x14ac:dyDescent="0.25">
      <c r="A405" s="68" t="s">
        <v>785</v>
      </c>
      <c r="B405" s="67" t="s">
        <v>466</v>
      </c>
      <c r="C405" s="67" t="s">
        <v>714</v>
      </c>
      <c r="D405" s="67" t="s">
        <v>29</v>
      </c>
      <c r="E405" s="66">
        <v>985963.07</v>
      </c>
      <c r="F405" s="66">
        <v>984699.21</v>
      </c>
      <c r="G405" s="64">
        <f t="shared" si="6"/>
        <v>99.871814671517058</v>
      </c>
    </row>
    <row r="406" spans="1:7" ht="31.5" x14ac:dyDescent="0.25">
      <c r="A406" s="68" t="s">
        <v>829</v>
      </c>
      <c r="B406" s="67" t="s">
        <v>466</v>
      </c>
      <c r="C406" s="67" t="s">
        <v>714</v>
      </c>
      <c r="D406" s="67" t="s">
        <v>49</v>
      </c>
      <c r="E406" s="66">
        <v>985963.07</v>
      </c>
      <c r="F406" s="66">
        <v>984699.21</v>
      </c>
      <c r="G406" s="64">
        <f t="shared" si="6"/>
        <v>99.871814671517058</v>
      </c>
    </row>
    <row r="407" spans="1:7" ht="31.5" x14ac:dyDescent="0.25">
      <c r="A407" s="68" t="s">
        <v>817</v>
      </c>
      <c r="B407" s="67" t="s">
        <v>466</v>
      </c>
      <c r="C407" s="67" t="s">
        <v>715</v>
      </c>
      <c r="D407" s="67" t="s">
        <v>478</v>
      </c>
      <c r="E407" s="66">
        <v>2255510.92</v>
      </c>
      <c r="F407" s="66">
        <v>2252924.34</v>
      </c>
      <c r="G407" s="64">
        <f t="shared" si="6"/>
        <v>99.885321770022728</v>
      </c>
    </row>
    <row r="408" spans="1:7" ht="63" x14ac:dyDescent="0.25">
      <c r="A408" s="68" t="s">
        <v>785</v>
      </c>
      <c r="B408" s="67" t="s">
        <v>466</v>
      </c>
      <c r="C408" s="67" t="s">
        <v>715</v>
      </c>
      <c r="D408" s="67" t="s">
        <v>29</v>
      </c>
      <c r="E408" s="66">
        <v>2255510.92</v>
      </c>
      <c r="F408" s="66">
        <v>2252924.34</v>
      </c>
      <c r="G408" s="64">
        <f t="shared" si="6"/>
        <v>99.885321770022728</v>
      </c>
    </row>
    <row r="409" spans="1:7" ht="31.5" x14ac:dyDescent="0.25">
      <c r="A409" s="68" t="s">
        <v>829</v>
      </c>
      <c r="B409" s="67" t="s">
        <v>466</v>
      </c>
      <c r="C409" s="67" t="s">
        <v>715</v>
      </c>
      <c r="D409" s="67" t="s">
        <v>49</v>
      </c>
      <c r="E409" s="66">
        <v>2255510.92</v>
      </c>
      <c r="F409" s="66">
        <v>2252924.34</v>
      </c>
      <c r="G409" s="64">
        <f t="shared" si="6"/>
        <v>99.885321770022728</v>
      </c>
    </row>
    <row r="410" spans="1:7" ht="110.25" x14ac:dyDescent="0.25">
      <c r="A410" s="68" t="s">
        <v>901</v>
      </c>
      <c r="B410" s="67" t="s">
        <v>466</v>
      </c>
      <c r="C410" s="67" t="s">
        <v>738</v>
      </c>
      <c r="D410" s="67" t="s">
        <v>478</v>
      </c>
      <c r="E410" s="66">
        <v>262600</v>
      </c>
      <c r="F410" s="66">
        <v>262600</v>
      </c>
      <c r="G410" s="64">
        <f t="shared" si="6"/>
        <v>100</v>
      </c>
    </row>
    <row r="411" spans="1:7" x14ac:dyDescent="0.25">
      <c r="A411" s="68" t="s">
        <v>803</v>
      </c>
      <c r="B411" s="67" t="s">
        <v>466</v>
      </c>
      <c r="C411" s="67" t="s">
        <v>738</v>
      </c>
      <c r="D411" s="67" t="s">
        <v>85</v>
      </c>
      <c r="E411" s="66">
        <v>262600</v>
      </c>
      <c r="F411" s="66">
        <v>262600</v>
      </c>
      <c r="G411" s="64">
        <f t="shared" si="6"/>
        <v>100</v>
      </c>
    </row>
    <row r="412" spans="1:7" ht="31.5" x14ac:dyDescent="0.25">
      <c r="A412" s="68" t="s">
        <v>804</v>
      </c>
      <c r="B412" s="67" t="s">
        <v>466</v>
      </c>
      <c r="C412" s="57" t="s">
        <v>738</v>
      </c>
      <c r="D412" s="67" t="s">
        <v>86</v>
      </c>
      <c r="E412" s="66">
        <v>262600</v>
      </c>
      <c r="F412" s="66">
        <v>262600</v>
      </c>
      <c r="G412" s="64">
        <f t="shared" si="6"/>
        <v>100</v>
      </c>
    </row>
    <row r="413" spans="1:7" ht="31.5" x14ac:dyDescent="0.25">
      <c r="A413" s="68" t="s">
        <v>951</v>
      </c>
      <c r="B413" s="67" t="s">
        <v>466</v>
      </c>
      <c r="C413" s="57" t="s">
        <v>724</v>
      </c>
      <c r="D413" s="67" t="s">
        <v>478</v>
      </c>
      <c r="E413" s="66">
        <v>202567.93</v>
      </c>
      <c r="F413" s="66">
        <v>202567.93</v>
      </c>
      <c r="G413" s="64">
        <f t="shared" si="6"/>
        <v>100</v>
      </c>
    </row>
    <row r="414" spans="1:7" ht="63" x14ac:dyDescent="0.25">
      <c r="A414" s="68" t="s">
        <v>785</v>
      </c>
      <c r="B414" s="67" t="s">
        <v>466</v>
      </c>
      <c r="C414" s="57" t="s">
        <v>724</v>
      </c>
      <c r="D414" s="67" t="s">
        <v>29</v>
      </c>
      <c r="E414" s="66">
        <v>202567.93</v>
      </c>
      <c r="F414" s="66">
        <v>202567.93</v>
      </c>
      <c r="G414" s="64">
        <f t="shared" si="6"/>
        <v>100</v>
      </c>
    </row>
    <row r="415" spans="1:7" ht="31.5" x14ac:dyDescent="0.25">
      <c r="A415" s="68" t="s">
        <v>786</v>
      </c>
      <c r="B415" s="67" t="s">
        <v>466</v>
      </c>
      <c r="C415" s="57" t="s">
        <v>724</v>
      </c>
      <c r="D415" s="67" t="s">
        <v>31</v>
      </c>
      <c r="E415" s="66">
        <v>202567.93</v>
      </c>
      <c r="F415" s="66">
        <v>202567.93</v>
      </c>
      <c r="G415" s="64">
        <f t="shared" si="6"/>
        <v>100</v>
      </c>
    </row>
    <row r="416" spans="1:7" ht="78.75" x14ac:dyDescent="0.25">
      <c r="A416" s="68" t="s">
        <v>952</v>
      </c>
      <c r="B416" s="67" t="s">
        <v>466</v>
      </c>
      <c r="C416" s="57" t="s">
        <v>726</v>
      </c>
      <c r="D416" s="67" t="s">
        <v>478</v>
      </c>
      <c r="E416" s="66">
        <v>479054.8</v>
      </c>
      <c r="F416" s="66">
        <v>479054.8</v>
      </c>
      <c r="G416" s="64">
        <f t="shared" si="6"/>
        <v>100</v>
      </c>
    </row>
    <row r="417" spans="1:7" ht="63" x14ac:dyDescent="0.25">
      <c r="A417" s="68" t="s">
        <v>785</v>
      </c>
      <c r="B417" s="67" t="s">
        <v>466</v>
      </c>
      <c r="C417" s="57" t="s">
        <v>726</v>
      </c>
      <c r="D417" s="67" t="s">
        <v>29</v>
      </c>
      <c r="E417" s="66">
        <v>479054.8</v>
      </c>
      <c r="F417" s="66">
        <v>479054.8</v>
      </c>
      <c r="G417" s="64">
        <f t="shared" si="6"/>
        <v>100</v>
      </c>
    </row>
    <row r="418" spans="1:7" ht="31.5" x14ac:dyDescent="0.25">
      <c r="A418" s="68" t="s">
        <v>829</v>
      </c>
      <c r="B418" s="67" t="s">
        <v>466</v>
      </c>
      <c r="C418" s="57" t="s">
        <v>726</v>
      </c>
      <c r="D418" s="67" t="s">
        <v>49</v>
      </c>
      <c r="E418" s="66">
        <v>442800.01</v>
      </c>
      <c r="F418" s="66">
        <v>442800.01</v>
      </c>
      <c r="G418" s="64">
        <f t="shared" si="6"/>
        <v>100</v>
      </c>
    </row>
    <row r="419" spans="1:7" ht="31.5" x14ac:dyDescent="0.25">
      <c r="A419" s="68" t="s">
        <v>786</v>
      </c>
      <c r="B419" s="67" t="s">
        <v>466</v>
      </c>
      <c r="C419" s="57" t="s">
        <v>726</v>
      </c>
      <c r="D419" s="67" t="s">
        <v>31</v>
      </c>
      <c r="E419" s="66">
        <v>36254.79</v>
      </c>
      <c r="F419" s="66">
        <v>36254.79</v>
      </c>
      <c r="G419" s="64">
        <f t="shared" si="6"/>
        <v>100</v>
      </c>
    </row>
    <row r="420" spans="1:7" x14ac:dyDescent="0.25">
      <c r="A420" s="61" t="s">
        <v>902</v>
      </c>
      <c r="B420" s="60" t="s">
        <v>470</v>
      </c>
      <c r="C420" s="60" t="s">
        <v>695</v>
      </c>
      <c r="D420" s="60" t="s">
        <v>478</v>
      </c>
      <c r="E420" s="58">
        <f>E421+E459</f>
        <v>81095952.650000006</v>
      </c>
      <c r="F420" s="58">
        <f>F421+F459</f>
        <v>78765600.620000005</v>
      </c>
      <c r="G420" s="64">
        <f t="shared" si="6"/>
        <v>97.126426222455876</v>
      </c>
    </row>
    <row r="421" spans="1:7" x14ac:dyDescent="0.25">
      <c r="A421" s="61" t="s">
        <v>903</v>
      </c>
      <c r="B421" s="60" t="s">
        <v>472</v>
      </c>
      <c r="C421" s="60" t="s">
        <v>695</v>
      </c>
      <c r="D421" s="60" t="s">
        <v>478</v>
      </c>
      <c r="E421" s="58">
        <v>70641797.5</v>
      </c>
      <c r="F421" s="58">
        <v>68536632.530000001</v>
      </c>
      <c r="G421" s="64">
        <f t="shared" si="6"/>
        <v>97.019944219284625</v>
      </c>
    </row>
    <row r="422" spans="1:7" x14ac:dyDescent="0.25">
      <c r="A422" s="68" t="s">
        <v>904</v>
      </c>
      <c r="B422" s="67" t="s">
        <v>472</v>
      </c>
      <c r="C422" s="67" t="s">
        <v>739</v>
      </c>
      <c r="D422" s="67" t="s">
        <v>478</v>
      </c>
      <c r="E422" s="66">
        <v>13060216</v>
      </c>
      <c r="F422" s="66">
        <v>12783001.640000001</v>
      </c>
      <c r="G422" s="64">
        <f t="shared" si="6"/>
        <v>97.877413666052689</v>
      </c>
    </row>
    <row r="423" spans="1:7" ht="31.5" x14ac:dyDescent="0.25">
      <c r="A423" s="68" t="s">
        <v>815</v>
      </c>
      <c r="B423" s="67" t="s">
        <v>472</v>
      </c>
      <c r="C423" s="67" t="s">
        <v>739</v>
      </c>
      <c r="D423" s="67" t="s">
        <v>69</v>
      </c>
      <c r="E423" s="66">
        <v>13060216</v>
      </c>
      <c r="F423" s="66">
        <v>12783001.640000001</v>
      </c>
      <c r="G423" s="64">
        <f t="shared" si="6"/>
        <v>97.877413666052689</v>
      </c>
    </row>
    <row r="424" spans="1:7" x14ac:dyDescent="0.25">
      <c r="A424" s="68" t="s">
        <v>816</v>
      </c>
      <c r="B424" s="67" t="s">
        <v>472</v>
      </c>
      <c r="C424" s="67" t="s">
        <v>739</v>
      </c>
      <c r="D424" s="67" t="s">
        <v>71</v>
      </c>
      <c r="E424" s="66">
        <v>13060216</v>
      </c>
      <c r="F424" s="66">
        <v>12783001.640000001</v>
      </c>
      <c r="G424" s="64">
        <f t="shared" si="6"/>
        <v>97.877413666052689</v>
      </c>
    </row>
    <row r="425" spans="1:7" ht="47.25" x14ac:dyDescent="0.25">
      <c r="A425" s="68" t="s">
        <v>960</v>
      </c>
      <c r="B425" s="67" t="s">
        <v>472</v>
      </c>
      <c r="C425" s="67" t="s">
        <v>741</v>
      </c>
      <c r="D425" s="67" t="s">
        <v>478</v>
      </c>
      <c r="E425" s="66">
        <v>204466</v>
      </c>
      <c r="F425" s="66">
        <v>204465</v>
      </c>
      <c r="G425" s="64">
        <f t="shared" si="6"/>
        <v>99.999510921131147</v>
      </c>
    </row>
    <row r="426" spans="1:7" ht="31.5" x14ac:dyDescent="0.25">
      <c r="A426" s="68" t="s">
        <v>815</v>
      </c>
      <c r="B426" s="67" t="s">
        <v>472</v>
      </c>
      <c r="C426" s="67" t="s">
        <v>741</v>
      </c>
      <c r="D426" s="67" t="s">
        <v>69</v>
      </c>
      <c r="E426" s="66">
        <v>204466</v>
      </c>
      <c r="F426" s="66">
        <v>204465</v>
      </c>
      <c r="G426" s="64">
        <f t="shared" si="6"/>
        <v>99.999510921131147</v>
      </c>
    </row>
    <row r="427" spans="1:7" x14ac:dyDescent="0.25">
      <c r="A427" s="68" t="s">
        <v>816</v>
      </c>
      <c r="B427" s="67" t="s">
        <v>472</v>
      </c>
      <c r="C427" s="67" t="s">
        <v>741</v>
      </c>
      <c r="D427" s="67" t="s">
        <v>71</v>
      </c>
      <c r="E427" s="66">
        <v>204466</v>
      </c>
      <c r="F427" s="66">
        <v>204465</v>
      </c>
      <c r="G427" s="64">
        <f t="shared" si="6"/>
        <v>99.999510921131147</v>
      </c>
    </row>
    <row r="428" spans="1:7" x14ac:dyDescent="0.25">
      <c r="A428" s="68" t="s">
        <v>905</v>
      </c>
      <c r="B428" s="67" t="s">
        <v>472</v>
      </c>
      <c r="C428" s="67" t="s">
        <v>742</v>
      </c>
      <c r="D428" s="67" t="s">
        <v>478</v>
      </c>
      <c r="E428" s="66">
        <v>3207011.37</v>
      </c>
      <c r="F428" s="66">
        <v>2985170.55</v>
      </c>
      <c r="G428" s="64">
        <f t="shared" si="6"/>
        <v>93.082630698624541</v>
      </c>
    </row>
    <row r="429" spans="1:7" ht="31.5" x14ac:dyDescent="0.25">
      <c r="A429" s="68" t="s">
        <v>815</v>
      </c>
      <c r="B429" s="67" t="s">
        <v>472</v>
      </c>
      <c r="C429" s="67" t="s">
        <v>742</v>
      </c>
      <c r="D429" s="67" t="s">
        <v>69</v>
      </c>
      <c r="E429" s="66">
        <v>3207011.37</v>
      </c>
      <c r="F429" s="66">
        <v>2985170.55</v>
      </c>
      <c r="G429" s="64">
        <f t="shared" si="6"/>
        <v>93.082630698624541</v>
      </c>
    </row>
    <row r="430" spans="1:7" x14ac:dyDescent="0.25">
      <c r="A430" s="68" t="s">
        <v>816</v>
      </c>
      <c r="B430" s="67" t="s">
        <v>472</v>
      </c>
      <c r="C430" s="67" t="s">
        <v>742</v>
      </c>
      <c r="D430" s="67" t="s">
        <v>71</v>
      </c>
      <c r="E430" s="66">
        <v>3207011.37</v>
      </c>
      <c r="F430" s="66">
        <v>2985170.55</v>
      </c>
      <c r="G430" s="64">
        <f t="shared" si="6"/>
        <v>93.082630698624541</v>
      </c>
    </row>
    <row r="431" spans="1:7" x14ac:dyDescent="0.25">
      <c r="A431" s="68" t="s">
        <v>906</v>
      </c>
      <c r="B431" s="67" t="s">
        <v>472</v>
      </c>
      <c r="C431" s="67" t="s">
        <v>743</v>
      </c>
      <c r="D431" s="67" t="s">
        <v>478</v>
      </c>
      <c r="E431" s="66">
        <v>23550180.120000001</v>
      </c>
      <c r="F431" s="66">
        <v>22431045.800000001</v>
      </c>
      <c r="G431" s="64">
        <f t="shared" si="6"/>
        <v>95.24787362857758</v>
      </c>
    </row>
    <row r="432" spans="1:7" ht="31.5" x14ac:dyDescent="0.25">
      <c r="A432" s="68" t="s">
        <v>815</v>
      </c>
      <c r="B432" s="67" t="s">
        <v>472</v>
      </c>
      <c r="C432" s="67" t="s">
        <v>743</v>
      </c>
      <c r="D432" s="67" t="s">
        <v>69</v>
      </c>
      <c r="E432" s="66">
        <v>23550180.120000001</v>
      </c>
      <c r="F432" s="66">
        <v>22431045.800000001</v>
      </c>
      <c r="G432" s="64">
        <f t="shared" si="6"/>
        <v>95.24787362857758</v>
      </c>
    </row>
    <row r="433" spans="1:7" x14ac:dyDescent="0.25">
      <c r="A433" s="68" t="s">
        <v>816</v>
      </c>
      <c r="B433" s="67" t="s">
        <v>472</v>
      </c>
      <c r="C433" s="67" t="s">
        <v>743</v>
      </c>
      <c r="D433" s="67" t="s">
        <v>71</v>
      </c>
      <c r="E433" s="66">
        <v>23550180.120000001</v>
      </c>
      <c r="F433" s="66">
        <v>22431045.800000001</v>
      </c>
      <c r="G433" s="64">
        <f t="shared" si="6"/>
        <v>95.24787362857758</v>
      </c>
    </row>
    <row r="434" spans="1:7" ht="63" x14ac:dyDescent="0.25">
      <c r="A434" s="68" t="s">
        <v>884</v>
      </c>
      <c r="B434" s="67" t="s">
        <v>472</v>
      </c>
      <c r="C434" s="67" t="s">
        <v>477</v>
      </c>
      <c r="D434" s="67" t="s">
        <v>478</v>
      </c>
      <c r="E434" s="66">
        <v>651304.62</v>
      </c>
      <c r="F434" s="66">
        <v>644008</v>
      </c>
      <c r="G434" s="64">
        <f t="shared" si="6"/>
        <v>98.879691656417236</v>
      </c>
    </row>
    <row r="435" spans="1:7" ht="31.5" x14ac:dyDescent="0.25">
      <c r="A435" s="68" t="s">
        <v>815</v>
      </c>
      <c r="B435" s="67" t="s">
        <v>472</v>
      </c>
      <c r="C435" s="67" t="s">
        <v>477</v>
      </c>
      <c r="D435" s="67" t="s">
        <v>69</v>
      </c>
      <c r="E435" s="66">
        <v>651304.62</v>
      </c>
      <c r="F435" s="66">
        <v>644008</v>
      </c>
      <c r="G435" s="64">
        <f t="shared" si="6"/>
        <v>98.879691656417236</v>
      </c>
    </row>
    <row r="436" spans="1:7" x14ac:dyDescent="0.25">
      <c r="A436" s="68" t="s">
        <v>816</v>
      </c>
      <c r="B436" s="67" t="s">
        <v>472</v>
      </c>
      <c r="C436" s="67" t="s">
        <v>477</v>
      </c>
      <c r="D436" s="67" t="s">
        <v>71</v>
      </c>
      <c r="E436" s="66">
        <v>651304.62</v>
      </c>
      <c r="F436" s="66">
        <v>644008</v>
      </c>
      <c r="G436" s="64">
        <f t="shared" si="6"/>
        <v>98.879691656417236</v>
      </c>
    </row>
    <row r="437" spans="1:7" ht="78.75" x14ac:dyDescent="0.25">
      <c r="A437" s="68" t="s">
        <v>907</v>
      </c>
      <c r="B437" s="67" t="s">
        <v>472</v>
      </c>
      <c r="C437" s="67" t="s">
        <v>744</v>
      </c>
      <c r="D437" s="67" t="s">
        <v>478</v>
      </c>
      <c r="E437" s="66">
        <v>21676543.539999999</v>
      </c>
      <c r="F437" s="66">
        <v>21630776.710000001</v>
      </c>
      <c r="G437" s="64">
        <f t="shared" si="6"/>
        <v>99.788864724140439</v>
      </c>
    </row>
    <row r="438" spans="1:7" ht="31.5" x14ac:dyDescent="0.25">
      <c r="A438" s="68" t="s">
        <v>815</v>
      </c>
      <c r="B438" s="67" t="s">
        <v>472</v>
      </c>
      <c r="C438" s="67" t="s">
        <v>744</v>
      </c>
      <c r="D438" s="67" t="s">
        <v>69</v>
      </c>
      <c r="E438" s="66">
        <v>21676543.539999999</v>
      </c>
      <c r="F438" s="66">
        <v>21630776.710000001</v>
      </c>
      <c r="G438" s="64">
        <f t="shared" si="6"/>
        <v>99.788864724140439</v>
      </c>
    </row>
    <row r="439" spans="1:7" x14ac:dyDescent="0.25">
      <c r="A439" s="68" t="s">
        <v>816</v>
      </c>
      <c r="B439" s="67" t="s">
        <v>472</v>
      </c>
      <c r="C439" s="67" t="s">
        <v>744</v>
      </c>
      <c r="D439" s="67" t="s">
        <v>71</v>
      </c>
      <c r="E439" s="66">
        <v>21676543.539999999</v>
      </c>
      <c r="F439" s="66">
        <v>21630776.710000001</v>
      </c>
      <c r="G439" s="64">
        <f t="shared" si="6"/>
        <v>99.788864724140439</v>
      </c>
    </row>
    <row r="440" spans="1:7" x14ac:dyDescent="0.25">
      <c r="A440" s="68" t="s">
        <v>908</v>
      </c>
      <c r="B440" s="67" t="s">
        <v>472</v>
      </c>
      <c r="C440" s="67" t="s">
        <v>745</v>
      </c>
      <c r="D440" s="67" t="s">
        <v>478</v>
      </c>
      <c r="E440" s="66">
        <v>1783050</v>
      </c>
      <c r="F440" s="66">
        <v>1751549.9</v>
      </c>
      <c r="G440" s="64">
        <f t="shared" si="6"/>
        <v>98.233358570987903</v>
      </c>
    </row>
    <row r="441" spans="1:7" ht="31.5" x14ac:dyDescent="0.25">
      <c r="A441" s="68" t="s">
        <v>790</v>
      </c>
      <c r="B441" s="67" t="s">
        <v>472</v>
      </c>
      <c r="C441" s="67" t="s">
        <v>745</v>
      </c>
      <c r="D441" s="67" t="s">
        <v>35</v>
      </c>
      <c r="E441" s="66">
        <v>1722705</v>
      </c>
      <c r="F441" s="66">
        <v>1704500</v>
      </c>
      <c r="G441" s="64">
        <f t="shared" si="6"/>
        <v>98.943231719882391</v>
      </c>
    </row>
    <row r="442" spans="1:7" ht="31.5" x14ac:dyDescent="0.25">
      <c r="A442" s="68" t="s">
        <v>791</v>
      </c>
      <c r="B442" s="67" t="s">
        <v>472</v>
      </c>
      <c r="C442" s="67" t="s">
        <v>745</v>
      </c>
      <c r="D442" s="67" t="s">
        <v>37</v>
      </c>
      <c r="E442" s="66">
        <v>1722705</v>
      </c>
      <c r="F442" s="66">
        <v>1704500</v>
      </c>
      <c r="G442" s="64">
        <f t="shared" si="6"/>
        <v>98.943231719882391</v>
      </c>
    </row>
    <row r="443" spans="1:7" ht="31.5" x14ac:dyDescent="0.25">
      <c r="A443" s="68" t="s">
        <v>815</v>
      </c>
      <c r="B443" s="67" t="s">
        <v>472</v>
      </c>
      <c r="C443" s="67" t="s">
        <v>745</v>
      </c>
      <c r="D443" s="67" t="s">
        <v>69</v>
      </c>
      <c r="E443" s="66">
        <v>60345</v>
      </c>
      <c r="F443" s="66">
        <v>47049.9</v>
      </c>
      <c r="G443" s="64">
        <f t="shared" si="6"/>
        <v>77.968182948048721</v>
      </c>
    </row>
    <row r="444" spans="1:7" x14ac:dyDescent="0.25">
      <c r="A444" s="68" t="s">
        <v>816</v>
      </c>
      <c r="B444" s="67" t="s">
        <v>472</v>
      </c>
      <c r="C444" s="67" t="s">
        <v>745</v>
      </c>
      <c r="D444" s="67" t="s">
        <v>71</v>
      </c>
      <c r="E444" s="66">
        <v>60345</v>
      </c>
      <c r="F444" s="66">
        <v>47049.9</v>
      </c>
      <c r="G444" s="64">
        <f t="shared" si="6"/>
        <v>77.968182948048721</v>
      </c>
    </row>
    <row r="445" spans="1:7" ht="31.5" x14ac:dyDescent="0.25">
      <c r="A445" s="68" t="s">
        <v>817</v>
      </c>
      <c r="B445" s="67" t="s">
        <v>472</v>
      </c>
      <c r="C445" s="67" t="s">
        <v>746</v>
      </c>
      <c r="D445" s="67" t="s">
        <v>478</v>
      </c>
      <c r="E445" s="66">
        <v>1974808.85</v>
      </c>
      <c r="F445" s="66">
        <v>1628699</v>
      </c>
      <c r="G445" s="64">
        <f t="shared" si="6"/>
        <v>82.473754358554757</v>
      </c>
    </row>
    <row r="446" spans="1:7" ht="63" x14ac:dyDescent="0.25">
      <c r="A446" s="68" t="s">
        <v>785</v>
      </c>
      <c r="B446" s="67" t="s">
        <v>472</v>
      </c>
      <c r="C446" s="67" t="s">
        <v>746</v>
      </c>
      <c r="D446" s="67" t="s">
        <v>29</v>
      </c>
      <c r="E446" s="66">
        <v>1876518.85</v>
      </c>
      <c r="F446" s="66">
        <v>1558856</v>
      </c>
      <c r="G446" s="64">
        <f t="shared" si="6"/>
        <v>83.071694163903544</v>
      </c>
    </row>
    <row r="447" spans="1:7" ht="31.5" x14ac:dyDescent="0.25">
      <c r="A447" s="68" t="s">
        <v>829</v>
      </c>
      <c r="B447" s="67" t="s">
        <v>472</v>
      </c>
      <c r="C447" s="67" t="s">
        <v>746</v>
      </c>
      <c r="D447" s="67" t="s">
        <v>49</v>
      </c>
      <c r="E447" s="66">
        <v>1876518.85</v>
      </c>
      <c r="F447" s="66">
        <v>1558856</v>
      </c>
      <c r="G447" s="64">
        <f t="shared" si="6"/>
        <v>83.071694163903544</v>
      </c>
    </row>
    <row r="448" spans="1:7" ht="31.5" x14ac:dyDescent="0.25">
      <c r="A448" s="68" t="s">
        <v>790</v>
      </c>
      <c r="B448" s="67" t="s">
        <v>472</v>
      </c>
      <c r="C448" s="67" t="s">
        <v>746</v>
      </c>
      <c r="D448" s="67" t="s">
        <v>35</v>
      </c>
      <c r="E448" s="66">
        <v>98290</v>
      </c>
      <c r="F448" s="66">
        <v>69843</v>
      </c>
      <c r="G448" s="64">
        <f t="shared" si="6"/>
        <v>71.058093397090232</v>
      </c>
    </row>
    <row r="449" spans="1:7" ht="31.5" x14ac:dyDescent="0.25">
      <c r="A449" s="68" t="s">
        <v>791</v>
      </c>
      <c r="B449" s="67" t="s">
        <v>472</v>
      </c>
      <c r="C449" s="67" t="s">
        <v>746</v>
      </c>
      <c r="D449" s="67" t="s">
        <v>37</v>
      </c>
      <c r="E449" s="66">
        <v>98290</v>
      </c>
      <c r="F449" s="66">
        <v>69843</v>
      </c>
      <c r="G449" s="64">
        <f t="shared" si="6"/>
        <v>71.058093397090232</v>
      </c>
    </row>
    <row r="450" spans="1:7" ht="47.25" x14ac:dyDescent="0.25">
      <c r="A450" s="68" t="s">
        <v>909</v>
      </c>
      <c r="B450" s="67" t="s">
        <v>472</v>
      </c>
      <c r="C450" s="67" t="s">
        <v>747</v>
      </c>
      <c r="D450" s="67" t="s">
        <v>478</v>
      </c>
      <c r="E450" s="66">
        <v>4279630</v>
      </c>
      <c r="F450" s="66">
        <v>4223340.46</v>
      </c>
      <c r="G450" s="64">
        <f t="shared" si="6"/>
        <v>98.684710126810032</v>
      </c>
    </row>
    <row r="451" spans="1:7" ht="31.5" x14ac:dyDescent="0.25">
      <c r="A451" s="68" t="s">
        <v>815</v>
      </c>
      <c r="B451" s="67" t="s">
        <v>472</v>
      </c>
      <c r="C451" s="67" t="s">
        <v>747</v>
      </c>
      <c r="D451" s="67" t="s">
        <v>69</v>
      </c>
      <c r="E451" s="66">
        <v>4279630</v>
      </c>
      <c r="F451" s="66">
        <v>4223340.46</v>
      </c>
      <c r="G451" s="64">
        <f t="shared" si="6"/>
        <v>98.684710126810032</v>
      </c>
    </row>
    <row r="452" spans="1:7" x14ac:dyDescent="0.25">
      <c r="A452" s="68" t="s">
        <v>816</v>
      </c>
      <c r="B452" s="67" t="s">
        <v>472</v>
      </c>
      <c r="C452" s="67" t="s">
        <v>747</v>
      </c>
      <c r="D452" s="67" t="s">
        <v>71</v>
      </c>
      <c r="E452" s="66">
        <v>4279630</v>
      </c>
      <c r="F452" s="66">
        <v>4223340.46</v>
      </c>
      <c r="G452" s="64">
        <f t="shared" si="6"/>
        <v>98.684710126810032</v>
      </c>
    </row>
    <row r="453" spans="1:7" ht="47.25" x14ac:dyDescent="0.25">
      <c r="A453" s="68" t="s">
        <v>886</v>
      </c>
      <c r="B453" s="67" t="s">
        <v>472</v>
      </c>
      <c r="C453" s="67" t="s">
        <v>501</v>
      </c>
      <c r="D453" s="67" t="s">
        <v>478</v>
      </c>
      <c r="E453" s="66">
        <v>35000</v>
      </c>
      <c r="F453" s="66">
        <v>34988.47</v>
      </c>
      <c r="G453" s="64">
        <f t="shared" si="6"/>
        <v>99.967057142857144</v>
      </c>
    </row>
    <row r="454" spans="1:7" ht="31.5" x14ac:dyDescent="0.25">
      <c r="A454" s="68" t="s">
        <v>815</v>
      </c>
      <c r="B454" s="67" t="s">
        <v>472</v>
      </c>
      <c r="C454" s="67" t="s">
        <v>501</v>
      </c>
      <c r="D454" s="67" t="s">
        <v>69</v>
      </c>
      <c r="E454" s="66">
        <v>35000</v>
      </c>
      <c r="F454" s="66">
        <v>34988.47</v>
      </c>
      <c r="G454" s="64">
        <f t="shared" si="6"/>
        <v>99.967057142857144</v>
      </c>
    </row>
    <row r="455" spans="1:7" x14ac:dyDescent="0.25">
      <c r="A455" s="68" t="s">
        <v>816</v>
      </c>
      <c r="B455" s="67" t="s">
        <v>472</v>
      </c>
      <c r="C455" s="67" t="s">
        <v>501</v>
      </c>
      <c r="D455" s="67" t="s">
        <v>71</v>
      </c>
      <c r="E455" s="66">
        <v>35000</v>
      </c>
      <c r="F455" s="66">
        <v>34988.47</v>
      </c>
      <c r="G455" s="64">
        <f t="shared" si="6"/>
        <v>99.967057142857144</v>
      </c>
    </row>
    <row r="456" spans="1:7" x14ac:dyDescent="0.25">
      <c r="A456" s="68" t="s">
        <v>961</v>
      </c>
      <c r="B456" s="67" t="s">
        <v>472</v>
      </c>
      <c r="C456" s="67" t="s">
        <v>748</v>
      </c>
      <c r="D456" s="67" t="s">
        <v>478</v>
      </c>
      <c r="E456" s="66">
        <v>219587</v>
      </c>
      <c r="F456" s="66">
        <v>219587</v>
      </c>
      <c r="G456" s="64">
        <f t="shared" si="6"/>
        <v>100</v>
      </c>
    </row>
    <row r="457" spans="1:7" ht="31.5" x14ac:dyDescent="0.25">
      <c r="A457" s="68" t="s">
        <v>815</v>
      </c>
      <c r="B457" s="67" t="s">
        <v>472</v>
      </c>
      <c r="C457" s="67" t="s">
        <v>748</v>
      </c>
      <c r="D457" s="67" t="s">
        <v>69</v>
      </c>
      <c r="E457" s="66">
        <v>219587</v>
      </c>
      <c r="F457" s="66">
        <v>219587</v>
      </c>
      <c r="G457" s="64">
        <f t="shared" si="6"/>
        <v>100</v>
      </c>
    </row>
    <row r="458" spans="1:7" x14ac:dyDescent="0.25">
      <c r="A458" s="68" t="s">
        <v>816</v>
      </c>
      <c r="B458" s="67" t="s">
        <v>472</v>
      </c>
      <c r="C458" s="67" t="s">
        <v>748</v>
      </c>
      <c r="D458" s="67" t="s">
        <v>71</v>
      </c>
      <c r="E458" s="66">
        <v>219587</v>
      </c>
      <c r="F458" s="66">
        <v>219587</v>
      </c>
      <c r="G458" s="64">
        <f t="shared" si="6"/>
        <v>100</v>
      </c>
    </row>
    <row r="459" spans="1:7" ht="31.5" x14ac:dyDescent="0.25">
      <c r="A459" s="61" t="s">
        <v>910</v>
      </c>
      <c r="B459" s="60" t="s">
        <v>486</v>
      </c>
      <c r="C459" s="60" t="s">
        <v>695</v>
      </c>
      <c r="D459" s="60" t="s">
        <v>478</v>
      </c>
      <c r="E459" s="58">
        <v>10454155.15</v>
      </c>
      <c r="F459" s="58">
        <v>10228968.09</v>
      </c>
      <c r="G459" s="74">
        <f t="shared" ref="G459:G522" si="7">F459/E459*100</f>
        <v>97.845956399451367</v>
      </c>
    </row>
    <row r="460" spans="1:7" ht="31.5" x14ac:dyDescent="0.25">
      <c r="A460" s="68" t="s">
        <v>789</v>
      </c>
      <c r="B460" s="67" t="s">
        <v>486</v>
      </c>
      <c r="C460" s="67" t="s">
        <v>749</v>
      </c>
      <c r="D460" s="67" t="s">
        <v>478</v>
      </c>
      <c r="E460" s="66">
        <v>2530349.85</v>
      </c>
      <c r="F460" s="66">
        <v>2511328.5699999998</v>
      </c>
      <c r="G460" s="64">
        <f t="shared" si="7"/>
        <v>99.24827470003801</v>
      </c>
    </row>
    <row r="461" spans="1:7" ht="63" x14ac:dyDescent="0.25">
      <c r="A461" s="68" t="s">
        <v>785</v>
      </c>
      <c r="B461" s="67" t="s">
        <v>486</v>
      </c>
      <c r="C461" s="67" t="s">
        <v>749</v>
      </c>
      <c r="D461" s="67" t="s">
        <v>29</v>
      </c>
      <c r="E461" s="66">
        <v>2530349.85</v>
      </c>
      <c r="F461" s="66">
        <v>2511328.5699999998</v>
      </c>
      <c r="G461" s="64">
        <f t="shared" si="7"/>
        <v>99.24827470003801</v>
      </c>
    </row>
    <row r="462" spans="1:7" ht="31.5" x14ac:dyDescent="0.25">
      <c r="A462" s="68" t="s">
        <v>786</v>
      </c>
      <c r="B462" s="67" t="s">
        <v>486</v>
      </c>
      <c r="C462" s="67" t="s">
        <v>749</v>
      </c>
      <c r="D462" s="67" t="s">
        <v>31</v>
      </c>
      <c r="E462" s="66">
        <v>2530349.85</v>
      </c>
      <c r="F462" s="66">
        <v>2511328.5699999998</v>
      </c>
      <c r="G462" s="64">
        <f t="shared" si="7"/>
        <v>99.24827470003801</v>
      </c>
    </row>
    <row r="463" spans="1:7" ht="31.5" x14ac:dyDescent="0.25">
      <c r="A463" s="68" t="s">
        <v>817</v>
      </c>
      <c r="B463" s="67" t="s">
        <v>486</v>
      </c>
      <c r="C463" s="67" t="s">
        <v>750</v>
      </c>
      <c r="D463" s="67" t="s">
        <v>478</v>
      </c>
      <c r="E463" s="66">
        <v>3403090</v>
      </c>
      <c r="F463" s="66">
        <v>3324026.01</v>
      </c>
      <c r="G463" s="64">
        <f t="shared" si="7"/>
        <v>97.676699999118441</v>
      </c>
    </row>
    <row r="464" spans="1:7" ht="63" x14ac:dyDescent="0.25">
      <c r="A464" s="68" t="s">
        <v>785</v>
      </c>
      <c r="B464" s="67" t="s">
        <v>486</v>
      </c>
      <c r="C464" s="67" t="s">
        <v>750</v>
      </c>
      <c r="D464" s="67" t="s">
        <v>29</v>
      </c>
      <c r="E464" s="66">
        <v>3010357</v>
      </c>
      <c r="F464" s="66">
        <v>2971604.89</v>
      </c>
      <c r="G464" s="64">
        <f t="shared" si="7"/>
        <v>98.712707163967607</v>
      </c>
    </row>
    <row r="465" spans="1:7" ht="31.5" x14ac:dyDescent="0.25">
      <c r="A465" s="68" t="s">
        <v>829</v>
      </c>
      <c r="B465" s="67" t="s">
        <v>486</v>
      </c>
      <c r="C465" s="67" t="s">
        <v>750</v>
      </c>
      <c r="D465" s="67" t="s">
        <v>49</v>
      </c>
      <c r="E465" s="66">
        <v>3010357</v>
      </c>
      <c r="F465" s="66">
        <v>2971604.89</v>
      </c>
      <c r="G465" s="64">
        <f t="shared" si="7"/>
        <v>98.712707163967607</v>
      </c>
    </row>
    <row r="466" spans="1:7" ht="31.5" x14ac:dyDescent="0.25">
      <c r="A466" s="68" t="s">
        <v>790</v>
      </c>
      <c r="B466" s="67" t="s">
        <v>486</v>
      </c>
      <c r="C466" s="67" t="s">
        <v>750</v>
      </c>
      <c r="D466" s="67" t="s">
        <v>35</v>
      </c>
      <c r="E466" s="66">
        <v>372084</v>
      </c>
      <c r="F466" s="66">
        <v>331772.12</v>
      </c>
      <c r="G466" s="64">
        <f t="shared" si="7"/>
        <v>89.165919523548439</v>
      </c>
    </row>
    <row r="467" spans="1:7" ht="31.5" x14ac:dyDescent="0.25">
      <c r="A467" s="68" t="s">
        <v>791</v>
      </c>
      <c r="B467" s="67" t="s">
        <v>486</v>
      </c>
      <c r="C467" s="67" t="s">
        <v>750</v>
      </c>
      <c r="D467" s="67" t="s">
        <v>37</v>
      </c>
      <c r="E467" s="66">
        <v>372084</v>
      </c>
      <c r="F467" s="66">
        <v>331772.12</v>
      </c>
      <c r="G467" s="64">
        <f t="shared" si="7"/>
        <v>89.165919523548439</v>
      </c>
    </row>
    <row r="468" spans="1:7" x14ac:dyDescent="0.25">
      <c r="A468" s="68" t="s">
        <v>793</v>
      </c>
      <c r="B468" s="67" t="s">
        <v>486</v>
      </c>
      <c r="C468" s="67" t="s">
        <v>750</v>
      </c>
      <c r="D468" s="67" t="s">
        <v>39</v>
      </c>
      <c r="E468" s="66">
        <v>20649</v>
      </c>
      <c r="F468" s="66">
        <v>20649</v>
      </c>
      <c r="G468" s="64">
        <f t="shared" si="7"/>
        <v>100</v>
      </c>
    </row>
    <row r="469" spans="1:7" x14ac:dyDescent="0.25">
      <c r="A469" s="68" t="s">
        <v>797</v>
      </c>
      <c r="B469" s="67" t="s">
        <v>486</v>
      </c>
      <c r="C469" s="67" t="s">
        <v>750</v>
      </c>
      <c r="D469" s="67" t="s">
        <v>41</v>
      </c>
      <c r="E469" s="66">
        <v>20649</v>
      </c>
      <c r="F469" s="66">
        <v>20649</v>
      </c>
      <c r="G469" s="64">
        <f t="shared" si="7"/>
        <v>100</v>
      </c>
    </row>
    <row r="470" spans="1:7" ht="31.5" x14ac:dyDescent="0.25">
      <c r="A470" s="68" t="s">
        <v>817</v>
      </c>
      <c r="B470" s="67" t="s">
        <v>486</v>
      </c>
      <c r="C470" s="67" t="s">
        <v>751</v>
      </c>
      <c r="D470" s="67" t="s">
        <v>478</v>
      </c>
      <c r="E470" s="66">
        <v>4280535.3</v>
      </c>
      <c r="F470" s="66">
        <v>4153433.51</v>
      </c>
      <c r="G470" s="64">
        <f t="shared" si="7"/>
        <v>97.030703379551625</v>
      </c>
    </row>
    <row r="471" spans="1:7" ht="63" x14ac:dyDescent="0.25">
      <c r="A471" s="68" t="s">
        <v>785</v>
      </c>
      <c r="B471" s="67" t="s">
        <v>486</v>
      </c>
      <c r="C471" s="67" t="s">
        <v>751</v>
      </c>
      <c r="D471" s="67" t="s">
        <v>29</v>
      </c>
      <c r="E471" s="66">
        <v>3851729.3</v>
      </c>
      <c r="F471" s="66">
        <v>3774733.06</v>
      </c>
      <c r="G471" s="64">
        <f t="shared" si="7"/>
        <v>98.000995552828712</v>
      </c>
    </row>
    <row r="472" spans="1:7" ht="31.5" x14ac:dyDescent="0.25">
      <c r="A472" s="68" t="s">
        <v>829</v>
      </c>
      <c r="B472" s="67" t="s">
        <v>486</v>
      </c>
      <c r="C472" s="67" t="s">
        <v>751</v>
      </c>
      <c r="D472" s="67" t="s">
        <v>49</v>
      </c>
      <c r="E472" s="66">
        <v>3851729.3</v>
      </c>
      <c r="F472" s="66">
        <v>3774733.06</v>
      </c>
      <c r="G472" s="64">
        <f t="shared" si="7"/>
        <v>98.000995552828712</v>
      </c>
    </row>
    <row r="473" spans="1:7" ht="31.5" x14ac:dyDescent="0.25">
      <c r="A473" s="68" t="s">
        <v>790</v>
      </c>
      <c r="B473" s="67" t="s">
        <v>486</v>
      </c>
      <c r="C473" s="67" t="s">
        <v>751</v>
      </c>
      <c r="D473" s="67" t="s">
        <v>35</v>
      </c>
      <c r="E473" s="66">
        <v>428806</v>
      </c>
      <c r="F473" s="66">
        <v>378700.45</v>
      </c>
      <c r="G473" s="64">
        <f t="shared" si="7"/>
        <v>88.315100534973851</v>
      </c>
    </row>
    <row r="474" spans="1:7" ht="31.5" x14ac:dyDescent="0.25">
      <c r="A474" s="68" t="s">
        <v>791</v>
      </c>
      <c r="B474" s="67" t="s">
        <v>486</v>
      </c>
      <c r="C474" s="67" t="s">
        <v>751</v>
      </c>
      <c r="D474" s="67" t="s">
        <v>37</v>
      </c>
      <c r="E474" s="66">
        <v>428806</v>
      </c>
      <c r="F474" s="66">
        <v>378700.45</v>
      </c>
      <c r="G474" s="64">
        <f t="shared" si="7"/>
        <v>88.315100534973851</v>
      </c>
    </row>
    <row r="475" spans="1:7" ht="78.75" x14ac:dyDescent="0.25">
      <c r="A475" s="68" t="s">
        <v>911</v>
      </c>
      <c r="B475" s="67" t="s">
        <v>486</v>
      </c>
      <c r="C475" s="67" t="s">
        <v>752</v>
      </c>
      <c r="D475" s="67" t="s">
        <v>478</v>
      </c>
      <c r="E475" s="66">
        <v>240180</v>
      </c>
      <c r="F475" s="66">
        <v>240180</v>
      </c>
      <c r="G475" s="64">
        <f t="shared" si="7"/>
        <v>100</v>
      </c>
    </row>
    <row r="476" spans="1:7" x14ac:dyDescent="0.25">
      <c r="A476" s="68" t="s">
        <v>803</v>
      </c>
      <c r="B476" s="67" t="s">
        <v>486</v>
      </c>
      <c r="C476" s="67" t="s">
        <v>752</v>
      </c>
      <c r="D476" s="67" t="s">
        <v>85</v>
      </c>
      <c r="E476" s="66">
        <v>105300</v>
      </c>
      <c r="F476" s="66">
        <v>105300</v>
      </c>
      <c r="G476" s="64">
        <f t="shared" si="7"/>
        <v>100</v>
      </c>
    </row>
    <row r="477" spans="1:7" ht="31.5" x14ac:dyDescent="0.25">
      <c r="A477" s="68" t="s">
        <v>804</v>
      </c>
      <c r="B477" s="67" t="s">
        <v>486</v>
      </c>
      <c r="C477" s="67" t="s">
        <v>752</v>
      </c>
      <c r="D477" s="67" t="s">
        <v>86</v>
      </c>
      <c r="E477" s="66">
        <v>105300</v>
      </c>
      <c r="F477" s="66">
        <v>105300</v>
      </c>
      <c r="G477" s="64">
        <f t="shared" si="7"/>
        <v>100</v>
      </c>
    </row>
    <row r="478" spans="1:7" ht="31.5" x14ac:dyDescent="0.25">
      <c r="A478" s="68" t="s">
        <v>815</v>
      </c>
      <c r="B478" s="67" t="s">
        <v>486</v>
      </c>
      <c r="C478" s="67" t="s">
        <v>752</v>
      </c>
      <c r="D478" s="67" t="s">
        <v>69</v>
      </c>
      <c r="E478" s="66">
        <v>134880</v>
      </c>
      <c r="F478" s="66">
        <v>134880</v>
      </c>
      <c r="G478" s="64">
        <f t="shared" si="7"/>
        <v>100</v>
      </c>
    </row>
    <row r="479" spans="1:7" x14ac:dyDescent="0.25">
      <c r="A479" s="68" t="s">
        <v>816</v>
      </c>
      <c r="B479" s="67" t="s">
        <v>486</v>
      </c>
      <c r="C479" s="67" t="s">
        <v>752</v>
      </c>
      <c r="D479" s="67" t="s">
        <v>71</v>
      </c>
      <c r="E479" s="66">
        <v>134880</v>
      </c>
      <c r="F479" s="66">
        <v>134880</v>
      </c>
      <c r="G479" s="64">
        <f t="shared" si="7"/>
        <v>100</v>
      </c>
    </row>
    <row r="480" spans="1:7" x14ac:dyDescent="0.25">
      <c r="A480" s="61" t="s">
        <v>912</v>
      </c>
      <c r="B480" s="60" t="s">
        <v>489</v>
      </c>
      <c r="C480" s="60" t="s">
        <v>695</v>
      </c>
      <c r="D480" s="60" t="s">
        <v>478</v>
      </c>
      <c r="E480" s="58">
        <f>E481+E485+E489+E509</f>
        <v>71684995.829999998</v>
      </c>
      <c r="F480" s="58">
        <f>F481+F485+F489+F509</f>
        <v>68217828.299999997</v>
      </c>
      <c r="G480" s="74">
        <f t="shared" si="7"/>
        <v>95.163328825152831</v>
      </c>
    </row>
    <row r="481" spans="1:7" x14ac:dyDescent="0.25">
      <c r="A481" s="61" t="s">
        <v>913</v>
      </c>
      <c r="B481" s="60" t="s">
        <v>635</v>
      </c>
      <c r="C481" s="60" t="s">
        <v>695</v>
      </c>
      <c r="D481" s="60" t="s">
        <v>478</v>
      </c>
      <c r="E481" s="58">
        <v>8825918.0299999993</v>
      </c>
      <c r="F481" s="58">
        <v>8825918</v>
      </c>
      <c r="G481" s="74">
        <f t="shared" si="7"/>
        <v>99.999999660092016</v>
      </c>
    </row>
    <row r="482" spans="1:7" ht="31.5" x14ac:dyDescent="0.25">
      <c r="A482" s="68" t="s">
        <v>914</v>
      </c>
      <c r="B482" s="67" t="s">
        <v>635</v>
      </c>
      <c r="C482" s="67" t="s">
        <v>637</v>
      </c>
      <c r="D482" s="67" t="s">
        <v>478</v>
      </c>
      <c r="E482" s="66">
        <v>8825918.0299999993</v>
      </c>
      <c r="F482" s="66">
        <v>8825918</v>
      </c>
      <c r="G482" s="64">
        <f t="shared" si="7"/>
        <v>99.999999660092016</v>
      </c>
    </row>
    <row r="483" spans="1:7" x14ac:dyDescent="0.25">
      <c r="A483" s="68" t="s">
        <v>803</v>
      </c>
      <c r="B483" s="67" t="s">
        <v>635</v>
      </c>
      <c r="C483" s="67" t="s">
        <v>637</v>
      </c>
      <c r="D483" s="67" t="s">
        <v>85</v>
      </c>
      <c r="E483" s="66">
        <v>8825918.0299999993</v>
      </c>
      <c r="F483" s="66">
        <v>8825918</v>
      </c>
      <c r="G483" s="64">
        <f t="shared" si="7"/>
        <v>99.999999660092016</v>
      </c>
    </row>
    <row r="484" spans="1:7" ht="31.5" x14ac:dyDescent="0.25">
      <c r="A484" s="68" t="s">
        <v>915</v>
      </c>
      <c r="B484" s="67" t="s">
        <v>635</v>
      </c>
      <c r="C484" s="67" t="s">
        <v>637</v>
      </c>
      <c r="D484" s="67" t="s">
        <v>92</v>
      </c>
      <c r="E484" s="66">
        <v>8825918.0299999993</v>
      </c>
      <c r="F484" s="66">
        <v>8825918</v>
      </c>
      <c r="G484" s="64">
        <f t="shared" si="7"/>
        <v>99.999999660092016</v>
      </c>
    </row>
    <row r="485" spans="1:7" x14ac:dyDescent="0.25">
      <c r="A485" s="61" t="s">
        <v>916</v>
      </c>
      <c r="B485" s="60" t="s">
        <v>640</v>
      </c>
      <c r="C485" s="60" t="s">
        <v>695</v>
      </c>
      <c r="D485" s="60" t="s">
        <v>478</v>
      </c>
      <c r="E485" s="58">
        <v>107200</v>
      </c>
      <c r="F485" s="58">
        <v>74600</v>
      </c>
      <c r="G485" s="74">
        <f t="shared" si="7"/>
        <v>69.589552238805979</v>
      </c>
    </row>
    <row r="486" spans="1:7" ht="47.25" x14ac:dyDescent="0.25">
      <c r="A486" s="68" t="s">
        <v>917</v>
      </c>
      <c r="B486" s="67" t="s">
        <v>640</v>
      </c>
      <c r="C486" s="67" t="s">
        <v>642</v>
      </c>
      <c r="D486" s="67" t="s">
        <v>478</v>
      </c>
      <c r="E486" s="66">
        <v>107200</v>
      </c>
      <c r="F486" s="66">
        <v>74600</v>
      </c>
      <c r="G486" s="64">
        <f t="shared" si="7"/>
        <v>69.589552238805979</v>
      </c>
    </row>
    <row r="487" spans="1:7" x14ac:dyDescent="0.25">
      <c r="A487" s="68" t="s">
        <v>803</v>
      </c>
      <c r="B487" s="67" t="s">
        <v>640</v>
      </c>
      <c r="C487" s="67" t="s">
        <v>642</v>
      </c>
      <c r="D487" s="67" t="s">
        <v>85</v>
      </c>
      <c r="E487" s="66">
        <v>107200</v>
      </c>
      <c r="F487" s="66">
        <v>74600</v>
      </c>
      <c r="G487" s="64">
        <f t="shared" si="7"/>
        <v>69.589552238805979</v>
      </c>
    </row>
    <row r="488" spans="1:7" ht="31.5" x14ac:dyDescent="0.25">
      <c r="A488" s="68" t="s">
        <v>915</v>
      </c>
      <c r="B488" s="67" t="s">
        <v>640</v>
      </c>
      <c r="C488" s="67" t="s">
        <v>642</v>
      </c>
      <c r="D488" s="67" t="s">
        <v>92</v>
      </c>
      <c r="E488" s="66">
        <v>107200</v>
      </c>
      <c r="F488" s="66">
        <v>74600</v>
      </c>
      <c r="G488" s="64">
        <f t="shared" si="7"/>
        <v>69.589552238805979</v>
      </c>
    </row>
    <row r="489" spans="1:7" x14ac:dyDescent="0.25">
      <c r="A489" s="61" t="s">
        <v>918</v>
      </c>
      <c r="B489" s="60" t="s">
        <v>644</v>
      </c>
      <c r="C489" s="60" t="s">
        <v>695</v>
      </c>
      <c r="D489" s="60" t="s">
        <v>478</v>
      </c>
      <c r="E489" s="58">
        <v>58179309.799999997</v>
      </c>
      <c r="F489" s="58">
        <v>54797404.799999997</v>
      </c>
      <c r="G489" s="74">
        <f t="shared" si="7"/>
        <v>94.187100170789577</v>
      </c>
    </row>
    <row r="490" spans="1:7" ht="31.5" x14ac:dyDescent="0.25">
      <c r="A490" s="68" t="s">
        <v>919</v>
      </c>
      <c r="B490" s="67" t="s">
        <v>644</v>
      </c>
      <c r="C490" s="67" t="s">
        <v>646</v>
      </c>
      <c r="D490" s="67" t="s">
        <v>478</v>
      </c>
      <c r="E490" s="66">
        <v>165000</v>
      </c>
      <c r="F490" s="66">
        <v>77000</v>
      </c>
      <c r="G490" s="64">
        <f t="shared" si="7"/>
        <v>46.666666666666664</v>
      </c>
    </row>
    <row r="491" spans="1:7" ht="31.5" x14ac:dyDescent="0.25">
      <c r="A491" s="68" t="s">
        <v>790</v>
      </c>
      <c r="B491" s="67" t="s">
        <v>644</v>
      </c>
      <c r="C491" s="67" t="s">
        <v>646</v>
      </c>
      <c r="D491" s="67" t="s">
        <v>35</v>
      </c>
      <c r="E491" s="66">
        <v>165000</v>
      </c>
      <c r="F491" s="66">
        <v>77000</v>
      </c>
      <c r="G491" s="64">
        <f t="shared" si="7"/>
        <v>46.666666666666664</v>
      </c>
    </row>
    <row r="492" spans="1:7" ht="31.5" x14ac:dyDescent="0.25">
      <c r="A492" s="68" t="s">
        <v>791</v>
      </c>
      <c r="B492" s="67" t="s">
        <v>644</v>
      </c>
      <c r="C492" s="67" t="s">
        <v>646</v>
      </c>
      <c r="D492" s="67" t="s">
        <v>37</v>
      </c>
      <c r="E492" s="66">
        <v>165000</v>
      </c>
      <c r="F492" s="66">
        <v>77000</v>
      </c>
      <c r="G492" s="64">
        <f t="shared" si="7"/>
        <v>46.666666666666664</v>
      </c>
    </row>
    <row r="493" spans="1:7" ht="31.5" x14ac:dyDescent="0.25">
      <c r="A493" s="68" t="s">
        <v>919</v>
      </c>
      <c r="B493" s="67" t="s">
        <v>644</v>
      </c>
      <c r="C493" s="67" t="s">
        <v>647</v>
      </c>
      <c r="D493" s="67" t="s">
        <v>478</v>
      </c>
      <c r="E493" s="66">
        <v>13524128</v>
      </c>
      <c r="F493" s="66">
        <v>10854517</v>
      </c>
      <c r="G493" s="64">
        <f t="shared" si="7"/>
        <v>80.260383516038885</v>
      </c>
    </row>
    <row r="494" spans="1:7" x14ac:dyDescent="0.25">
      <c r="A494" s="68" t="s">
        <v>803</v>
      </c>
      <c r="B494" s="67" t="s">
        <v>644</v>
      </c>
      <c r="C494" s="67" t="s">
        <v>647</v>
      </c>
      <c r="D494" s="67" t="s">
        <v>85</v>
      </c>
      <c r="E494" s="66">
        <v>13524128</v>
      </c>
      <c r="F494" s="66">
        <v>10854517</v>
      </c>
      <c r="G494" s="64">
        <f t="shared" si="7"/>
        <v>80.260383516038885</v>
      </c>
    </row>
    <row r="495" spans="1:7" ht="31.5" x14ac:dyDescent="0.25">
      <c r="A495" s="68" t="s">
        <v>915</v>
      </c>
      <c r="B495" s="67" t="s">
        <v>644</v>
      </c>
      <c r="C495" s="67" t="s">
        <v>647</v>
      </c>
      <c r="D495" s="67" t="s">
        <v>92</v>
      </c>
      <c r="E495" s="66">
        <v>10600688</v>
      </c>
      <c r="F495" s="66">
        <v>8498624</v>
      </c>
      <c r="G495" s="64">
        <f t="shared" si="7"/>
        <v>80.170494594313126</v>
      </c>
    </row>
    <row r="496" spans="1:7" ht="31.5" x14ac:dyDescent="0.25">
      <c r="A496" s="68" t="s">
        <v>804</v>
      </c>
      <c r="B496" s="67" t="s">
        <v>644</v>
      </c>
      <c r="C496" s="67" t="s">
        <v>647</v>
      </c>
      <c r="D496" s="67" t="s">
        <v>86</v>
      </c>
      <c r="E496" s="66">
        <v>2923440</v>
      </c>
      <c r="F496" s="66">
        <v>2355893</v>
      </c>
      <c r="G496" s="64">
        <f t="shared" si="7"/>
        <v>80.586329803245491</v>
      </c>
    </row>
    <row r="497" spans="1:7" ht="47.25" x14ac:dyDescent="0.25">
      <c r="A497" s="68" t="s">
        <v>920</v>
      </c>
      <c r="B497" s="67" t="s">
        <v>644</v>
      </c>
      <c r="C497" s="67" t="s">
        <v>649</v>
      </c>
      <c r="D497" s="67" t="s">
        <v>478</v>
      </c>
      <c r="E497" s="66">
        <v>469511.4</v>
      </c>
      <c r="F497" s="66">
        <v>469511.4</v>
      </c>
      <c r="G497" s="64">
        <f t="shared" si="7"/>
        <v>100</v>
      </c>
    </row>
    <row r="498" spans="1:7" x14ac:dyDescent="0.25">
      <c r="A498" s="68" t="s">
        <v>803</v>
      </c>
      <c r="B498" s="67" t="s">
        <v>644</v>
      </c>
      <c r="C498" s="67" t="s">
        <v>649</v>
      </c>
      <c r="D498" s="67" t="s">
        <v>85</v>
      </c>
      <c r="E498" s="66">
        <v>469511.4</v>
      </c>
      <c r="F498" s="66">
        <v>469511.4</v>
      </c>
      <c r="G498" s="64">
        <f t="shared" si="7"/>
        <v>100</v>
      </c>
    </row>
    <row r="499" spans="1:7" ht="31.5" x14ac:dyDescent="0.25">
      <c r="A499" s="68" t="s">
        <v>915</v>
      </c>
      <c r="B499" s="67" t="s">
        <v>644</v>
      </c>
      <c r="C499" s="67" t="s">
        <v>649</v>
      </c>
      <c r="D499" s="67" t="s">
        <v>92</v>
      </c>
      <c r="E499" s="66">
        <v>469511.4</v>
      </c>
      <c r="F499" s="66">
        <v>469511.4</v>
      </c>
      <c r="G499" s="64">
        <f t="shared" si="7"/>
        <v>100</v>
      </c>
    </row>
    <row r="500" spans="1:7" ht="31.5" x14ac:dyDescent="0.25">
      <c r="A500" s="68" t="s">
        <v>921</v>
      </c>
      <c r="B500" s="67" t="s">
        <v>644</v>
      </c>
      <c r="C500" s="67" t="s">
        <v>651</v>
      </c>
      <c r="D500" s="67" t="s">
        <v>478</v>
      </c>
      <c r="E500" s="66">
        <v>795614.4</v>
      </c>
      <c r="F500" s="66">
        <v>795614.4</v>
      </c>
      <c r="G500" s="64">
        <f t="shared" si="7"/>
        <v>100</v>
      </c>
    </row>
    <row r="501" spans="1:7" x14ac:dyDescent="0.25">
      <c r="A501" s="68" t="s">
        <v>803</v>
      </c>
      <c r="B501" s="67" t="s">
        <v>644</v>
      </c>
      <c r="C501" s="67" t="s">
        <v>651</v>
      </c>
      <c r="D501" s="67" t="s">
        <v>85</v>
      </c>
      <c r="E501" s="66">
        <v>795614.4</v>
      </c>
      <c r="F501" s="66">
        <v>795614.4</v>
      </c>
      <c r="G501" s="64">
        <f t="shared" si="7"/>
        <v>100</v>
      </c>
    </row>
    <row r="502" spans="1:7" ht="31.5" x14ac:dyDescent="0.25">
      <c r="A502" s="68" t="s">
        <v>804</v>
      </c>
      <c r="B502" s="67" t="s">
        <v>644</v>
      </c>
      <c r="C502" s="67" t="s">
        <v>651</v>
      </c>
      <c r="D502" s="67" t="s">
        <v>86</v>
      </c>
      <c r="E502" s="66">
        <v>795614.4</v>
      </c>
      <c r="F502" s="66">
        <v>795614.4</v>
      </c>
      <c r="G502" s="64">
        <f t="shared" si="7"/>
        <v>100</v>
      </c>
    </row>
    <row r="503" spans="1:7" ht="63" x14ac:dyDescent="0.25">
      <c r="A503" s="68" t="s">
        <v>922</v>
      </c>
      <c r="B503" s="67" t="s">
        <v>644</v>
      </c>
      <c r="C503" s="67" t="s">
        <v>653</v>
      </c>
      <c r="D503" s="67" t="s">
        <v>478</v>
      </c>
      <c r="E503" s="66">
        <v>37501794</v>
      </c>
      <c r="F503" s="66">
        <v>36877500</v>
      </c>
      <c r="G503" s="64">
        <f t="shared" si="7"/>
        <v>98.335295639456604</v>
      </c>
    </row>
    <row r="504" spans="1:7" ht="31.5" x14ac:dyDescent="0.25">
      <c r="A504" s="68" t="s">
        <v>842</v>
      </c>
      <c r="B504" s="67" t="s">
        <v>644</v>
      </c>
      <c r="C504" s="67" t="s">
        <v>653</v>
      </c>
      <c r="D504" s="67" t="s">
        <v>112</v>
      </c>
      <c r="E504" s="66">
        <v>37501794</v>
      </c>
      <c r="F504" s="66">
        <v>36877500</v>
      </c>
      <c r="G504" s="64">
        <f t="shared" si="7"/>
        <v>98.335295639456604</v>
      </c>
    </row>
    <row r="505" spans="1:7" x14ac:dyDescent="0.25">
      <c r="A505" s="68" t="s">
        <v>843</v>
      </c>
      <c r="B505" s="67" t="s">
        <v>644</v>
      </c>
      <c r="C505" s="67" t="s">
        <v>653</v>
      </c>
      <c r="D505" s="67" t="s">
        <v>114</v>
      </c>
      <c r="E505" s="66">
        <v>37501794</v>
      </c>
      <c r="F505" s="66">
        <v>36877500</v>
      </c>
      <c r="G505" s="64">
        <f t="shared" si="7"/>
        <v>98.335295639456604</v>
      </c>
    </row>
    <row r="506" spans="1:7" ht="63" x14ac:dyDescent="0.25">
      <c r="A506" s="68" t="s">
        <v>923</v>
      </c>
      <c r="B506" s="67" t="s">
        <v>644</v>
      </c>
      <c r="C506" s="67" t="s">
        <v>717</v>
      </c>
      <c r="D506" s="67" t="s">
        <v>478</v>
      </c>
      <c r="E506" s="66">
        <v>5723262</v>
      </c>
      <c r="F506" s="66">
        <v>5723262</v>
      </c>
      <c r="G506" s="64">
        <f t="shared" si="7"/>
        <v>100</v>
      </c>
    </row>
    <row r="507" spans="1:7" x14ac:dyDescent="0.25">
      <c r="A507" s="68" t="s">
        <v>803</v>
      </c>
      <c r="B507" s="67" t="s">
        <v>644</v>
      </c>
      <c r="C507" s="67" t="s">
        <v>717</v>
      </c>
      <c r="D507" s="67" t="s">
        <v>85</v>
      </c>
      <c r="E507" s="66">
        <v>5723262</v>
      </c>
      <c r="F507" s="66">
        <v>5723262</v>
      </c>
      <c r="G507" s="64">
        <f t="shared" si="7"/>
        <v>100</v>
      </c>
    </row>
    <row r="508" spans="1:7" ht="31.5" x14ac:dyDescent="0.25">
      <c r="A508" s="68" t="s">
        <v>804</v>
      </c>
      <c r="B508" s="67" t="s">
        <v>644</v>
      </c>
      <c r="C508" s="67" t="s">
        <v>717</v>
      </c>
      <c r="D508" s="67" t="s">
        <v>86</v>
      </c>
      <c r="E508" s="66">
        <v>5723262</v>
      </c>
      <c r="F508" s="66">
        <v>5723262</v>
      </c>
      <c r="G508" s="64">
        <f t="shared" si="7"/>
        <v>100</v>
      </c>
    </row>
    <row r="509" spans="1:7" x14ac:dyDescent="0.25">
      <c r="A509" s="61" t="s">
        <v>924</v>
      </c>
      <c r="B509" s="60" t="s">
        <v>491</v>
      </c>
      <c r="C509" s="60" t="s">
        <v>695</v>
      </c>
      <c r="D509" s="60" t="s">
        <v>478</v>
      </c>
      <c r="E509" s="58">
        <v>4572568</v>
      </c>
      <c r="F509" s="58">
        <v>4519905.5</v>
      </c>
      <c r="G509" s="74">
        <f t="shared" si="7"/>
        <v>98.848294875002409</v>
      </c>
    </row>
    <row r="510" spans="1:7" ht="94.5" x14ac:dyDescent="0.25">
      <c r="A510" s="68" t="s">
        <v>813</v>
      </c>
      <c r="B510" s="67" t="s">
        <v>491</v>
      </c>
      <c r="C510" s="67" t="s">
        <v>539</v>
      </c>
      <c r="D510" s="67" t="s">
        <v>478</v>
      </c>
      <c r="E510" s="66">
        <v>1433304</v>
      </c>
      <c r="F510" s="66">
        <v>1433304</v>
      </c>
      <c r="G510" s="64">
        <f t="shared" si="7"/>
        <v>100</v>
      </c>
    </row>
    <row r="511" spans="1:7" ht="63" x14ac:dyDescent="0.25">
      <c r="A511" s="68" t="s">
        <v>785</v>
      </c>
      <c r="B511" s="67" t="s">
        <v>491</v>
      </c>
      <c r="C511" s="67" t="s">
        <v>539</v>
      </c>
      <c r="D511" s="67" t="s">
        <v>29</v>
      </c>
      <c r="E511" s="66">
        <v>1295399.46</v>
      </c>
      <c r="F511" s="66">
        <v>1295399.46</v>
      </c>
      <c r="G511" s="64">
        <f t="shared" si="7"/>
        <v>100</v>
      </c>
    </row>
    <row r="512" spans="1:7" ht="31.5" x14ac:dyDescent="0.25">
      <c r="A512" s="68" t="s">
        <v>786</v>
      </c>
      <c r="B512" s="67" t="s">
        <v>491</v>
      </c>
      <c r="C512" s="67" t="s">
        <v>539</v>
      </c>
      <c r="D512" s="67" t="s">
        <v>31</v>
      </c>
      <c r="E512" s="66">
        <v>1295399.46</v>
      </c>
      <c r="F512" s="66">
        <v>1295399.46</v>
      </c>
      <c r="G512" s="64">
        <f t="shared" si="7"/>
        <v>100</v>
      </c>
    </row>
    <row r="513" spans="1:7" ht="31.5" x14ac:dyDescent="0.25">
      <c r="A513" s="68" t="s">
        <v>790</v>
      </c>
      <c r="B513" s="67" t="s">
        <v>491</v>
      </c>
      <c r="C513" s="67" t="s">
        <v>539</v>
      </c>
      <c r="D513" s="67" t="s">
        <v>35</v>
      </c>
      <c r="E513" s="66">
        <v>137904.54</v>
      </c>
      <c r="F513" s="66">
        <v>137904.54</v>
      </c>
      <c r="G513" s="64">
        <f t="shared" si="7"/>
        <v>100</v>
      </c>
    </row>
    <row r="514" spans="1:7" ht="31.5" x14ac:dyDescent="0.25">
      <c r="A514" s="68" t="s">
        <v>791</v>
      </c>
      <c r="B514" s="67" t="s">
        <v>491</v>
      </c>
      <c r="C514" s="67" t="s">
        <v>539</v>
      </c>
      <c r="D514" s="67" t="s">
        <v>37</v>
      </c>
      <c r="E514" s="66">
        <v>137904.54</v>
      </c>
      <c r="F514" s="66">
        <v>137904.54</v>
      </c>
      <c r="G514" s="64">
        <f t="shared" si="7"/>
        <v>100</v>
      </c>
    </row>
    <row r="515" spans="1:7" ht="31.5" x14ac:dyDescent="0.25">
      <c r="A515" s="68" t="s">
        <v>919</v>
      </c>
      <c r="B515" s="67" t="s">
        <v>491</v>
      </c>
      <c r="C515" s="67" t="s">
        <v>654</v>
      </c>
      <c r="D515" s="67" t="s">
        <v>478</v>
      </c>
      <c r="E515" s="66">
        <v>1911072</v>
      </c>
      <c r="F515" s="66">
        <v>1911072</v>
      </c>
      <c r="G515" s="64">
        <f t="shared" si="7"/>
        <v>100</v>
      </c>
    </row>
    <row r="516" spans="1:7" ht="63" x14ac:dyDescent="0.25">
      <c r="A516" s="68" t="s">
        <v>785</v>
      </c>
      <c r="B516" s="67" t="s">
        <v>491</v>
      </c>
      <c r="C516" s="67" t="s">
        <v>654</v>
      </c>
      <c r="D516" s="67" t="s">
        <v>29</v>
      </c>
      <c r="E516" s="66">
        <v>1899072</v>
      </c>
      <c r="F516" s="66">
        <v>1899072</v>
      </c>
      <c r="G516" s="64">
        <f t="shared" si="7"/>
        <v>100</v>
      </c>
    </row>
    <row r="517" spans="1:7" ht="31.5" x14ac:dyDescent="0.25">
      <c r="A517" s="68" t="s">
        <v>786</v>
      </c>
      <c r="B517" s="67" t="s">
        <v>491</v>
      </c>
      <c r="C517" s="67" t="s">
        <v>654</v>
      </c>
      <c r="D517" s="67" t="s">
        <v>31</v>
      </c>
      <c r="E517" s="66">
        <v>1899072</v>
      </c>
      <c r="F517" s="66">
        <v>1899072</v>
      </c>
      <c r="G517" s="64">
        <f t="shared" si="7"/>
        <v>100</v>
      </c>
    </row>
    <row r="518" spans="1:7" ht="31.5" x14ac:dyDescent="0.25">
      <c r="A518" s="68" t="s">
        <v>790</v>
      </c>
      <c r="B518" s="67" t="s">
        <v>491</v>
      </c>
      <c r="C518" s="67" t="s">
        <v>654</v>
      </c>
      <c r="D518" s="67" t="s">
        <v>35</v>
      </c>
      <c r="E518" s="66">
        <v>12000</v>
      </c>
      <c r="F518" s="66">
        <v>12000</v>
      </c>
      <c r="G518" s="64">
        <f t="shared" si="7"/>
        <v>100</v>
      </c>
    </row>
    <row r="519" spans="1:7" ht="31.5" x14ac:dyDescent="0.25">
      <c r="A519" s="68" t="s">
        <v>791</v>
      </c>
      <c r="B519" s="67" t="s">
        <v>491</v>
      </c>
      <c r="C519" s="67" t="s">
        <v>654</v>
      </c>
      <c r="D519" s="67" t="s">
        <v>37</v>
      </c>
      <c r="E519" s="66">
        <v>12000</v>
      </c>
      <c r="F519" s="66">
        <v>12000</v>
      </c>
      <c r="G519" s="64">
        <f t="shared" si="7"/>
        <v>100</v>
      </c>
    </row>
    <row r="520" spans="1:7" ht="31.5" x14ac:dyDescent="0.25">
      <c r="A520" s="68" t="s">
        <v>925</v>
      </c>
      <c r="B520" s="67" t="s">
        <v>491</v>
      </c>
      <c r="C520" s="67" t="s">
        <v>656</v>
      </c>
      <c r="D520" s="67" t="s">
        <v>478</v>
      </c>
      <c r="E520" s="66">
        <v>85000</v>
      </c>
      <c r="F520" s="66">
        <v>84927</v>
      </c>
      <c r="G520" s="64">
        <f t="shared" si="7"/>
        <v>99.914117647058816</v>
      </c>
    </row>
    <row r="521" spans="1:7" ht="31.5" x14ac:dyDescent="0.25">
      <c r="A521" s="68" t="s">
        <v>790</v>
      </c>
      <c r="B521" s="67" t="s">
        <v>491</v>
      </c>
      <c r="C521" s="67" t="s">
        <v>656</v>
      </c>
      <c r="D521" s="67" t="s">
        <v>35</v>
      </c>
      <c r="E521" s="66">
        <v>85000</v>
      </c>
      <c r="F521" s="66">
        <v>84927</v>
      </c>
      <c r="G521" s="64">
        <f t="shared" si="7"/>
        <v>99.914117647058816</v>
      </c>
    </row>
    <row r="522" spans="1:7" ht="31.5" x14ac:dyDescent="0.25">
      <c r="A522" s="68" t="s">
        <v>791</v>
      </c>
      <c r="B522" s="67" t="s">
        <v>491</v>
      </c>
      <c r="C522" s="67" t="s">
        <v>656</v>
      </c>
      <c r="D522" s="67" t="s">
        <v>37</v>
      </c>
      <c r="E522" s="66">
        <v>85000</v>
      </c>
      <c r="F522" s="66">
        <v>84927</v>
      </c>
      <c r="G522" s="64">
        <f t="shared" si="7"/>
        <v>99.914117647058816</v>
      </c>
    </row>
    <row r="523" spans="1:7" x14ac:dyDescent="0.25">
      <c r="A523" s="68" t="s">
        <v>926</v>
      </c>
      <c r="B523" s="67" t="s">
        <v>491</v>
      </c>
      <c r="C523" s="67" t="s">
        <v>658</v>
      </c>
      <c r="D523" s="67" t="s">
        <v>478</v>
      </c>
      <c r="E523" s="66">
        <v>150000</v>
      </c>
      <c r="F523" s="66">
        <v>141000</v>
      </c>
      <c r="G523" s="64">
        <f t="shared" ref="G523:G580" si="8">F523/E523*100</f>
        <v>94</v>
      </c>
    </row>
    <row r="524" spans="1:7" x14ac:dyDescent="0.25">
      <c r="A524" s="68" t="s">
        <v>803</v>
      </c>
      <c r="B524" s="67" t="s">
        <v>491</v>
      </c>
      <c r="C524" s="67" t="s">
        <v>658</v>
      </c>
      <c r="D524" s="67" t="s">
        <v>85</v>
      </c>
      <c r="E524" s="66">
        <v>150000</v>
      </c>
      <c r="F524" s="66">
        <v>141000</v>
      </c>
      <c r="G524" s="64">
        <f t="shared" si="8"/>
        <v>94</v>
      </c>
    </row>
    <row r="525" spans="1:7" ht="31.5" x14ac:dyDescent="0.25">
      <c r="A525" s="68" t="s">
        <v>915</v>
      </c>
      <c r="B525" s="67" t="s">
        <v>491</v>
      </c>
      <c r="C525" s="67" t="s">
        <v>658</v>
      </c>
      <c r="D525" s="67" t="s">
        <v>92</v>
      </c>
      <c r="E525" s="66">
        <v>150000</v>
      </c>
      <c r="F525" s="66">
        <v>141000</v>
      </c>
      <c r="G525" s="64">
        <f t="shared" si="8"/>
        <v>94</v>
      </c>
    </row>
    <row r="526" spans="1:7" ht="31.5" x14ac:dyDescent="0.25">
      <c r="A526" s="68" t="s">
        <v>927</v>
      </c>
      <c r="B526" s="67" t="s">
        <v>491</v>
      </c>
      <c r="C526" s="67" t="s">
        <v>660</v>
      </c>
      <c r="D526" s="67" t="s">
        <v>478</v>
      </c>
      <c r="E526" s="66">
        <v>546000</v>
      </c>
      <c r="F526" s="66">
        <v>546000</v>
      </c>
      <c r="G526" s="64">
        <f t="shared" si="8"/>
        <v>100</v>
      </c>
    </row>
    <row r="527" spans="1:7" x14ac:dyDescent="0.25">
      <c r="A527" s="68" t="s">
        <v>803</v>
      </c>
      <c r="B527" s="67" t="s">
        <v>491</v>
      </c>
      <c r="C527" s="67" t="s">
        <v>660</v>
      </c>
      <c r="D527" s="67" t="s">
        <v>85</v>
      </c>
      <c r="E527" s="66">
        <v>546000</v>
      </c>
      <c r="F527" s="66">
        <v>546000</v>
      </c>
      <c r="G527" s="64">
        <f t="shared" si="8"/>
        <v>100</v>
      </c>
    </row>
    <row r="528" spans="1:7" x14ac:dyDescent="0.25">
      <c r="A528" s="68" t="s">
        <v>928</v>
      </c>
      <c r="B528" s="67" t="s">
        <v>491</v>
      </c>
      <c r="C528" s="67" t="s">
        <v>660</v>
      </c>
      <c r="D528" s="67" t="s">
        <v>106</v>
      </c>
      <c r="E528" s="66">
        <v>546000</v>
      </c>
      <c r="F528" s="66">
        <v>546000</v>
      </c>
      <c r="G528" s="64">
        <f t="shared" si="8"/>
        <v>100</v>
      </c>
    </row>
    <row r="529" spans="1:9" ht="47.25" x14ac:dyDescent="0.25">
      <c r="A529" s="68" t="s">
        <v>929</v>
      </c>
      <c r="B529" s="67" t="s">
        <v>491</v>
      </c>
      <c r="C529" s="67" t="s">
        <v>753</v>
      </c>
      <c r="D529" s="67" t="s">
        <v>478</v>
      </c>
      <c r="E529" s="66">
        <v>424192</v>
      </c>
      <c r="F529" s="66">
        <v>380616.35</v>
      </c>
      <c r="G529" s="64">
        <f t="shared" si="8"/>
        <v>89.727375810953518</v>
      </c>
    </row>
    <row r="530" spans="1:9" ht="31.5" x14ac:dyDescent="0.25">
      <c r="A530" s="68" t="s">
        <v>790</v>
      </c>
      <c r="B530" s="67" t="s">
        <v>491</v>
      </c>
      <c r="C530" s="67" t="s">
        <v>753</v>
      </c>
      <c r="D530" s="67" t="s">
        <v>35</v>
      </c>
      <c r="E530" s="66">
        <v>166252</v>
      </c>
      <c r="F530" s="66">
        <v>146562.35</v>
      </c>
      <c r="G530" s="64">
        <f t="shared" si="8"/>
        <v>88.156743979019808</v>
      </c>
    </row>
    <row r="531" spans="1:9" ht="31.5" x14ac:dyDescent="0.25">
      <c r="A531" s="68" t="s">
        <v>791</v>
      </c>
      <c r="B531" s="67" t="s">
        <v>491</v>
      </c>
      <c r="C531" s="67" t="s">
        <v>753</v>
      </c>
      <c r="D531" s="67" t="s">
        <v>37</v>
      </c>
      <c r="E531" s="66">
        <v>166252</v>
      </c>
      <c r="F531" s="66">
        <v>146562.35</v>
      </c>
      <c r="G531" s="64">
        <f t="shared" si="8"/>
        <v>88.156743979019808</v>
      </c>
    </row>
    <row r="532" spans="1:9" ht="31.5" x14ac:dyDescent="0.25">
      <c r="A532" s="68" t="s">
        <v>815</v>
      </c>
      <c r="B532" s="67" t="s">
        <v>491</v>
      </c>
      <c r="C532" s="67" t="s">
        <v>753</v>
      </c>
      <c r="D532" s="67" t="s">
        <v>69</v>
      </c>
      <c r="E532" s="66">
        <v>257940</v>
      </c>
      <c r="F532" s="66">
        <v>234054</v>
      </c>
      <c r="G532" s="64">
        <f t="shared" si="8"/>
        <v>90.7397069085834</v>
      </c>
    </row>
    <row r="533" spans="1:9" x14ac:dyDescent="0.25">
      <c r="A533" s="68" t="s">
        <v>816</v>
      </c>
      <c r="B533" s="67" t="s">
        <v>491</v>
      </c>
      <c r="C533" s="67" t="s">
        <v>753</v>
      </c>
      <c r="D533" s="67" t="s">
        <v>71</v>
      </c>
      <c r="E533" s="66">
        <v>257940</v>
      </c>
      <c r="F533" s="66">
        <v>234054</v>
      </c>
      <c r="G533" s="64">
        <f t="shared" si="8"/>
        <v>90.7397069085834</v>
      </c>
    </row>
    <row r="534" spans="1:9" ht="31.5" x14ac:dyDescent="0.25">
      <c r="A534" s="68" t="s">
        <v>930</v>
      </c>
      <c r="B534" s="67" t="s">
        <v>491</v>
      </c>
      <c r="C534" s="67" t="s">
        <v>663</v>
      </c>
      <c r="D534" s="67" t="s">
        <v>478</v>
      </c>
      <c r="E534" s="66">
        <v>23000</v>
      </c>
      <c r="F534" s="66">
        <v>22986.15</v>
      </c>
      <c r="G534" s="64">
        <f t="shared" si="8"/>
        <v>99.939782608695666</v>
      </c>
      <c r="H534" s="94">
        <v>0</v>
      </c>
      <c r="I534" s="94">
        <v>0</v>
      </c>
    </row>
    <row r="535" spans="1:9" ht="31.5" x14ac:dyDescent="0.25">
      <c r="A535" s="68" t="s">
        <v>790</v>
      </c>
      <c r="B535" s="67" t="s">
        <v>491</v>
      </c>
      <c r="C535" s="67" t="s">
        <v>663</v>
      </c>
      <c r="D535" s="67" t="s">
        <v>35</v>
      </c>
      <c r="E535" s="66">
        <v>23000</v>
      </c>
      <c r="F535" s="66">
        <v>22986.15</v>
      </c>
      <c r="G535" s="64">
        <f t="shared" si="8"/>
        <v>99.939782608695666</v>
      </c>
      <c r="H535" s="94">
        <v>0</v>
      </c>
      <c r="I535" s="94">
        <v>0</v>
      </c>
    </row>
    <row r="536" spans="1:9" ht="31.5" x14ac:dyDescent="0.25">
      <c r="A536" s="68" t="s">
        <v>791</v>
      </c>
      <c r="B536" s="67" t="s">
        <v>491</v>
      </c>
      <c r="C536" s="67" t="s">
        <v>663</v>
      </c>
      <c r="D536" s="67" t="s">
        <v>37</v>
      </c>
      <c r="E536" s="66">
        <v>23000</v>
      </c>
      <c r="F536" s="66">
        <v>22986.15</v>
      </c>
      <c r="G536" s="64">
        <f t="shared" si="8"/>
        <v>99.939782608695666</v>
      </c>
      <c r="H536" s="94">
        <v>0</v>
      </c>
      <c r="I536" s="94">
        <v>0</v>
      </c>
    </row>
    <row r="537" spans="1:9" x14ac:dyDescent="0.25">
      <c r="A537" s="61" t="s">
        <v>931</v>
      </c>
      <c r="B537" s="60" t="s">
        <v>494</v>
      </c>
      <c r="C537" s="60" t="s">
        <v>695</v>
      </c>
      <c r="D537" s="60" t="s">
        <v>478</v>
      </c>
      <c r="E537" s="58">
        <f>E538</f>
        <v>28845519.289999999</v>
      </c>
      <c r="F537" s="58">
        <f>F538</f>
        <v>26995028.359999999</v>
      </c>
      <c r="G537" s="74">
        <f t="shared" si="8"/>
        <v>93.584823655292908</v>
      </c>
    </row>
    <row r="538" spans="1:9" x14ac:dyDescent="0.25">
      <c r="A538" s="61" t="s">
        <v>932</v>
      </c>
      <c r="B538" s="60" t="s">
        <v>496</v>
      </c>
      <c r="C538" s="60" t="s">
        <v>695</v>
      </c>
      <c r="D538" s="60" t="s">
        <v>478</v>
      </c>
      <c r="E538" s="58">
        <v>28845519.289999999</v>
      </c>
      <c r="F538" s="58">
        <v>26995028.359999999</v>
      </c>
      <c r="G538" s="74">
        <f t="shared" si="8"/>
        <v>93.584823655292908</v>
      </c>
    </row>
    <row r="539" spans="1:9" x14ac:dyDescent="0.25">
      <c r="A539" s="68" t="s">
        <v>933</v>
      </c>
      <c r="B539" s="67" t="s">
        <v>496</v>
      </c>
      <c r="C539" s="67" t="s">
        <v>754</v>
      </c>
      <c r="D539" s="67" t="s">
        <v>478</v>
      </c>
      <c r="E539" s="66">
        <v>8690640</v>
      </c>
      <c r="F539" s="66">
        <v>7301983.8200000003</v>
      </c>
      <c r="G539" s="64">
        <f t="shared" si="8"/>
        <v>84.021243774911852</v>
      </c>
    </row>
    <row r="540" spans="1:9" ht="31.5" x14ac:dyDescent="0.25">
      <c r="A540" s="68" t="s">
        <v>815</v>
      </c>
      <c r="B540" s="67" t="s">
        <v>496</v>
      </c>
      <c r="C540" s="67" t="s">
        <v>754</v>
      </c>
      <c r="D540" s="67" t="s">
        <v>69</v>
      </c>
      <c r="E540" s="66">
        <v>8690640</v>
      </c>
      <c r="F540" s="66">
        <v>7301983.8200000003</v>
      </c>
      <c r="G540" s="64">
        <f t="shared" si="8"/>
        <v>84.021243774911852</v>
      </c>
      <c r="H540" s="94">
        <v>0</v>
      </c>
      <c r="I540" s="94">
        <v>0</v>
      </c>
    </row>
    <row r="541" spans="1:9" x14ac:dyDescent="0.25">
      <c r="A541" s="68" t="s">
        <v>816</v>
      </c>
      <c r="B541" s="67" t="s">
        <v>496</v>
      </c>
      <c r="C541" s="67" t="s">
        <v>754</v>
      </c>
      <c r="D541" s="67" t="s">
        <v>71</v>
      </c>
      <c r="E541" s="66">
        <v>8690640</v>
      </c>
      <c r="F541" s="66">
        <v>7301983.8200000003</v>
      </c>
      <c r="G541" s="64">
        <f t="shared" si="8"/>
        <v>84.021243774911852</v>
      </c>
      <c r="H541" s="94">
        <v>0</v>
      </c>
      <c r="I541" s="94">
        <v>0</v>
      </c>
    </row>
    <row r="542" spans="1:9" ht="63" x14ac:dyDescent="0.25">
      <c r="A542" s="68" t="s">
        <v>934</v>
      </c>
      <c r="B542" s="67" t="s">
        <v>496</v>
      </c>
      <c r="C542" s="67" t="s">
        <v>756</v>
      </c>
      <c r="D542" s="67" t="s">
        <v>478</v>
      </c>
      <c r="E542" s="66">
        <v>269336.96000000002</v>
      </c>
      <c r="F542" s="66">
        <v>269336.96000000002</v>
      </c>
      <c r="G542" s="64">
        <f t="shared" si="8"/>
        <v>100</v>
      </c>
    </row>
    <row r="543" spans="1:9" ht="31.5" x14ac:dyDescent="0.25">
      <c r="A543" s="68" t="s">
        <v>815</v>
      </c>
      <c r="B543" s="67" t="s">
        <v>496</v>
      </c>
      <c r="C543" s="67" t="s">
        <v>756</v>
      </c>
      <c r="D543" s="67" t="s">
        <v>69</v>
      </c>
      <c r="E543" s="66">
        <v>269336.96000000002</v>
      </c>
      <c r="F543" s="66">
        <v>269336.96000000002</v>
      </c>
      <c r="G543" s="64">
        <f t="shared" si="8"/>
        <v>100</v>
      </c>
    </row>
    <row r="544" spans="1:9" x14ac:dyDescent="0.25">
      <c r="A544" s="68" t="s">
        <v>816</v>
      </c>
      <c r="B544" s="67" t="s">
        <v>496</v>
      </c>
      <c r="C544" s="67" t="s">
        <v>756</v>
      </c>
      <c r="D544" s="67" t="s">
        <v>71</v>
      </c>
      <c r="E544" s="66">
        <v>269336.96000000002</v>
      </c>
      <c r="F544" s="66">
        <v>269336.96000000002</v>
      </c>
      <c r="G544" s="64">
        <f t="shared" si="8"/>
        <v>100</v>
      </c>
    </row>
    <row r="545" spans="1:7" x14ac:dyDescent="0.25">
      <c r="A545" s="68" t="s">
        <v>935</v>
      </c>
      <c r="B545" s="67" t="s">
        <v>496</v>
      </c>
      <c r="C545" s="67" t="s">
        <v>757</v>
      </c>
      <c r="D545" s="67" t="s">
        <v>478</v>
      </c>
      <c r="E545" s="66">
        <v>16843079.329999998</v>
      </c>
      <c r="F545" s="66">
        <v>16625445.630000001</v>
      </c>
      <c r="G545" s="64">
        <f t="shared" si="8"/>
        <v>98.707874636603051</v>
      </c>
    </row>
    <row r="546" spans="1:7" ht="31.5" x14ac:dyDescent="0.25">
      <c r="A546" s="68" t="s">
        <v>815</v>
      </c>
      <c r="B546" s="67" t="s">
        <v>496</v>
      </c>
      <c r="C546" s="67" t="s">
        <v>757</v>
      </c>
      <c r="D546" s="67" t="s">
        <v>69</v>
      </c>
      <c r="E546" s="66">
        <v>16843079.329999998</v>
      </c>
      <c r="F546" s="66">
        <v>16625445.630000001</v>
      </c>
      <c r="G546" s="64">
        <f t="shared" si="8"/>
        <v>98.707874636603051</v>
      </c>
    </row>
    <row r="547" spans="1:7" x14ac:dyDescent="0.25">
      <c r="A547" s="68" t="s">
        <v>816</v>
      </c>
      <c r="B547" s="67" t="s">
        <v>496</v>
      </c>
      <c r="C547" s="67" t="s">
        <v>757</v>
      </c>
      <c r="D547" s="67" t="s">
        <v>71</v>
      </c>
      <c r="E547" s="66">
        <v>6546958</v>
      </c>
      <c r="F547" s="66">
        <v>6360393.1799999997</v>
      </c>
      <c r="G547" s="64">
        <f t="shared" si="8"/>
        <v>97.150358685667442</v>
      </c>
    </row>
    <row r="548" spans="1:7" x14ac:dyDescent="0.25">
      <c r="A548" s="68" t="s">
        <v>874</v>
      </c>
      <c r="B548" s="67" t="s">
        <v>496</v>
      </c>
      <c r="C548" s="67" t="s">
        <v>757</v>
      </c>
      <c r="D548" s="67" t="s">
        <v>166</v>
      </c>
      <c r="E548" s="66">
        <v>10296121.33</v>
      </c>
      <c r="F548" s="66">
        <v>10265052.449999999</v>
      </c>
      <c r="G548" s="64">
        <f t="shared" si="8"/>
        <v>99.698246757160149</v>
      </c>
    </row>
    <row r="549" spans="1:7" ht="31.5" x14ac:dyDescent="0.25">
      <c r="A549" s="68" t="s">
        <v>936</v>
      </c>
      <c r="B549" s="67" t="s">
        <v>496</v>
      </c>
      <c r="C549" s="67" t="s">
        <v>758</v>
      </c>
      <c r="D549" s="67" t="s">
        <v>478</v>
      </c>
      <c r="E549" s="66">
        <v>1428846</v>
      </c>
      <c r="F549" s="66">
        <v>1342526</v>
      </c>
      <c r="G549" s="64">
        <f t="shared" si="8"/>
        <v>93.958761126111554</v>
      </c>
    </row>
    <row r="550" spans="1:7" ht="31.5" x14ac:dyDescent="0.25">
      <c r="A550" s="68" t="s">
        <v>790</v>
      </c>
      <c r="B550" s="67" t="s">
        <v>496</v>
      </c>
      <c r="C550" s="67" t="s">
        <v>758</v>
      </c>
      <c r="D550" s="67" t="s">
        <v>35</v>
      </c>
      <c r="E550" s="66">
        <v>1300486</v>
      </c>
      <c r="F550" s="66">
        <v>1214166</v>
      </c>
      <c r="G550" s="64">
        <f t="shared" si="8"/>
        <v>93.362481410795667</v>
      </c>
    </row>
    <row r="551" spans="1:7" ht="31.5" x14ac:dyDescent="0.25">
      <c r="A551" s="68" t="s">
        <v>791</v>
      </c>
      <c r="B551" s="67" t="s">
        <v>496</v>
      </c>
      <c r="C551" s="67" t="s">
        <v>758</v>
      </c>
      <c r="D551" s="67" t="s">
        <v>37</v>
      </c>
      <c r="E551" s="66">
        <v>1300486</v>
      </c>
      <c r="F551" s="66">
        <v>1214166</v>
      </c>
      <c r="G551" s="64">
        <f t="shared" si="8"/>
        <v>93.362481410795667</v>
      </c>
    </row>
    <row r="552" spans="1:7" ht="31.5" x14ac:dyDescent="0.25">
      <c r="A552" s="68" t="s">
        <v>815</v>
      </c>
      <c r="B552" s="67" t="s">
        <v>496</v>
      </c>
      <c r="C552" s="67" t="s">
        <v>758</v>
      </c>
      <c r="D552" s="67" t="s">
        <v>69</v>
      </c>
      <c r="E552" s="66">
        <v>128360</v>
      </c>
      <c r="F552" s="66">
        <v>128360</v>
      </c>
      <c r="G552" s="64">
        <f t="shared" si="8"/>
        <v>100</v>
      </c>
    </row>
    <row r="553" spans="1:7" x14ac:dyDescent="0.25">
      <c r="A553" s="68" t="s">
        <v>816</v>
      </c>
      <c r="B553" s="67" t="s">
        <v>496</v>
      </c>
      <c r="C553" s="67" t="s">
        <v>758</v>
      </c>
      <c r="D553" s="67" t="s">
        <v>71</v>
      </c>
      <c r="E553" s="66">
        <v>128360</v>
      </c>
      <c r="F553" s="66">
        <v>128360</v>
      </c>
      <c r="G553" s="64">
        <f t="shared" si="8"/>
        <v>100</v>
      </c>
    </row>
    <row r="554" spans="1:7" ht="31.5" x14ac:dyDescent="0.25">
      <c r="A554" s="68" t="s">
        <v>817</v>
      </c>
      <c r="B554" s="67" t="s">
        <v>496</v>
      </c>
      <c r="C554" s="67" t="s">
        <v>759</v>
      </c>
      <c r="D554" s="67" t="s">
        <v>478</v>
      </c>
      <c r="E554" s="66">
        <v>1583617</v>
      </c>
      <c r="F554" s="66">
        <v>1427735.95</v>
      </c>
      <c r="G554" s="64">
        <f t="shared" si="8"/>
        <v>90.156644567468021</v>
      </c>
    </row>
    <row r="555" spans="1:7" ht="63" x14ac:dyDescent="0.25">
      <c r="A555" s="68" t="s">
        <v>785</v>
      </c>
      <c r="B555" s="67" t="s">
        <v>496</v>
      </c>
      <c r="C555" s="67" t="s">
        <v>759</v>
      </c>
      <c r="D555" s="67" t="s">
        <v>29</v>
      </c>
      <c r="E555" s="66">
        <v>1552267</v>
      </c>
      <c r="F555" s="66">
        <v>1405409.95</v>
      </c>
      <c r="G555" s="64">
        <f t="shared" si="8"/>
        <v>90.539188812233974</v>
      </c>
    </row>
    <row r="556" spans="1:7" ht="31.5" x14ac:dyDescent="0.25">
      <c r="A556" s="68" t="s">
        <v>829</v>
      </c>
      <c r="B556" s="67" t="s">
        <v>496</v>
      </c>
      <c r="C556" s="67" t="s">
        <v>759</v>
      </c>
      <c r="D556" s="67" t="s">
        <v>49</v>
      </c>
      <c r="E556" s="66">
        <v>1552267</v>
      </c>
      <c r="F556" s="66">
        <v>1405409.95</v>
      </c>
      <c r="G556" s="64">
        <f t="shared" si="8"/>
        <v>90.539188812233974</v>
      </c>
    </row>
    <row r="557" spans="1:7" ht="31.5" x14ac:dyDescent="0.25">
      <c r="A557" s="68" t="s">
        <v>790</v>
      </c>
      <c r="B557" s="67" t="s">
        <v>496</v>
      </c>
      <c r="C557" s="67" t="s">
        <v>759</v>
      </c>
      <c r="D557" s="67" t="s">
        <v>35</v>
      </c>
      <c r="E557" s="66">
        <v>31350</v>
      </c>
      <c r="F557" s="66">
        <v>22326</v>
      </c>
      <c r="G557" s="64">
        <f t="shared" si="8"/>
        <v>71.215311004784681</v>
      </c>
    </row>
    <row r="558" spans="1:7" ht="31.5" x14ac:dyDescent="0.25">
      <c r="A558" s="68" t="s">
        <v>791</v>
      </c>
      <c r="B558" s="67" t="s">
        <v>496</v>
      </c>
      <c r="C558" s="67" t="s">
        <v>759</v>
      </c>
      <c r="D558" s="67" t="s">
        <v>37</v>
      </c>
      <c r="E558" s="66">
        <v>31350</v>
      </c>
      <c r="F558" s="66">
        <v>22326</v>
      </c>
      <c r="G558" s="64">
        <f t="shared" si="8"/>
        <v>71.215311004784681</v>
      </c>
    </row>
    <row r="559" spans="1:7" ht="47.25" x14ac:dyDescent="0.25">
      <c r="A559" s="68" t="s">
        <v>886</v>
      </c>
      <c r="B559" s="67" t="s">
        <v>496</v>
      </c>
      <c r="C559" s="67" t="s">
        <v>501</v>
      </c>
      <c r="D559" s="67" t="s">
        <v>478</v>
      </c>
      <c r="E559" s="66">
        <v>30000</v>
      </c>
      <c r="F559" s="66">
        <v>28000</v>
      </c>
      <c r="G559" s="64">
        <f t="shared" si="8"/>
        <v>93.333333333333329</v>
      </c>
    </row>
    <row r="560" spans="1:7" ht="31.5" x14ac:dyDescent="0.25">
      <c r="A560" s="68" t="s">
        <v>815</v>
      </c>
      <c r="B560" s="67" t="s">
        <v>496</v>
      </c>
      <c r="C560" s="67" t="s">
        <v>501</v>
      </c>
      <c r="D560" s="67" t="s">
        <v>69</v>
      </c>
      <c r="E560" s="66">
        <v>30000</v>
      </c>
      <c r="F560" s="66">
        <v>28000</v>
      </c>
      <c r="G560" s="64">
        <f t="shared" si="8"/>
        <v>93.333333333333329</v>
      </c>
    </row>
    <row r="561" spans="1:7" x14ac:dyDescent="0.25">
      <c r="A561" s="68" t="s">
        <v>816</v>
      </c>
      <c r="B561" s="67" t="s">
        <v>496</v>
      </c>
      <c r="C561" s="67" t="s">
        <v>501</v>
      </c>
      <c r="D561" s="67" t="s">
        <v>71</v>
      </c>
      <c r="E561" s="66">
        <v>20000</v>
      </c>
      <c r="F561" s="66">
        <v>20000</v>
      </c>
      <c r="G561" s="64">
        <f t="shared" si="8"/>
        <v>100</v>
      </c>
    </row>
    <row r="562" spans="1:7" x14ac:dyDescent="0.25">
      <c r="A562" s="68" t="s">
        <v>874</v>
      </c>
      <c r="B562" s="67" t="s">
        <v>496</v>
      </c>
      <c r="C562" s="67" t="s">
        <v>501</v>
      </c>
      <c r="D562" s="67" t="s">
        <v>166</v>
      </c>
      <c r="E562" s="66">
        <v>10000</v>
      </c>
      <c r="F562" s="66">
        <v>8000</v>
      </c>
      <c r="G562" s="64">
        <f t="shared" si="8"/>
        <v>80</v>
      </c>
    </row>
    <row r="563" spans="1:7" ht="31.5" x14ac:dyDescent="0.25">
      <c r="A563" s="61" t="s">
        <v>937</v>
      </c>
      <c r="B563" s="60" t="s">
        <v>428</v>
      </c>
      <c r="C563" s="60" t="s">
        <v>695</v>
      </c>
      <c r="D563" s="60" t="s">
        <v>478</v>
      </c>
      <c r="E563" s="58">
        <v>3433859.98</v>
      </c>
      <c r="F563" s="58">
        <v>3433859.98</v>
      </c>
      <c r="G563" s="74">
        <f t="shared" si="8"/>
        <v>100</v>
      </c>
    </row>
    <row r="564" spans="1:7" ht="31.5" x14ac:dyDescent="0.25">
      <c r="A564" s="68" t="s">
        <v>938</v>
      </c>
      <c r="B564" s="67" t="s">
        <v>430</v>
      </c>
      <c r="C564" s="67" t="s">
        <v>695</v>
      </c>
      <c r="D564" s="67" t="s">
        <v>478</v>
      </c>
      <c r="E564" s="66">
        <v>3433859.98</v>
      </c>
      <c r="F564" s="66">
        <v>3433859.98</v>
      </c>
      <c r="G564" s="64">
        <f t="shared" si="8"/>
        <v>100</v>
      </c>
    </row>
    <row r="565" spans="1:7" x14ac:dyDescent="0.25">
      <c r="A565" s="68" t="s">
        <v>939</v>
      </c>
      <c r="B565" s="67" t="s">
        <v>430</v>
      </c>
      <c r="C565" s="67" t="s">
        <v>727</v>
      </c>
      <c r="D565" s="67" t="s">
        <v>478</v>
      </c>
      <c r="E565" s="66">
        <v>3433859.98</v>
      </c>
      <c r="F565" s="66">
        <v>3433859.98</v>
      </c>
      <c r="G565" s="64">
        <f t="shared" si="8"/>
        <v>100</v>
      </c>
    </row>
    <row r="566" spans="1:7" ht="31.5" x14ac:dyDescent="0.25">
      <c r="A566" s="68" t="s">
        <v>940</v>
      </c>
      <c r="B566" s="67" t="s">
        <v>430</v>
      </c>
      <c r="C566" s="67" t="s">
        <v>727</v>
      </c>
      <c r="D566" s="67" t="s">
        <v>143</v>
      </c>
      <c r="E566" s="66">
        <v>3433859.98</v>
      </c>
      <c r="F566" s="66">
        <v>3433859.98</v>
      </c>
      <c r="G566" s="64">
        <f t="shared" si="8"/>
        <v>100</v>
      </c>
    </row>
    <row r="567" spans="1:7" x14ac:dyDescent="0.25">
      <c r="A567" s="68" t="s">
        <v>941</v>
      </c>
      <c r="B567" s="67" t="s">
        <v>430</v>
      </c>
      <c r="C567" s="67" t="s">
        <v>727</v>
      </c>
      <c r="D567" s="67" t="s">
        <v>144</v>
      </c>
      <c r="E567" s="66">
        <v>3433859.98</v>
      </c>
      <c r="F567" s="66">
        <v>3433859.98</v>
      </c>
      <c r="G567" s="64">
        <f t="shared" si="8"/>
        <v>100</v>
      </c>
    </row>
    <row r="568" spans="1:7" ht="47.25" x14ac:dyDescent="0.25">
      <c r="A568" s="61" t="s">
        <v>942</v>
      </c>
      <c r="B568" s="60" t="s">
        <v>434</v>
      </c>
      <c r="C568" s="60" t="s">
        <v>695</v>
      </c>
      <c r="D568" s="60" t="s">
        <v>478</v>
      </c>
      <c r="E568" s="58">
        <f>E569+E576</f>
        <v>12126000</v>
      </c>
      <c r="F568" s="58">
        <f>F569+F576</f>
        <v>12126000</v>
      </c>
      <c r="G568" s="74">
        <f t="shared" si="8"/>
        <v>100</v>
      </c>
    </row>
    <row r="569" spans="1:7" ht="47.25" x14ac:dyDescent="0.25">
      <c r="A569" s="61" t="s">
        <v>943</v>
      </c>
      <c r="B569" s="60" t="s">
        <v>436</v>
      </c>
      <c r="C569" s="60" t="s">
        <v>695</v>
      </c>
      <c r="D569" s="60" t="s">
        <v>478</v>
      </c>
      <c r="E569" s="58">
        <v>5529000</v>
      </c>
      <c r="F569" s="58">
        <v>5529000</v>
      </c>
      <c r="G569" s="74">
        <f t="shared" si="8"/>
        <v>100</v>
      </c>
    </row>
    <row r="570" spans="1:7" ht="47.25" x14ac:dyDescent="0.25">
      <c r="A570" s="68" t="s">
        <v>944</v>
      </c>
      <c r="B570" s="67" t="s">
        <v>436</v>
      </c>
      <c r="C570" s="67" t="s">
        <v>729</v>
      </c>
      <c r="D570" s="67" t="s">
        <v>478</v>
      </c>
      <c r="E570" s="66">
        <v>2929000</v>
      </c>
      <c r="F570" s="66">
        <v>2929000</v>
      </c>
      <c r="G570" s="64">
        <f t="shared" si="8"/>
        <v>100</v>
      </c>
    </row>
    <row r="571" spans="1:7" x14ac:dyDescent="0.25">
      <c r="A571" s="68" t="s">
        <v>824</v>
      </c>
      <c r="B571" s="67" t="s">
        <v>436</v>
      </c>
      <c r="C571" s="67" t="s">
        <v>729</v>
      </c>
      <c r="D571" s="67" t="s">
        <v>120</v>
      </c>
      <c r="E571" s="66">
        <v>2929000</v>
      </c>
      <c r="F571" s="66">
        <v>2929000</v>
      </c>
      <c r="G571" s="64">
        <f t="shared" si="8"/>
        <v>100</v>
      </c>
    </row>
    <row r="572" spans="1:7" x14ac:dyDescent="0.25">
      <c r="A572" s="68" t="s">
        <v>945</v>
      </c>
      <c r="B572" s="67" t="s">
        <v>436</v>
      </c>
      <c r="C572" s="67" t="s">
        <v>729</v>
      </c>
      <c r="D572" s="67" t="s">
        <v>152</v>
      </c>
      <c r="E572" s="66">
        <v>2929000</v>
      </c>
      <c r="F572" s="66">
        <v>2929000</v>
      </c>
      <c r="G572" s="64">
        <f t="shared" si="8"/>
        <v>100</v>
      </c>
    </row>
    <row r="573" spans="1:7" x14ac:dyDescent="0.25">
      <c r="A573" s="68" t="s">
        <v>946</v>
      </c>
      <c r="B573" s="67" t="s">
        <v>436</v>
      </c>
      <c r="C573" s="67" t="s">
        <v>730</v>
      </c>
      <c r="D573" s="67" t="s">
        <v>478</v>
      </c>
      <c r="E573" s="66">
        <v>2600000</v>
      </c>
      <c r="F573" s="66">
        <v>2600000</v>
      </c>
      <c r="G573" s="64">
        <f t="shared" si="8"/>
        <v>100</v>
      </c>
    </row>
    <row r="574" spans="1:7" x14ac:dyDescent="0.25">
      <c r="A574" s="68" t="s">
        <v>824</v>
      </c>
      <c r="B574" s="67" t="s">
        <v>436</v>
      </c>
      <c r="C574" s="67" t="s">
        <v>730</v>
      </c>
      <c r="D574" s="67" t="s">
        <v>120</v>
      </c>
      <c r="E574" s="66">
        <v>2600000</v>
      </c>
      <c r="F574" s="66">
        <v>2600000</v>
      </c>
      <c r="G574" s="64">
        <f t="shared" si="8"/>
        <v>100</v>
      </c>
    </row>
    <row r="575" spans="1:7" x14ac:dyDescent="0.25">
      <c r="A575" s="68" t="s">
        <v>945</v>
      </c>
      <c r="B575" s="67" t="s">
        <v>436</v>
      </c>
      <c r="C575" s="67" t="s">
        <v>730</v>
      </c>
      <c r="D575" s="67" t="s">
        <v>152</v>
      </c>
      <c r="E575" s="66">
        <v>2600000</v>
      </c>
      <c r="F575" s="66">
        <v>2600000</v>
      </c>
      <c r="G575" s="64">
        <f t="shared" si="8"/>
        <v>100</v>
      </c>
    </row>
    <row r="576" spans="1:7" x14ac:dyDescent="0.25">
      <c r="A576" s="61" t="s">
        <v>947</v>
      </c>
      <c r="B576" s="60" t="s">
        <v>442</v>
      </c>
      <c r="C576" s="60" t="s">
        <v>695</v>
      </c>
      <c r="D576" s="60" t="s">
        <v>478</v>
      </c>
      <c r="E576" s="58">
        <v>6597000</v>
      </c>
      <c r="F576" s="58">
        <v>6597000</v>
      </c>
      <c r="G576" s="74">
        <f t="shared" si="8"/>
        <v>100</v>
      </c>
    </row>
    <row r="577" spans="1:7" ht="31.5" x14ac:dyDescent="0.25">
      <c r="A577" s="68" t="s">
        <v>948</v>
      </c>
      <c r="B577" s="67" t="s">
        <v>442</v>
      </c>
      <c r="C577" s="67" t="s">
        <v>731</v>
      </c>
      <c r="D577" s="67" t="s">
        <v>478</v>
      </c>
      <c r="E577" s="66">
        <v>6597000</v>
      </c>
      <c r="F577" s="66">
        <v>6597000</v>
      </c>
      <c r="G577" s="64">
        <f t="shared" si="8"/>
        <v>100</v>
      </c>
    </row>
    <row r="578" spans="1:7" x14ac:dyDescent="0.25">
      <c r="A578" s="68" t="s">
        <v>824</v>
      </c>
      <c r="B578" s="67" t="s">
        <v>442</v>
      </c>
      <c r="C578" s="67" t="s">
        <v>731</v>
      </c>
      <c r="D578" s="67" t="s">
        <v>120</v>
      </c>
      <c r="E578" s="66">
        <v>6597000</v>
      </c>
      <c r="F578" s="66">
        <v>6597000</v>
      </c>
      <c r="G578" s="64">
        <f t="shared" si="8"/>
        <v>100</v>
      </c>
    </row>
    <row r="579" spans="1:7" x14ac:dyDescent="0.25">
      <c r="A579" s="98" t="s">
        <v>945</v>
      </c>
      <c r="B579" s="67" t="s">
        <v>442</v>
      </c>
      <c r="C579" s="67" t="s">
        <v>731</v>
      </c>
      <c r="D579" s="67" t="s">
        <v>152</v>
      </c>
      <c r="E579" s="66">
        <v>6597000</v>
      </c>
      <c r="F579" s="66">
        <v>6597000</v>
      </c>
      <c r="G579" s="64">
        <f t="shared" si="8"/>
        <v>100</v>
      </c>
    </row>
    <row r="580" spans="1:7" x14ac:dyDescent="0.25">
      <c r="A580" s="190" t="s">
        <v>718</v>
      </c>
      <c r="B580" s="191"/>
      <c r="C580" s="191"/>
      <c r="D580" s="192"/>
      <c r="E580" s="99">
        <f>E12+E141+E146+E169+E229+E273+E278+E420+E480+E537+E563+E568</f>
        <v>1777033647.4200001</v>
      </c>
      <c r="F580" s="99">
        <f>F12+F141+F146+F169+F229+F273+F278+F420+F480+F537+F563+F568</f>
        <v>1650628144.7399998</v>
      </c>
      <c r="G580" s="74">
        <f t="shared" si="8"/>
        <v>92.886713042067427</v>
      </c>
    </row>
    <row r="581" spans="1:7" x14ac:dyDescent="0.25">
      <c r="A581" s="86"/>
      <c r="E581" s="93"/>
      <c r="F581" s="93"/>
    </row>
    <row r="582" spans="1:7" x14ac:dyDescent="0.25">
      <c r="A582" s="63"/>
      <c r="E582" s="93"/>
      <c r="F582" s="93"/>
    </row>
    <row r="583" spans="1:7" x14ac:dyDescent="0.25">
      <c r="A583" s="91" t="s">
        <v>719</v>
      </c>
      <c r="B583" s="90"/>
      <c r="C583" s="90"/>
      <c r="D583" s="90"/>
    </row>
    <row r="584" spans="1:7" x14ac:dyDescent="0.25">
      <c r="A584" s="91" t="s">
        <v>720</v>
      </c>
      <c r="B584" s="90"/>
      <c r="C584" s="90"/>
      <c r="D584" s="90"/>
      <c r="E584" s="91" t="s">
        <v>949</v>
      </c>
    </row>
  </sheetData>
  <autoFilter ref="A10:D580"/>
  <mergeCells count="18">
    <mergeCell ref="A7:H7"/>
    <mergeCell ref="E1:G1"/>
    <mergeCell ref="E2:G2"/>
    <mergeCell ref="E3:G3"/>
    <mergeCell ref="E4:G4"/>
    <mergeCell ref="A6:H6"/>
    <mergeCell ref="H10:H11"/>
    <mergeCell ref="I10:I11"/>
    <mergeCell ref="A580:D580"/>
    <mergeCell ref="A8:G8"/>
    <mergeCell ref="A9:I9"/>
    <mergeCell ref="A10:A11"/>
    <mergeCell ref="B10:B11"/>
    <mergeCell ref="C10:C11"/>
    <mergeCell ref="D10:D11"/>
    <mergeCell ref="E10:E11"/>
    <mergeCell ref="F10:F11"/>
    <mergeCell ref="G10:G11"/>
  </mergeCells>
  <pageMargins left="0.39370078740157483" right="0.39370078740157483" top="0.35433070866141736" bottom="0.31496062992125984" header="0.15748031496062992" footer="0.15748031496062992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5"/>
  <sheetViews>
    <sheetView showGridLines="0" view="pageBreakPreview" zoomScale="98" zoomScaleNormal="100" zoomScaleSheetLayoutView="98" workbookViewId="0">
      <pane ySplit="10" topLeftCell="A11" activePane="bottomLeft" state="frozen"/>
      <selection pane="bottomLeft" activeCell="B9" sqref="B9:B10"/>
    </sheetView>
  </sheetViews>
  <sheetFormatPr defaultRowHeight="15.75" x14ac:dyDescent="0.25"/>
  <cols>
    <col min="1" max="1" width="63.85546875" style="92" customWidth="1"/>
    <col min="2" max="2" width="6.7109375" style="92" customWidth="1"/>
    <col min="3" max="3" width="7.5703125" style="92" customWidth="1"/>
    <col min="4" max="4" width="15" style="92" customWidth="1"/>
    <col min="5" max="5" width="5.5703125" style="92" customWidth="1"/>
    <col min="6" max="6" width="16" style="92" customWidth="1"/>
    <col min="7" max="7" width="17.28515625" style="92" customWidth="1"/>
    <col min="8" max="8" width="15.42578125" style="92" customWidth="1"/>
    <col min="9" max="10" width="9.140625" style="92" hidden="1" customWidth="1"/>
    <col min="11" max="11" width="31" style="92" customWidth="1"/>
    <col min="12" max="12" width="6.85546875" style="92" customWidth="1"/>
    <col min="13" max="13" width="9.140625" style="92"/>
    <col min="14" max="14" width="7.7109375" style="92" customWidth="1"/>
    <col min="15" max="15" width="8.5703125" style="92" customWidth="1"/>
    <col min="16" max="255" width="9.140625" style="92"/>
    <col min="256" max="256" width="63.85546875" style="92" customWidth="1"/>
    <col min="257" max="257" width="6.7109375" style="92" customWidth="1"/>
    <col min="258" max="258" width="7.5703125" style="92" customWidth="1"/>
    <col min="259" max="259" width="15" style="92" customWidth="1"/>
    <col min="260" max="260" width="5.5703125" style="92" customWidth="1"/>
    <col min="261" max="261" width="16" style="92" bestFit="1" customWidth="1"/>
    <col min="262" max="262" width="16" style="92" customWidth="1"/>
    <col min="263" max="263" width="17.28515625" style="92" customWidth="1"/>
    <col min="264" max="264" width="15.42578125" style="92" customWidth="1"/>
    <col min="265" max="266" width="0" style="92" hidden="1" customWidth="1"/>
    <col min="267" max="267" width="31" style="92" customWidth="1"/>
    <col min="268" max="268" width="6.85546875" style="92" customWidth="1"/>
    <col min="269" max="269" width="9.140625" style="92"/>
    <col min="270" max="270" width="7.7109375" style="92" customWidth="1"/>
    <col min="271" max="271" width="8.5703125" style="92" customWidth="1"/>
    <col min="272" max="511" width="9.140625" style="92"/>
    <col min="512" max="512" width="63.85546875" style="92" customWidth="1"/>
    <col min="513" max="513" width="6.7109375" style="92" customWidth="1"/>
    <col min="514" max="514" width="7.5703125" style="92" customWidth="1"/>
    <col min="515" max="515" width="15" style="92" customWidth="1"/>
    <col min="516" max="516" width="5.5703125" style="92" customWidth="1"/>
    <col min="517" max="517" width="16" style="92" bestFit="1" customWidth="1"/>
    <col min="518" max="518" width="16" style="92" customWidth="1"/>
    <col min="519" max="519" width="17.28515625" style="92" customWidth="1"/>
    <col min="520" max="520" width="15.42578125" style="92" customWidth="1"/>
    <col min="521" max="522" width="0" style="92" hidden="1" customWidth="1"/>
    <col min="523" max="523" width="31" style="92" customWidth="1"/>
    <col min="524" max="524" width="6.85546875" style="92" customWidth="1"/>
    <col min="525" max="525" width="9.140625" style="92"/>
    <col min="526" max="526" width="7.7109375" style="92" customWidth="1"/>
    <col min="527" max="527" width="8.5703125" style="92" customWidth="1"/>
    <col min="528" max="767" width="9.140625" style="92"/>
    <col min="768" max="768" width="63.85546875" style="92" customWidth="1"/>
    <col min="769" max="769" width="6.7109375" style="92" customWidth="1"/>
    <col min="770" max="770" width="7.5703125" style="92" customWidth="1"/>
    <col min="771" max="771" width="15" style="92" customWidth="1"/>
    <col min="772" max="772" width="5.5703125" style="92" customWidth="1"/>
    <col min="773" max="773" width="16" style="92" bestFit="1" customWidth="1"/>
    <col min="774" max="774" width="16" style="92" customWidth="1"/>
    <col min="775" max="775" width="17.28515625" style="92" customWidth="1"/>
    <col min="776" max="776" width="15.42578125" style="92" customWidth="1"/>
    <col min="777" max="778" width="0" style="92" hidden="1" customWidth="1"/>
    <col min="779" max="779" width="31" style="92" customWidth="1"/>
    <col min="780" max="780" width="6.85546875" style="92" customWidth="1"/>
    <col min="781" max="781" width="9.140625" style="92"/>
    <col min="782" max="782" width="7.7109375" style="92" customWidth="1"/>
    <col min="783" max="783" width="8.5703125" style="92" customWidth="1"/>
    <col min="784" max="1023" width="9.140625" style="92"/>
    <col min="1024" max="1024" width="63.85546875" style="92" customWidth="1"/>
    <col min="1025" max="1025" width="6.7109375" style="92" customWidth="1"/>
    <col min="1026" max="1026" width="7.5703125" style="92" customWidth="1"/>
    <col min="1027" max="1027" width="15" style="92" customWidth="1"/>
    <col min="1028" max="1028" width="5.5703125" style="92" customWidth="1"/>
    <col min="1029" max="1029" width="16" style="92" bestFit="1" customWidth="1"/>
    <col min="1030" max="1030" width="16" style="92" customWidth="1"/>
    <col min="1031" max="1031" width="17.28515625" style="92" customWidth="1"/>
    <col min="1032" max="1032" width="15.42578125" style="92" customWidth="1"/>
    <col min="1033" max="1034" width="0" style="92" hidden="1" customWidth="1"/>
    <col min="1035" max="1035" width="31" style="92" customWidth="1"/>
    <col min="1036" max="1036" width="6.85546875" style="92" customWidth="1"/>
    <col min="1037" max="1037" width="9.140625" style="92"/>
    <col min="1038" max="1038" width="7.7109375" style="92" customWidth="1"/>
    <col min="1039" max="1039" width="8.5703125" style="92" customWidth="1"/>
    <col min="1040" max="1279" width="9.140625" style="92"/>
    <col min="1280" max="1280" width="63.85546875" style="92" customWidth="1"/>
    <col min="1281" max="1281" width="6.7109375" style="92" customWidth="1"/>
    <col min="1282" max="1282" width="7.5703125" style="92" customWidth="1"/>
    <col min="1283" max="1283" width="15" style="92" customWidth="1"/>
    <col min="1284" max="1284" width="5.5703125" style="92" customWidth="1"/>
    <col min="1285" max="1285" width="16" style="92" bestFit="1" customWidth="1"/>
    <col min="1286" max="1286" width="16" style="92" customWidth="1"/>
    <col min="1287" max="1287" width="17.28515625" style="92" customWidth="1"/>
    <col min="1288" max="1288" width="15.42578125" style="92" customWidth="1"/>
    <col min="1289" max="1290" width="0" style="92" hidden="1" customWidth="1"/>
    <col min="1291" max="1291" width="31" style="92" customWidth="1"/>
    <col min="1292" max="1292" width="6.85546875" style="92" customWidth="1"/>
    <col min="1293" max="1293" width="9.140625" style="92"/>
    <col min="1294" max="1294" width="7.7109375" style="92" customWidth="1"/>
    <col min="1295" max="1295" width="8.5703125" style="92" customWidth="1"/>
    <col min="1296" max="1535" width="9.140625" style="92"/>
    <col min="1536" max="1536" width="63.85546875" style="92" customWidth="1"/>
    <col min="1537" max="1537" width="6.7109375" style="92" customWidth="1"/>
    <col min="1538" max="1538" width="7.5703125" style="92" customWidth="1"/>
    <col min="1539" max="1539" width="15" style="92" customWidth="1"/>
    <col min="1540" max="1540" width="5.5703125" style="92" customWidth="1"/>
    <col min="1541" max="1541" width="16" style="92" bestFit="1" customWidth="1"/>
    <col min="1542" max="1542" width="16" style="92" customWidth="1"/>
    <col min="1543" max="1543" width="17.28515625" style="92" customWidth="1"/>
    <col min="1544" max="1544" width="15.42578125" style="92" customWidth="1"/>
    <col min="1545" max="1546" width="0" style="92" hidden="1" customWidth="1"/>
    <col min="1547" max="1547" width="31" style="92" customWidth="1"/>
    <col min="1548" max="1548" width="6.85546875" style="92" customWidth="1"/>
    <col min="1549" max="1549" width="9.140625" style="92"/>
    <col min="1550" max="1550" width="7.7109375" style="92" customWidth="1"/>
    <col min="1551" max="1551" width="8.5703125" style="92" customWidth="1"/>
    <col min="1552" max="1791" width="9.140625" style="92"/>
    <col min="1792" max="1792" width="63.85546875" style="92" customWidth="1"/>
    <col min="1793" max="1793" width="6.7109375" style="92" customWidth="1"/>
    <col min="1794" max="1794" width="7.5703125" style="92" customWidth="1"/>
    <col min="1795" max="1795" width="15" style="92" customWidth="1"/>
    <col min="1796" max="1796" width="5.5703125" style="92" customWidth="1"/>
    <col min="1797" max="1797" width="16" style="92" bestFit="1" customWidth="1"/>
    <col min="1798" max="1798" width="16" style="92" customWidth="1"/>
    <col min="1799" max="1799" width="17.28515625" style="92" customWidth="1"/>
    <col min="1800" max="1800" width="15.42578125" style="92" customWidth="1"/>
    <col min="1801" max="1802" width="0" style="92" hidden="1" customWidth="1"/>
    <col min="1803" max="1803" width="31" style="92" customWidth="1"/>
    <col min="1804" max="1804" width="6.85546875" style="92" customWidth="1"/>
    <col min="1805" max="1805" width="9.140625" style="92"/>
    <col min="1806" max="1806" width="7.7109375" style="92" customWidth="1"/>
    <col min="1807" max="1807" width="8.5703125" style="92" customWidth="1"/>
    <col min="1808" max="2047" width="9.140625" style="92"/>
    <col min="2048" max="2048" width="63.85546875" style="92" customWidth="1"/>
    <col min="2049" max="2049" width="6.7109375" style="92" customWidth="1"/>
    <col min="2050" max="2050" width="7.5703125" style="92" customWidth="1"/>
    <col min="2051" max="2051" width="15" style="92" customWidth="1"/>
    <col min="2052" max="2052" width="5.5703125" style="92" customWidth="1"/>
    <col min="2053" max="2053" width="16" style="92" bestFit="1" customWidth="1"/>
    <col min="2054" max="2054" width="16" style="92" customWidth="1"/>
    <col min="2055" max="2055" width="17.28515625" style="92" customWidth="1"/>
    <col min="2056" max="2056" width="15.42578125" style="92" customWidth="1"/>
    <col min="2057" max="2058" width="0" style="92" hidden="1" customWidth="1"/>
    <col min="2059" max="2059" width="31" style="92" customWidth="1"/>
    <col min="2060" max="2060" width="6.85546875" style="92" customWidth="1"/>
    <col min="2061" max="2061" width="9.140625" style="92"/>
    <col min="2062" max="2062" width="7.7109375" style="92" customWidth="1"/>
    <col min="2063" max="2063" width="8.5703125" style="92" customWidth="1"/>
    <col min="2064" max="2303" width="9.140625" style="92"/>
    <col min="2304" max="2304" width="63.85546875" style="92" customWidth="1"/>
    <col min="2305" max="2305" width="6.7109375" style="92" customWidth="1"/>
    <col min="2306" max="2306" width="7.5703125" style="92" customWidth="1"/>
    <col min="2307" max="2307" width="15" style="92" customWidth="1"/>
    <col min="2308" max="2308" width="5.5703125" style="92" customWidth="1"/>
    <col min="2309" max="2309" width="16" style="92" bestFit="1" customWidth="1"/>
    <col min="2310" max="2310" width="16" style="92" customWidth="1"/>
    <col min="2311" max="2311" width="17.28515625" style="92" customWidth="1"/>
    <col min="2312" max="2312" width="15.42578125" style="92" customWidth="1"/>
    <col min="2313" max="2314" width="0" style="92" hidden="1" customWidth="1"/>
    <col min="2315" max="2315" width="31" style="92" customWidth="1"/>
    <col min="2316" max="2316" width="6.85546875" style="92" customWidth="1"/>
    <col min="2317" max="2317" width="9.140625" style="92"/>
    <col min="2318" max="2318" width="7.7109375" style="92" customWidth="1"/>
    <col min="2319" max="2319" width="8.5703125" style="92" customWidth="1"/>
    <col min="2320" max="2559" width="9.140625" style="92"/>
    <col min="2560" max="2560" width="63.85546875" style="92" customWidth="1"/>
    <col min="2561" max="2561" width="6.7109375" style="92" customWidth="1"/>
    <col min="2562" max="2562" width="7.5703125" style="92" customWidth="1"/>
    <col min="2563" max="2563" width="15" style="92" customWidth="1"/>
    <col min="2564" max="2564" width="5.5703125" style="92" customWidth="1"/>
    <col min="2565" max="2565" width="16" style="92" bestFit="1" customWidth="1"/>
    <col min="2566" max="2566" width="16" style="92" customWidth="1"/>
    <col min="2567" max="2567" width="17.28515625" style="92" customWidth="1"/>
    <col min="2568" max="2568" width="15.42578125" style="92" customWidth="1"/>
    <col min="2569" max="2570" width="0" style="92" hidden="1" customWidth="1"/>
    <col min="2571" max="2571" width="31" style="92" customWidth="1"/>
    <col min="2572" max="2572" width="6.85546875" style="92" customWidth="1"/>
    <col min="2573" max="2573" width="9.140625" style="92"/>
    <col min="2574" max="2574" width="7.7109375" style="92" customWidth="1"/>
    <col min="2575" max="2575" width="8.5703125" style="92" customWidth="1"/>
    <col min="2576" max="2815" width="9.140625" style="92"/>
    <col min="2816" max="2816" width="63.85546875" style="92" customWidth="1"/>
    <col min="2817" max="2817" width="6.7109375" style="92" customWidth="1"/>
    <col min="2818" max="2818" width="7.5703125" style="92" customWidth="1"/>
    <col min="2819" max="2819" width="15" style="92" customWidth="1"/>
    <col min="2820" max="2820" width="5.5703125" style="92" customWidth="1"/>
    <col min="2821" max="2821" width="16" style="92" bestFit="1" customWidth="1"/>
    <col min="2822" max="2822" width="16" style="92" customWidth="1"/>
    <col min="2823" max="2823" width="17.28515625" style="92" customWidth="1"/>
    <col min="2824" max="2824" width="15.42578125" style="92" customWidth="1"/>
    <col min="2825" max="2826" width="0" style="92" hidden="1" customWidth="1"/>
    <col min="2827" max="2827" width="31" style="92" customWidth="1"/>
    <col min="2828" max="2828" width="6.85546875" style="92" customWidth="1"/>
    <col min="2829" max="2829" width="9.140625" style="92"/>
    <col min="2830" max="2830" width="7.7109375" style="92" customWidth="1"/>
    <col min="2831" max="2831" width="8.5703125" style="92" customWidth="1"/>
    <col min="2832" max="3071" width="9.140625" style="92"/>
    <col min="3072" max="3072" width="63.85546875" style="92" customWidth="1"/>
    <col min="3073" max="3073" width="6.7109375" style="92" customWidth="1"/>
    <col min="3074" max="3074" width="7.5703125" style="92" customWidth="1"/>
    <col min="3075" max="3075" width="15" style="92" customWidth="1"/>
    <col min="3076" max="3076" width="5.5703125" style="92" customWidth="1"/>
    <col min="3077" max="3077" width="16" style="92" bestFit="1" customWidth="1"/>
    <col min="3078" max="3078" width="16" style="92" customWidth="1"/>
    <col min="3079" max="3079" width="17.28515625" style="92" customWidth="1"/>
    <col min="3080" max="3080" width="15.42578125" style="92" customWidth="1"/>
    <col min="3081" max="3082" width="0" style="92" hidden="1" customWidth="1"/>
    <col min="3083" max="3083" width="31" style="92" customWidth="1"/>
    <col min="3084" max="3084" width="6.85546875" style="92" customWidth="1"/>
    <col min="3085" max="3085" width="9.140625" style="92"/>
    <col min="3086" max="3086" width="7.7109375" style="92" customWidth="1"/>
    <col min="3087" max="3087" width="8.5703125" style="92" customWidth="1"/>
    <col min="3088" max="3327" width="9.140625" style="92"/>
    <col min="3328" max="3328" width="63.85546875" style="92" customWidth="1"/>
    <col min="3329" max="3329" width="6.7109375" style="92" customWidth="1"/>
    <col min="3330" max="3330" width="7.5703125" style="92" customWidth="1"/>
    <col min="3331" max="3331" width="15" style="92" customWidth="1"/>
    <col min="3332" max="3332" width="5.5703125" style="92" customWidth="1"/>
    <col min="3333" max="3333" width="16" style="92" bestFit="1" customWidth="1"/>
    <col min="3334" max="3334" width="16" style="92" customWidth="1"/>
    <col min="3335" max="3335" width="17.28515625" style="92" customWidth="1"/>
    <col min="3336" max="3336" width="15.42578125" style="92" customWidth="1"/>
    <col min="3337" max="3338" width="0" style="92" hidden="1" customWidth="1"/>
    <col min="3339" max="3339" width="31" style="92" customWidth="1"/>
    <col min="3340" max="3340" width="6.85546875" style="92" customWidth="1"/>
    <col min="3341" max="3341" width="9.140625" style="92"/>
    <col min="3342" max="3342" width="7.7109375" style="92" customWidth="1"/>
    <col min="3343" max="3343" width="8.5703125" style="92" customWidth="1"/>
    <col min="3344" max="3583" width="9.140625" style="92"/>
    <col min="3584" max="3584" width="63.85546875" style="92" customWidth="1"/>
    <col min="3585" max="3585" width="6.7109375" style="92" customWidth="1"/>
    <col min="3586" max="3586" width="7.5703125" style="92" customWidth="1"/>
    <col min="3587" max="3587" width="15" style="92" customWidth="1"/>
    <col min="3588" max="3588" width="5.5703125" style="92" customWidth="1"/>
    <col min="3589" max="3589" width="16" style="92" bestFit="1" customWidth="1"/>
    <col min="3590" max="3590" width="16" style="92" customWidth="1"/>
    <col min="3591" max="3591" width="17.28515625" style="92" customWidth="1"/>
    <col min="3592" max="3592" width="15.42578125" style="92" customWidth="1"/>
    <col min="3593" max="3594" width="0" style="92" hidden="1" customWidth="1"/>
    <col min="3595" max="3595" width="31" style="92" customWidth="1"/>
    <col min="3596" max="3596" width="6.85546875" style="92" customWidth="1"/>
    <col min="3597" max="3597" width="9.140625" style="92"/>
    <col min="3598" max="3598" width="7.7109375" style="92" customWidth="1"/>
    <col min="3599" max="3599" width="8.5703125" style="92" customWidth="1"/>
    <col min="3600" max="3839" width="9.140625" style="92"/>
    <col min="3840" max="3840" width="63.85546875" style="92" customWidth="1"/>
    <col min="3841" max="3841" width="6.7109375" style="92" customWidth="1"/>
    <col min="3842" max="3842" width="7.5703125" style="92" customWidth="1"/>
    <col min="3843" max="3843" width="15" style="92" customWidth="1"/>
    <col min="3844" max="3844" width="5.5703125" style="92" customWidth="1"/>
    <col min="3845" max="3845" width="16" style="92" bestFit="1" customWidth="1"/>
    <col min="3846" max="3846" width="16" style="92" customWidth="1"/>
    <col min="3847" max="3847" width="17.28515625" style="92" customWidth="1"/>
    <col min="3848" max="3848" width="15.42578125" style="92" customWidth="1"/>
    <col min="3849" max="3850" width="0" style="92" hidden="1" customWidth="1"/>
    <col min="3851" max="3851" width="31" style="92" customWidth="1"/>
    <col min="3852" max="3852" width="6.85546875" style="92" customWidth="1"/>
    <col min="3853" max="3853" width="9.140625" style="92"/>
    <col min="3854" max="3854" width="7.7109375" style="92" customWidth="1"/>
    <col min="3855" max="3855" width="8.5703125" style="92" customWidth="1"/>
    <col min="3856" max="4095" width="9.140625" style="92"/>
    <col min="4096" max="4096" width="63.85546875" style="92" customWidth="1"/>
    <col min="4097" max="4097" width="6.7109375" style="92" customWidth="1"/>
    <col min="4098" max="4098" width="7.5703125" style="92" customWidth="1"/>
    <col min="4099" max="4099" width="15" style="92" customWidth="1"/>
    <col min="4100" max="4100" width="5.5703125" style="92" customWidth="1"/>
    <col min="4101" max="4101" width="16" style="92" bestFit="1" customWidth="1"/>
    <col min="4102" max="4102" width="16" style="92" customWidth="1"/>
    <col min="4103" max="4103" width="17.28515625" style="92" customWidth="1"/>
    <col min="4104" max="4104" width="15.42578125" style="92" customWidth="1"/>
    <col min="4105" max="4106" width="0" style="92" hidden="1" customWidth="1"/>
    <col min="4107" max="4107" width="31" style="92" customWidth="1"/>
    <col min="4108" max="4108" width="6.85546875" style="92" customWidth="1"/>
    <col min="4109" max="4109" width="9.140625" style="92"/>
    <col min="4110" max="4110" width="7.7109375" style="92" customWidth="1"/>
    <col min="4111" max="4111" width="8.5703125" style="92" customWidth="1"/>
    <col min="4112" max="4351" width="9.140625" style="92"/>
    <col min="4352" max="4352" width="63.85546875" style="92" customWidth="1"/>
    <col min="4353" max="4353" width="6.7109375" style="92" customWidth="1"/>
    <col min="4354" max="4354" width="7.5703125" style="92" customWidth="1"/>
    <col min="4355" max="4355" width="15" style="92" customWidth="1"/>
    <col min="4356" max="4356" width="5.5703125" style="92" customWidth="1"/>
    <col min="4357" max="4357" width="16" style="92" bestFit="1" customWidth="1"/>
    <col min="4358" max="4358" width="16" style="92" customWidth="1"/>
    <col min="4359" max="4359" width="17.28515625" style="92" customWidth="1"/>
    <col min="4360" max="4360" width="15.42578125" style="92" customWidth="1"/>
    <col min="4361" max="4362" width="0" style="92" hidden="1" customWidth="1"/>
    <col min="4363" max="4363" width="31" style="92" customWidth="1"/>
    <col min="4364" max="4364" width="6.85546875" style="92" customWidth="1"/>
    <col min="4365" max="4365" width="9.140625" style="92"/>
    <col min="4366" max="4366" width="7.7109375" style="92" customWidth="1"/>
    <col min="4367" max="4367" width="8.5703125" style="92" customWidth="1"/>
    <col min="4368" max="4607" width="9.140625" style="92"/>
    <col min="4608" max="4608" width="63.85546875" style="92" customWidth="1"/>
    <col min="4609" max="4609" width="6.7109375" style="92" customWidth="1"/>
    <col min="4610" max="4610" width="7.5703125" style="92" customWidth="1"/>
    <col min="4611" max="4611" width="15" style="92" customWidth="1"/>
    <col min="4612" max="4612" width="5.5703125" style="92" customWidth="1"/>
    <col min="4613" max="4613" width="16" style="92" bestFit="1" customWidth="1"/>
    <col min="4614" max="4614" width="16" style="92" customWidth="1"/>
    <col min="4615" max="4615" width="17.28515625" style="92" customWidth="1"/>
    <col min="4616" max="4616" width="15.42578125" style="92" customWidth="1"/>
    <col min="4617" max="4618" width="0" style="92" hidden="1" customWidth="1"/>
    <col min="4619" max="4619" width="31" style="92" customWidth="1"/>
    <col min="4620" max="4620" width="6.85546875" style="92" customWidth="1"/>
    <col min="4621" max="4621" width="9.140625" style="92"/>
    <col min="4622" max="4622" width="7.7109375" style="92" customWidth="1"/>
    <col min="4623" max="4623" width="8.5703125" style="92" customWidth="1"/>
    <col min="4624" max="4863" width="9.140625" style="92"/>
    <col min="4864" max="4864" width="63.85546875" style="92" customWidth="1"/>
    <col min="4865" max="4865" width="6.7109375" style="92" customWidth="1"/>
    <col min="4866" max="4866" width="7.5703125" style="92" customWidth="1"/>
    <col min="4867" max="4867" width="15" style="92" customWidth="1"/>
    <col min="4868" max="4868" width="5.5703125" style="92" customWidth="1"/>
    <col min="4869" max="4869" width="16" style="92" bestFit="1" customWidth="1"/>
    <col min="4870" max="4870" width="16" style="92" customWidth="1"/>
    <col min="4871" max="4871" width="17.28515625" style="92" customWidth="1"/>
    <col min="4872" max="4872" width="15.42578125" style="92" customWidth="1"/>
    <col min="4873" max="4874" width="0" style="92" hidden="1" customWidth="1"/>
    <col min="4875" max="4875" width="31" style="92" customWidth="1"/>
    <col min="4876" max="4876" width="6.85546875" style="92" customWidth="1"/>
    <col min="4877" max="4877" width="9.140625" style="92"/>
    <col min="4878" max="4878" width="7.7109375" style="92" customWidth="1"/>
    <col min="4879" max="4879" width="8.5703125" style="92" customWidth="1"/>
    <col min="4880" max="5119" width="9.140625" style="92"/>
    <col min="5120" max="5120" width="63.85546875" style="92" customWidth="1"/>
    <col min="5121" max="5121" width="6.7109375" style="92" customWidth="1"/>
    <col min="5122" max="5122" width="7.5703125" style="92" customWidth="1"/>
    <col min="5123" max="5123" width="15" style="92" customWidth="1"/>
    <col min="5124" max="5124" width="5.5703125" style="92" customWidth="1"/>
    <col min="5125" max="5125" width="16" style="92" bestFit="1" customWidth="1"/>
    <col min="5126" max="5126" width="16" style="92" customWidth="1"/>
    <col min="5127" max="5127" width="17.28515625" style="92" customWidth="1"/>
    <col min="5128" max="5128" width="15.42578125" style="92" customWidth="1"/>
    <col min="5129" max="5130" width="0" style="92" hidden="1" customWidth="1"/>
    <col min="5131" max="5131" width="31" style="92" customWidth="1"/>
    <col min="5132" max="5132" width="6.85546875" style="92" customWidth="1"/>
    <col min="5133" max="5133" width="9.140625" style="92"/>
    <col min="5134" max="5134" width="7.7109375" style="92" customWidth="1"/>
    <col min="5135" max="5135" width="8.5703125" style="92" customWidth="1"/>
    <col min="5136" max="5375" width="9.140625" style="92"/>
    <col min="5376" max="5376" width="63.85546875" style="92" customWidth="1"/>
    <col min="5377" max="5377" width="6.7109375" style="92" customWidth="1"/>
    <col min="5378" max="5378" width="7.5703125" style="92" customWidth="1"/>
    <col min="5379" max="5379" width="15" style="92" customWidth="1"/>
    <col min="5380" max="5380" width="5.5703125" style="92" customWidth="1"/>
    <col min="5381" max="5381" width="16" style="92" bestFit="1" customWidth="1"/>
    <col min="5382" max="5382" width="16" style="92" customWidth="1"/>
    <col min="5383" max="5383" width="17.28515625" style="92" customWidth="1"/>
    <col min="5384" max="5384" width="15.42578125" style="92" customWidth="1"/>
    <col min="5385" max="5386" width="0" style="92" hidden="1" customWidth="1"/>
    <col min="5387" max="5387" width="31" style="92" customWidth="1"/>
    <col min="5388" max="5388" width="6.85546875" style="92" customWidth="1"/>
    <col min="5389" max="5389" width="9.140625" style="92"/>
    <col min="5390" max="5390" width="7.7109375" style="92" customWidth="1"/>
    <col min="5391" max="5391" width="8.5703125" style="92" customWidth="1"/>
    <col min="5392" max="5631" width="9.140625" style="92"/>
    <col min="5632" max="5632" width="63.85546875" style="92" customWidth="1"/>
    <col min="5633" max="5633" width="6.7109375" style="92" customWidth="1"/>
    <col min="5634" max="5634" width="7.5703125" style="92" customWidth="1"/>
    <col min="5635" max="5635" width="15" style="92" customWidth="1"/>
    <col min="5636" max="5636" width="5.5703125" style="92" customWidth="1"/>
    <col min="5637" max="5637" width="16" style="92" bestFit="1" customWidth="1"/>
    <col min="5638" max="5638" width="16" style="92" customWidth="1"/>
    <col min="5639" max="5639" width="17.28515625" style="92" customWidth="1"/>
    <col min="5640" max="5640" width="15.42578125" style="92" customWidth="1"/>
    <col min="5641" max="5642" width="0" style="92" hidden="1" customWidth="1"/>
    <col min="5643" max="5643" width="31" style="92" customWidth="1"/>
    <col min="5644" max="5644" width="6.85546875" style="92" customWidth="1"/>
    <col min="5645" max="5645" width="9.140625" style="92"/>
    <col min="5646" max="5646" width="7.7109375" style="92" customWidth="1"/>
    <col min="5647" max="5647" width="8.5703125" style="92" customWidth="1"/>
    <col min="5648" max="5887" width="9.140625" style="92"/>
    <col min="5888" max="5888" width="63.85546875" style="92" customWidth="1"/>
    <col min="5889" max="5889" width="6.7109375" style="92" customWidth="1"/>
    <col min="5890" max="5890" width="7.5703125" style="92" customWidth="1"/>
    <col min="5891" max="5891" width="15" style="92" customWidth="1"/>
    <col min="5892" max="5892" width="5.5703125" style="92" customWidth="1"/>
    <col min="5893" max="5893" width="16" style="92" bestFit="1" customWidth="1"/>
    <col min="5894" max="5894" width="16" style="92" customWidth="1"/>
    <col min="5895" max="5895" width="17.28515625" style="92" customWidth="1"/>
    <col min="5896" max="5896" width="15.42578125" style="92" customWidth="1"/>
    <col min="5897" max="5898" width="0" style="92" hidden="1" customWidth="1"/>
    <col min="5899" max="5899" width="31" style="92" customWidth="1"/>
    <col min="5900" max="5900" width="6.85546875" style="92" customWidth="1"/>
    <col min="5901" max="5901" width="9.140625" style="92"/>
    <col min="5902" max="5902" width="7.7109375" style="92" customWidth="1"/>
    <col min="5903" max="5903" width="8.5703125" style="92" customWidth="1"/>
    <col min="5904" max="6143" width="9.140625" style="92"/>
    <col min="6144" max="6144" width="63.85546875" style="92" customWidth="1"/>
    <col min="6145" max="6145" width="6.7109375" style="92" customWidth="1"/>
    <col min="6146" max="6146" width="7.5703125" style="92" customWidth="1"/>
    <col min="6147" max="6147" width="15" style="92" customWidth="1"/>
    <col min="6148" max="6148" width="5.5703125" style="92" customWidth="1"/>
    <col min="6149" max="6149" width="16" style="92" bestFit="1" customWidth="1"/>
    <col min="6150" max="6150" width="16" style="92" customWidth="1"/>
    <col min="6151" max="6151" width="17.28515625" style="92" customWidth="1"/>
    <col min="6152" max="6152" width="15.42578125" style="92" customWidth="1"/>
    <col min="6153" max="6154" width="0" style="92" hidden="1" customWidth="1"/>
    <col min="6155" max="6155" width="31" style="92" customWidth="1"/>
    <col min="6156" max="6156" width="6.85546875" style="92" customWidth="1"/>
    <col min="6157" max="6157" width="9.140625" style="92"/>
    <col min="6158" max="6158" width="7.7109375" style="92" customWidth="1"/>
    <col min="6159" max="6159" width="8.5703125" style="92" customWidth="1"/>
    <col min="6160" max="6399" width="9.140625" style="92"/>
    <col min="6400" max="6400" width="63.85546875" style="92" customWidth="1"/>
    <col min="6401" max="6401" width="6.7109375" style="92" customWidth="1"/>
    <col min="6402" max="6402" width="7.5703125" style="92" customWidth="1"/>
    <col min="6403" max="6403" width="15" style="92" customWidth="1"/>
    <col min="6404" max="6404" width="5.5703125" style="92" customWidth="1"/>
    <col min="6405" max="6405" width="16" style="92" bestFit="1" customWidth="1"/>
    <col min="6406" max="6406" width="16" style="92" customWidth="1"/>
    <col min="6407" max="6407" width="17.28515625" style="92" customWidth="1"/>
    <col min="6408" max="6408" width="15.42578125" style="92" customWidth="1"/>
    <col min="6409" max="6410" width="0" style="92" hidden="1" customWidth="1"/>
    <col min="6411" max="6411" width="31" style="92" customWidth="1"/>
    <col min="6412" max="6412" width="6.85546875" style="92" customWidth="1"/>
    <col min="6413" max="6413" width="9.140625" style="92"/>
    <col min="6414" max="6414" width="7.7109375" style="92" customWidth="1"/>
    <col min="6415" max="6415" width="8.5703125" style="92" customWidth="1"/>
    <col min="6416" max="6655" width="9.140625" style="92"/>
    <col min="6656" max="6656" width="63.85546875" style="92" customWidth="1"/>
    <col min="6657" max="6657" width="6.7109375" style="92" customWidth="1"/>
    <col min="6658" max="6658" width="7.5703125" style="92" customWidth="1"/>
    <col min="6659" max="6659" width="15" style="92" customWidth="1"/>
    <col min="6660" max="6660" width="5.5703125" style="92" customWidth="1"/>
    <col min="6661" max="6661" width="16" style="92" bestFit="1" customWidth="1"/>
    <col min="6662" max="6662" width="16" style="92" customWidth="1"/>
    <col min="6663" max="6663" width="17.28515625" style="92" customWidth="1"/>
    <col min="6664" max="6664" width="15.42578125" style="92" customWidth="1"/>
    <col min="6665" max="6666" width="0" style="92" hidden="1" customWidth="1"/>
    <col min="6667" max="6667" width="31" style="92" customWidth="1"/>
    <col min="6668" max="6668" width="6.85546875" style="92" customWidth="1"/>
    <col min="6669" max="6669" width="9.140625" style="92"/>
    <col min="6670" max="6670" width="7.7109375" style="92" customWidth="1"/>
    <col min="6671" max="6671" width="8.5703125" style="92" customWidth="1"/>
    <col min="6672" max="6911" width="9.140625" style="92"/>
    <col min="6912" max="6912" width="63.85546875" style="92" customWidth="1"/>
    <col min="6913" max="6913" width="6.7109375" style="92" customWidth="1"/>
    <col min="6914" max="6914" width="7.5703125" style="92" customWidth="1"/>
    <col min="6915" max="6915" width="15" style="92" customWidth="1"/>
    <col min="6916" max="6916" width="5.5703125" style="92" customWidth="1"/>
    <col min="6917" max="6917" width="16" style="92" bestFit="1" customWidth="1"/>
    <col min="6918" max="6918" width="16" style="92" customWidth="1"/>
    <col min="6919" max="6919" width="17.28515625" style="92" customWidth="1"/>
    <col min="6920" max="6920" width="15.42578125" style="92" customWidth="1"/>
    <col min="6921" max="6922" width="0" style="92" hidden="1" customWidth="1"/>
    <col min="6923" max="6923" width="31" style="92" customWidth="1"/>
    <col min="6924" max="6924" width="6.85546875" style="92" customWidth="1"/>
    <col min="6925" max="6925" width="9.140625" style="92"/>
    <col min="6926" max="6926" width="7.7109375" style="92" customWidth="1"/>
    <col min="6927" max="6927" width="8.5703125" style="92" customWidth="1"/>
    <col min="6928" max="7167" width="9.140625" style="92"/>
    <col min="7168" max="7168" width="63.85546875" style="92" customWidth="1"/>
    <col min="7169" max="7169" width="6.7109375" style="92" customWidth="1"/>
    <col min="7170" max="7170" width="7.5703125" style="92" customWidth="1"/>
    <col min="7171" max="7171" width="15" style="92" customWidth="1"/>
    <col min="7172" max="7172" width="5.5703125" style="92" customWidth="1"/>
    <col min="7173" max="7173" width="16" style="92" bestFit="1" customWidth="1"/>
    <col min="7174" max="7174" width="16" style="92" customWidth="1"/>
    <col min="7175" max="7175" width="17.28515625" style="92" customWidth="1"/>
    <col min="7176" max="7176" width="15.42578125" style="92" customWidth="1"/>
    <col min="7177" max="7178" width="0" style="92" hidden="1" customWidth="1"/>
    <col min="7179" max="7179" width="31" style="92" customWidth="1"/>
    <col min="7180" max="7180" width="6.85546875" style="92" customWidth="1"/>
    <col min="7181" max="7181" width="9.140625" style="92"/>
    <col min="7182" max="7182" width="7.7109375" style="92" customWidth="1"/>
    <col min="7183" max="7183" width="8.5703125" style="92" customWidth="1"/>
    <col min="7184" max="7423" width="9.140625" style="92"/>
    <col min="7424" max="7424" width="63.85546875" style="92" customWidth="1"/>
    <col min="7425" max="7425" width="6.7109375" style="92" customWidth="1"/>
    <col min="7426" max="7426" width="7.5703125" style="92" customWidth="1"/>
    <col min="7427" max="7427" width="15" style="92" customWidth="1"/>
    <col min="7428" max="7428" width="5.5703125" style="92" customWidth="1"/>
    <col min="7429" max="7429" width="16" style="92" bestFit="1" customWidth="1"/>
    <col min="7430" max="7430" width="16" style="92" customWidth="1"/>
    <col min="7431" max="7431" width="17.28515625" style="92" customWidth="1"/>
    <col min="7432" max="7432" width="15.42578125" style="92" customWidth="1"/>
    <col min="7433" max="7434" width="0" style="92" hidden="1" customWidth="1"/>
    <col min="7435" max="7435" width="31" style="92" customWidth="1"/>
    <col min="7436" max="7436" width="6.85546875" style="92" customWidth="1"/>
    <col min="7437" max="7437" width="9.140625" style="92"/>
    <col min="7438" max="7438" width="7.7109375" style="92" customWidth="1"/>
    <col min="7439" max="7439" width="8.5703125" style="92" customWidth="1"/>
    <col min="7440" max="7679" width="9.140625" style="92"/>
    <col min="7680" max="7680" width="63.85546875" style="92" customWidth="1"/>
    <col min="7681" max="7681" width="6.7109375" style="92" customWidth="1"/>
    <col min="7682" max="7682" width="7.5703125" style="92" customWidth="1"/>
    <col min="7683" max="7683" width="15" style="92" customWidth="1"/>
    <col min="7684" max="7684" width="5.5703125" style="92" customWidth="1"/>
    <col min="7685" max="7685" width="16" style="92" bestFit="1" customWidth="1"/>
    <col min="7686" max="7686" width="16" style="92" customWidth="1"/>
    <col min="7687" max="7687" width="17.28515625" style="92" customWidth="1"/>
    <col min="7688" max="7688" width="15.42578125" style="92" customWidth="1"/>
    <col min="7689" max="7690" width="0" style="92" hidden="1" customWidth="1"/>
    <col min="7691" max="7691" width="31" style="92" customWidth="1"/>
    <col min="7692" max="7692" width="6.85546875" style="92" customWidth="1"/>
    <col min="7693" max="7693" width="9.140625" style="92"/>
    <col min="7694" max="7694" width="7.7109375" style="92" customWidth="1"/>
    <col min="7695" max="7695" width="8.5703125" style="92" customWidth="1"/>
    <col min="7696" max="7935" width="9.140625" style="92"/>
    <col min="7936" max="7936" width="63.85546875" style="92" customWidth="1"/>
    <col min="7937" max="7937" width="6.7109375" style="92" customWidth="1"/>
    <col min="7938" max="7938" width="7.5703125" style="92" customWidth="1"/>
    <col min="7939" max="7939" width="15" style="92" customWidth="1"/>
    <col min="7940" max="7940" width="5.5703125" style="92" customWidth="1"/>
    <col min="7941" max="7941" width="16" style="92" bestFit="1" customWidth="1"/>
    <col min="7942" max="7942" width="16" style="92" customWidth="1"/>
    <col min="7943" max="7943" width="17.28515625" style="92" customWidth="1"/>
    <col min="7944" max="7944" width="15.42578125" style="92" customWidth="1"/>
    <col min="7945" max="7946" width="0" style="92" hidden="1" customWidth="1"/>
    <col min="7947" max="7947" width="31" style="92" customWidth="1"/>
    <col min="7948" max="7948" width="6.85546875" style="92" customWidth="1"/>
    <col min="7949" max="7949" width="9.140625" style="92"/>
    <col min="7950" max="7950" width="7.7109375" style="92" customWidth="1"/>
    <col min="7951" max="7951" width="8.5703125" style="92" customWidth="1"/>
    <col min="7952" max="8191" width="9.140625" style="92"/>
    <col min="8192" max="8192" width="63.85546875" style="92" customWidth="1"/>
    <col min="8193" max="8193" width="6.7109375" style="92" customWidth="1"/>
    <col min="8194" max="8194" width="7.5703125" style="92" customWidth="1"/>
    <col min="8195" max="8195" width="15" style="92" customWidth="1"/>
    <col min="8196" max="8196" width="5.5703125" style="92" customWidth="1"/>
    <col min="8197" max="8197" width="16" style="92" bestFit="1" customWidth="1"/>
    <col min="8198" max="8198" width="16" style="92" customWidth="1"/>
    <col min="8199" max="8199" width="17.28515625" style="92" customWidth="1"/>
    <col min="8200" max="8200" width="15.42578125" style="92" customWidth="1"/>
    <col min="8201" max="8202" width="0" style="92" hidden="1" customWidth="1"/>
    <col min="8203" max="8203" width="31" style="92" customWidth="1"/>
    <col min="8204" max="8204" width="6.85546875" style="92" customWidth="1"/>
    <col min="8205" max="8205" width="9.140625" style="92"/>
    <col min="8206" max="8206" width="7.7109375" style="92" customWidth="1"/>
    <col min="8207" max="8207" width="8.5703125" style="92" customWidth="1"/>
    <col min="8208" max="8447" width="9.140625" style="92"/>
    <col min="8448" max="8448" width="63.85546875" style="92" customWidth="1"/>
    <col min="8449" max="8449" width="6.7109375" style="92" customWidth="1"/>
    <col min="8450" max="8450" width="7.5703125" style="92" customWidth="1"/>
    <col min="8451" max="8451" width="15" style="92" customWidth="1"/>
    <col min="8452" max="8452" width="5.5703125" style="92" customWidth="1"/>
    <col min="8453" max="8453" width="16" style="92" bestFit="1" customWidth="1"/>
    <col min="8454" max="8454" width="16" style="92" customWidth="1"/>
    <col min="8455" max="8455" width="17.28515625" style="92" customWidth="1"/>
    <col min="8456" max="8456" width="15.42578125" style="92" customWidth="1"/>
    <col min="8457" max="8458" width="0" style="92" hidden="1" customWidth="1"/>
    <col min="8459" max="8459" width="31" style="92" customWidth="1"/>
    <col min="8460" max="8460" width="6.85546875" style="92" customWidth="1"/>
    <col min="8461" max="8461" width="9.140625" style="92"/>
    <col min="8462" max="8462" width="7.7109375" style="92" customWidth="1"/>
    <col min="8463" max="8463" width="8.5703125" style="92" customWidth="1"/>
    <col min="8464" max="8703" width="9.140625" style="92"/>
    <col min="8704" max="8704" width="63.85546875" style="92" customWidth="1"/>
    <col min="8705" max="8705" width="6.7109375" style="92" customWidth="1"/>
    <col min="8706" max="8706" width="7.5703125" style="92" customWidth="1"/>
    <col min="8707" max="8707" width="15" style="92" customWidth="1"/>
    <col min="8708" max="8708" width="5.5703125" style="92" customWidth="1"/>
    <col min="8709" max="8709" width="16" style="92" bestFit="1" customWidth="1"/>
    <col min="8710" max="8710" width="16" style="92" customWidth="1"/>
    <col min="8711" max="8711" width="17.28515625" style="92" customWidth="1"/>
    <col min="8712" max="8712" width="15.42578125" style="92" customWidth="1"/>
    <col min="8713" max="8714" width="0" style="92" hidden="1" customWidth="1"/>
    <col min="8715" max="8715" width="31" style="92" customWidth="1"/>
    <col min="8716" max="8716" width="6.85546875" style="92" customWidth="1"/>
    <col min="8717" max="8717" width="9.140625" style="92"/>
    <col min="8718" max="8718" width="7.7109375" style="92" customWidth="1"/>
    <col min="8719" max="8719" width="8.5703125" style="92" customWidth="1"/>
    <col min="8720" max="8959" width="9.140625" style="92"/>
    <col min="8960" max="8960" width="63.85546875" style="92" customWidth="1"/>
    <col min="8961" max="8961" width="6.7109375" style="92" customWidth="1"/>
    <col min="8962" max="8962" width="7.5703125" style="92" customWidth="1"/>
    <col min="8963" max="8963" width="15" style="92" customWidth="1"/>
    <col min="8964" max="8964" width="5.5703125" style="92" customWidth="1"/>
    <col min="8965" max="8965" width="16" style="92" bestFit="1" customWidth="1"/>
    <col min="8966" max="8966" width="16" style="92" customWidth="1"/>
    <col min="8967" max="8967" width="17.28515625" style="92" customWidth="1"/>
    <col min="8968" max="8968" width="15.42578125" style="92" customWidth="1"/>
    <col min="8969" max="8970" width="0" style="92" hidden="1" customWidth="1"/>
    <col min="8971" max="8971" width="31" style="92" customWidth="1"/>
    <col min="8972" max="8972" width="6.85546875" style="92" customWidth="1"/>
    <col min="8973" max="8973" width="9.140625" style="92"/>
    <col min="8974" max="8974" width="7.7109375" style="92" customWidth="1"/>
    <col min="8975" max="8975" width="8.5703125" style="92" customWidth="1"/>
    <col min="8976" max="9215" width="9.140625" style="92"/>
    <col min="9216" max="9216" width="63.85546875" style="92" customWidth="1"/>
    <col min="9217" max="9217" width="6.7109375" style="92" customWidth="1"/>
    <col min="9218" max="9218" width="7.5703125" style="92" customWidth="1"/>
    <col min="9219" max="9219" width="15" style="92" customWidth="1"/>
    <col min="9220" max="9220" width="5.5703125" style="92" customWidth="1"/>
    <col min="9221" max="9221" width="16" style="92" bestFit="1" customWidth="1"/>
    <col min="9222" max="9222" width="16" style="92" customWidth="1"/>
    <col min="9223" max="9223" width="17.28515625" style="92" customWidth="1"/>
    <col min="9224" max="9224" width="15.42578125" style="92" customWidth="1"/>
    <col min="9225" max="9226" width="0" style="92" hidden="1" customWidth="1"/>
    <col min="9227" max="9227" width="31" style="92" customWidth="1"/>
    <col min="9228" max="9228" width="6.85546875" style="92" customWidth="1"/>
    <col min="9229" max="9229" width="9.140625" style="92"/>
    <col min="9230" max="9230" width="7.7109375" style="92" customWidth="1"/>
    <col min="9231" max="9231" width="8.5703125" style="92" customWidth="1"/>
    <col min="9232" max="9471" width="9.140625" style="92"/>
    <col min="9472" max="9472" width="63.85546875" style="92" customWidth="1"/>
    <col min="9473" max="9473" width="6.7109375" style="92" customWidth="1"/>
    <col min="9474" max="9474" width="7.5703125" style="92" customWidth="1"/>
    <col min="9475" max="9475" width="15" style="92" customWidth="1"/>
    <col min="9476" max="9476" width="5.5703125" style="92" customWidth="1"/>
    <col min="9477" max="9477" width="16" style="92" bestFit="1" customWidth="1"/>
    <col min="9478" max="9478" width="16" style="92" customWidth="1"/>
    <col min="9479" max="9479" width="17.28515625" style="92" customWidth="1"/>
    <col min="9480" max="9480" width="15.42578125" style="92" customWidth="1"/>
    <col min="9481" max="9482" width="0" style="92" hidden="1" customWidth="1"/>
    <col min="9483" max="9483" width="31" style="92" customWidth="1"/>
    <col min="9484" max="9484" width="6.85546875" style="92" customWidth="1"/>
    <col min="9485" max="9485" width="9.140625" style="92"/>
    <col min="9486" max="9486" width="7.7109375" style="92" customWidth="1"/>
    <col min="9487" max="9487" width="8.5703125" style="92" customWidth="1"/>
    <col min="9488" max="9727" width="9.140625" style="92"/>
    <col min="9728" max="9728" width="63.85546875" style="92" customWidth="1"/>
    <col min="9729" max="9729" width="6.7109375" style="92" customWidth="1"/>
    <col min="9730" max="9730" width="7.5703125" style="92" customWidth="1"/>
    <col min="9731" max="9731" width="15" style="92" customWidth="1"/>
    <col min="9732" max="9732" width="5.5703125" style="92" customWidth="1"/>
    <col min="9733" max="9733" width="16" style="92" bestFit="1" customWidth="1"/>
    <col min="9734" max="9734" width="16" style="92" customWidth="1"/>
    <col min="9735" max="9735" width="17.28515625" style="92" customWidth="1"/>
    <col min="9736" max="9736" width="15.42578125" style="92" customWidth="1"/>
    <col min="9737" max="9738" width="0" style="92" hidden="1" customWidth="1"/>
    <col min="9739" max="9739" width="31" style="92" customWidth="1"/>
    <col min="9740" max="9740" width="6.85546875" style="92" customWidth="1"/>
    <col min="9741" max="9741" width="9.140625" style="92"/>
    <col min="9742" max="9742" width="7.7109375" style="92" customWidth="1"/>
    <col min="9743" max="9743" width="8.5703125" style="92" customWidth="1"/>
    <col min="9744" max="9983" width="9.140625" style="92"/>
    <col min="9984" max="9984" width="63.85546875" style="92" customWidth="1"/>
    <col min="9985" max="9985" width="6.7109375" style="92" customWidth="1"/>
    <col min="9986" max="9986" width="7.5703125" style="92" customWidth="1"/>
    <col min="9987" max="9987" width="15" style="92" customWidth="1"/>
    <col min="9988" max="9988" width="5.5703125" style="92" customWidth="1"/>
    <col min="9989" max="9989" width="16" style="92" bestFit="1" customWidth="1"/>
    <col min="9990" max="9990" width="16" style="92" customWidth="1"/>
    <col min="9991" max="9991" width="17.28515625" style="92" customWidth="1"/>
    <col min="9992" max="9992" width="15.42578125" style="92" customWidth="1"/>
    <col min="9993" max="9994" width="0" style="92" hidden="1" customWidth="1"/>
    <col min="9995" max="9995" width="31" style="92" customWidth="1"/>
    <col min="9996" max="9996" width="6.85546875" style="92" customWidth="1"/>
    <col min="9997" max="9997" width="9.140625" style="92"/>
    <col min="9998" max="9998" width="7.7109375" style="92" customWidth="1"/>
    <col min="9999" max="9999" width="8.5703125" style="92" customWidth="1"/>
    <col min="10000" max="10239" width="9.140625" style="92"/>
    <col min="10240" max="10240" width="63.85546875" style="92" customWidth="1"/>
    <col min="10241" max="10241" width="6.7109375" style="92" customWidth="1"/>
    <col min="10242" max="10242" width="7.5703125" style="92" customWidth="1"/>
    <col min="10243" max="10243" width="15" style="92" customWidth="1"/>
    <col min="10244" max="10244" width="5.5703125" style="92" customWidth="1"/>
    <col min="10245" max="10245" width="16" style="92" bestFit="1" customWidth="1"/>
    <col min="10246" max="10246" width="16" style="92" customWidth="1"/>
    <col min="10247" max="10247" width="17.28515625" style="92" customWidth="1"/>
    <col min="10248" max="10248" width="15.42578125" style="92" customWidth="1"/>
    <col min="10249" max="10250" width="0" style="92" hidden="1" customWidth="1"/>
    <col min="10251" max="10251" width="31" style="92" customWidth="1"/>
    <col min="10252" max="10252" width="6.85546875" style="92" customWidth="1"/>
    <col min="10253" max="10253" width="9.140625" style="92"/>
    <col min="10254" max="10254" width="7.7109375" style="92" customWidth="1"/>
    <col min="10255" max="10255" width="8.5703125" style="92" customWidth="1"/>
    <col min="10256" max="10495" width="9.140625" style="92"/>
    <col min="10496" max="10496" width="63.85546875" style="92" customWidth="1"/>
    <col min="10497" max="10497" width="6.7109375" style="92" customWidth="1"/>
    <col min="10498" max="10498" width="7.5703125" style="92" customWidth="1"/>
    <col min="10499" max="10499" width="15" style="92" customWidth="1"/>
    <col min="10500" max="10500" width="5.5703125" style="92" customWidth="1"/>
    <col min="10501" max="10501" width="16" style="92" bestFit="1" customWidth="1"/>
    <col min="10502" max="10502" width="16" style="92" customWidth="1"/>
    <col min="10503" max="10503" width="17.28515625" style="92" customWidth="1"/>
    <col min="10504" max="10504" width="15.42578125" style="92" customWidth="1"/>
    <col min="10505" max="10506" width="0" style="92" hidden="1" customWidth="1"/>
    <col min="10507" max="10507" width="31" style="92" customWidth="1"/>
    <col min="10508" max="10508" width="6.85546875" style="92" customWidth="1"/>
    <col min="10509" max="10509" width="9.140625" style="92"/>
    <col min="10510" max="10510" width="7.7109375" style="92" customWidth="1"/>
    <col min="10511" max="10511" width="8.5703125" style="92" customWidth="1"/>
    <col min="10512" max="10751" width="9.140625" style="92"/>
    <col min="10752" max="10752" width="63.85546875" style="92" customWidth="1"/>
    <col min="10753" max="10753" width="6.7109375" style="92" customWidth="1"/>
    <col min="10754" max="10754" width="7.5703125" style="92" customWidth="1"/>
    <col min="10755" max="10755" width="15" style="92" customWidth="1"/>
    <col min="10756" max="10756" width="5.5703125" style="92" customWidth="1"/>
    <col min="10757" max="10757" width="16" style="92" bestFit="1" customWidth="1"/>
    <col min="10758" max="10758" width="16" style="92" customWidth="1"/>
    <col min="10759" max="10759" width="17.28515625" style="92" customWidth="1"/>
    <col min="10760" max="10760" width="15.42578125" style="92" customWidth="1"/>
    <col min="10761" max="10762" width="0" style="92" hidden="1" customWidth="1"/>
    <col min="10763" max="10763" width="31" style="92" customWidth="1"/>
    <col min="10764" max="10764" width="6.85546875" style="92" customWidth="1"/>
    <col min="10765" max="10765" width="9.140625" style="92"/>
    <col min="10766" max="10766" width="7.7109375" style="92" customWidth="1"/>
    <col min="10767" max="10767" width="8.5703125" style="92" customWidth="1"/>
    <col min="10768" max="11007" width="9.140625" style="92"/>
    <col min="11008" max="11008" width="63.85546875" style="92" customWidth="1"/>
    <col min="11009" max="11009" width="6.7109375" style="92" customWidth="1"/>
    <col min="11010" max="11010" width="7.5703125" style="92" customWidth="1"/>
    <col min="11011" max="11011" width="15" style="92" customWidth="1"/>
    <col min="11012" max="11012" width="5.5703125" style="92" customWidth="1"/>
    <col min="11013" max="11013" width="16" style="92" bestFit="1" customWidth="1"/>
    <col min="11014" max="11014" width="16" style="92" customWidth="1"/>
    <col min="11015" max="11015" width="17.28515625" style="92" customWidth="1"/>
    <col min="11016" max="11016" width="15.42578125" style="92" customWidth="1"/>
    <col min="11017" max="11018" width="0" style="92" hidden="1" customWidth="1"/>
    <col min="11019" max="11019" width="31" style="92" customWidth="1"/>
    <col min="11020" max="11020" width="6.85546875" style="92" customWidth="1"/>
    <col min="11021" max="11021" width="9.140625" style="92"/>
    <col min="11022" max="11022" width="7.7109375" style="92" customWidth="1"/>
    <col min="11023" max="11023" width="8.5703125" style="92" customWidth="1"/>
    <col min="11024" max="11263" width="9.140625" style="92"/>
    <col min="11264" max="11264" width="63.85546875" style="92" customWidth="1"/>
    <col min="11265" max="11265" width="6.7109375" style="92" customWidth="1"/>
    <col min="11266" max="11266" width="7.5703125" style="92" customWidth="1"/>
    <col min="11267" max="11267" width="15" style="92" customWidth="1"/>
    <col min="11268" max="11268" width="5.5703125" style="92" customWidth="1"/>
    <col min="11269" max="11269" width="16" style="92" bestFit="1" customWidth="1"/>
    <col min="11270" max="11270" width="16" style="92" customWidth="1"/>
    <col min="11271" max="11271" width="17.28515625" style="92" customWidth="1"/>
    <col min="11272" max="11272" width="15.42578125" style="92" customWidth="1"/>
    <col min="11273" max="11274" width="0" style="92" hidden="1" customWidth="1"/>
    <col min="11275" max="11275" width="31" style="92" customWidth="1"/>
    <col min="11276" max="11276" width="6.85546875" style="92" customWidth="1"/>
    <col min="11277" max="11277" width="9.140625" style="92"/>
    <col min="11278" max="11278" width="7.7109375" style="92" customWidth="1"/>
    <col min="11279" max="11279" width="8.5703125" style="92" customWidth="1"/>
    <col min="11280" max="11519" width="9.140625" style="92"/>
    <col min="11520" max="11520" width="63.85546875" style="92" customWidth="1"/>
    <col min="11521" max="11521" width="6.7109375" style="92" customWidth="1"/>
    <col min="11522" max="11522" width="7.5703125" style="92" customWidth="1"/>
    <col min="11523" max="11523" width="15" style="92" customWidth="1"/>
    <col min="11524" max="11524" width="5.5703125" style="92" customWidth="1"/>
    <col min="11525" max="11525" width="16" style="92" bestFit="1" customWidth="1"/>
    <col min="11526" max="11526" width="16" style="92" customWidth="1"/>
    <col min="11527" max="11527" width="17.28515625" style="92" customWidth="1"/>
    <col min="11528" max="11528" width="15.42578125" style="92" customWidth="1"/>
    <col min="11529" max="11530" width="0" style="92" hidden="1" customWidth="1"/>
    <col min="11531" max="11531" width="31" style="92" customWidth="1"/>
    <col min="11532" max="11532" width="6.85546875" style="92" customWidth="1"/>
    <col min="11533" max="11533" width="9.140625" style="92"/>
    <col min="11534" max="11534" width="7.7109375" style="92" customWidth="1"/>
    <col min="11535" max="11535" width="8.5703125" style="92" customWidth="1"/>
    <col min="11536" max="11775" width="9.140625" style="92"/>
    <col min="11776" max="11776" width="63.85546875" style="92" customWidth="1"/>
    <col min="11777" max="11777" width="6.7109375" style="92" customWidth="1"/>
    <col min="11778" max="11778" width="7.5703125" style="92" customWidth="1"/>
    <col min="11779" max="11779" width="15" style="92" customWidth="1"/>
    <col min="11780" max="11780" width="5.5703125" style="92" customWidth="1"/>
    <col min="11781" max="11781" width="16" style="92" bestFit="1" customWidth="1"/>
    <col min="11782" max="11782" width="16" style="92" customWidth="1"/>
    <col min="11783" max="11783" width="17.28515625" style="92" customWidth="1"/>
    <col min="11784" max="11784" width="15.42578125" style="92" customWidth="1"/>
    <col min="11785" max="11786" width="0" style="92" hidden="1" customWidth="1"/>
    <col min="11787" max="11787" width="31" style="92" customWidth="1"/>
    <col min="11788" max="11788" width="6.85546875" style="92" customWidth="1"/>
    <col min="11789" max="11789" width="9.140625" style="92"/>
    <col min="11790" max="11790" width="7.7109375" style="92" customWidth="1"/>
    <col min="11791" max="11791" width="8.5703125" style="92" customWidth="1"/>
    <col min="11792" max="12031" width="9.140625" style="92"/>
    <col min="12032" max="12032" width="63.85546875" style="92" customWidth="1"/>
    <col min="12033" max="12033" width="6.7109375" style="92" customWidth="1"/>
    <col min="12034" max="12034" width="7.5703125" style="92" customWidth="1"/>
    <col min="12035" max="12035" width="15" style="92" customWidth="1"/>
    <col min="12036" max="12036" width="5.5703125" style="92" customWidth="1"/>
    <col min="12037" max="12037" width="16" style="92" bestFit="1" customWidth="1"/>
    <col min="12038" max="12038" width="16" style="92" customWidth="1"/>
    <col min="12039" max="12039" width="17.28515625" style="92" customWidth="1"/>
    <col min="12040" max="12040" width="15.42578125" style="92" customWidth="1"/>
    <col min="12041" max="12042" width="0" style="92" hidden="1" customWidth="1"/>
    <col min="12043" max="12043" width="31" style="92" customWidth="1"/>
    <col min="12044" max="12044" width="6.85546875" style="92" customWidth="1"/>
    <col min="12045" max="12045" width="9.140625" style="92"/>
    <col min="12046" max="12046" width="7.7109375" style="92" customWidth="1"/>
    <col min="12047" max="12047" width="8.5703125" style="92" customWidth="1"/>
    <col min="12048" max="12287" width="9.140625" style="92"/>
    <col min="12288" max="12288" width="63.85546875" style="92" customWidth="1"/>
    <col min="12289" max="12289" width="6.7109375" style="92" customWidth="1"/>
    <col min="12290" max="12290" width="7.5703125" style="92" customWidth="1"/>
    <col min="12291" max="12291" width="15" style="92" customWidth="1"/>
    <col min="12292" max="12292" width="5.5703125" style="92" customWidth="1"/>
    <col min="12293" max="12293" width="16" style="92" bestFit="1" customWidth="1"/>
    <col min="12294" max="12294" width="16" style="92" customWidth="1"/>
    <col min="12295" max="12295" width="17.28515625" style="92" customWidth="1"/>
    <col min="12296" max="12296" width="15.42578125" style="92" customWidth="1"/>
    <col min="12297" max="12298" width="0" style="92" hidden="1" customWidth="1"/>
    <col min="12299" max="12299" width="31" style="92" customWidth="1"/>
    <col min="12300" max="12300" width="6.85546875" style="92" customWidth="1"/>
    <col min="12301" max="12301" width="9.140625" style="92"/>
    <col min="12302" max="12302" width="7.7109375" style="92" customWidth="1"/>
    <col min="12303" max="12303" width="8.5703125" style="92" customWidth="1"/>
    <col min="12304" max="12543" width="9.140625" style="92"/>
    <col min="12544" max="12544" width="63.85546875" style="92" customWidth="1"/>
    <col min="12545" max="12545" width="6.7109375" style="92" customWidth="1"/>
    <col min="12546" max="12546" width="7.5703125" style="92" customWidth="1"/>
    <col min="12547" max="12547" width="15" style="92" customWidth="1"/>
    <col min="12548" max="12548" width="5.5703125" style="92" customWidth="1"/>
    <col min="12549" max="12549" width="16" style="92" bestFit="1" customWidth="1"/>
    <col min="12550" max="12550" width="16" style="92" customWidth="1"/>
    <col min="12551" max="12551" width="17.28515625" style="92" customWidth="1"/>
    <col min="12552" max="12552" width="15.42578125" style="92" customWidth="1"/>
    <col min="12553" max="12554" width="0" style="92" hidden="1" customWidth="1"/>
    <col min="12555" max="12555" width="31" style="92" customWidth="1"/>
    <col min="12556" max="12556" width="6.85546875" style="92" customWidth="1"/>
    <col min="12557" max="12557" width="9.140625" style="92"/>
    <col min="12558" max="12558" width="7.7109375" style="92" customWidth="1"/>
    <col min="12559" max="12559" width="8.5703125" style="92" customWidth="1"/>
    <col min="12560" max="12799" width="9.140625" style="92"/>
    <col min="12800" max="12800" width="63.85546875" style="92" customWidth="1"/>
    <col min="12801" max="12801" width="6.7109375" style="92" customWidth="1"/>
    <col min="12802" max="12802" width="7.5703125" style="92" customWidth="1"/>
    <col min="12803" max="12803" width="15" style="92" customWidth="1"/>
    <col min="12804" max="12804" width="5.5703125" style="92" customWidth="1"/>
    <col min="12805" max="12805" width="16" style="92" bestFit="1" customWidth="1"/>
    <col min="12806" max="12806" width="16" style="92" customWidth="1"/>
    <col min="12807" max="12807" width="17.28515625" style="92" customWidth="1"/>
    <col min="12808" max="12808" width="15.42578125" style="92" customWidth="1"/>
    <col min="12809" max="12810" width="0" style="92" hidden="1" customWidth="1"/>
    <col min="12811" max="12811" width="31" style="92" customWidth="1"/>
    <col min="12812" max="12812" width="6.85546875" style="92" customWidth="1"/>
    <col min="12813" max="12813" width="9.140625" style="92"/>
    <col min="12814" max="12814" width="7.7109375" style="92" customWidth="1"/>
    <col min="12815" max="12815" width="8.5703125" style="92" customWidth="1"/>
    <col min="12816" max="13055" width="9.140625" style="92"/>
    <col min="13056" max="13056" width="63.85546875" style="92" customWidth="1"/>
    <col min="13057" max="13057" width="6.7109375" style="92" customWidth="1"/>
    <col min="13058" max="13058" width="7.5703125" style="92" customWidth="1"/>
    <col min="13059" max="13059" width="15" style="92" customWidth="1"/>
    <col min="13060" max="13060" width="5.5703125" style="92" customWidth="1"/>
    <col min="13061" max="13061" width="16" style="92" bestFit="1" customWidth="1"/>
    <col min="13062" max="13062" width="16" style="92" customWidth="1"/>
    <col min="13063" max="13063" width="17.28515625" style="92" customWidth="1"/>
    <col min="13064" max="13064" width="15.42578125" style="92" customWidth="1"/>
    <col min="13065" max="13066" width="0" style="92" hidden="1" customWidth="1"/>
    <col min="13067" max="13067" width="31" style="92" customWidth="1"/>
    <col min="13068" max="13068" width="6.85546875" style="92" customWidth="1"/>
    <col min="13069" max="13069" width="9.140625" style="92"/>
    <col min="13070" max="13070" width="7.7109375" style="92" customWidth="1"/>
    <col min="13071" max="13071" width="8.5703125" style="92" customWidth="1"/>
    <col min="13072" max="13311" width="9.140625" style="92"/>
    <col min="13312" max="13312" width="63.85546875" style="92" customWidth="1"/>
    <col min="13313" max="13313" width="6.7109375" style="92" customWidth="1"/>
    <col min="13314" max="13314" width="7.5703125" style="92" customWidth="1"/>
    <col min="13315" max="13315" width="15" style="92" customWidth="1"/>
    <col min="13316" max="13316" width="5.5703125" style="92" customWidth="1"/>
    <col min="13317" max="13317" width="16" style="92" bestFit="1" customWidth="1"/>
    <col min="13318" max="13318" width="16" style="92" customWidth="1"/>
    <col min="13319" max="13319" width="17.28515625" style="92" customWidth="1"/>
    <col min="13320" max="13320" width="15.42578125" style="92" customWidth="1"/>
    <col min="13321" max="13322" width="0" style="92" hidden="1" customWidth="1"/>
    <col min="13323" max="13323" width="31" style="92" customWidth="1"/>
    <col min="13324" max="13324" width="6.85546875" style="92" customWidth="1"/>
    <col min="13325" max="13325" width="9.140625" style="92"/>
    <col min="13326" max="13326" width="7.7109375" style="92" customWidth="1"/>
    <col min="13327" max="13327" width="8.5703125" style="92" customWidth="1"/>
    <col min="13328" max="13567" width="9.140625" style="92"/>
    <col min="13568" max="13568" width="63.85546875" style="92" customWidth="1"/>
    <col min="13569" max="13569" width="6.7109375" style="92" customWidth="1"/>
    <col min="13570" max="13570" width="7.5703125" style="92" customWidth="1"/>
    <col min="13571" max="13571" width="15" style="92" customWidth="1"/>
    <col min="13572" max="13572" width="5.5703125" style="92" customWidth="1"/>
    <col min="13573" max="13573" width="16" style="92" bestFit="1" customWidth="1"/>
    <col min="13574" max="13574" width="16" style="92" customWidth="1"/>
    <col min="13575" max="13575" width="17.28515625" style="92" customWidth="1"/>
    <col min="13576" max="13576" width="15.42578125" style="92" customWidth="1"/>
    <col min="13577" max="13578" width="0" style="92" hidden="1" customWidth="1"/>
    <col min="13579" max="13579" width="31" style="92" customWidth="1"/>
    <col min="13580" max="13580" width="6.85546875" style="92" customWidth="1"/>
    <col min="13581" max="13581" width="9.140625" style="92"/>
    <col min="13582" max="13582" width="7.7109375" style="92" customWidth="1"/>
    <col min="13583" max="13583" width="8.5703125" style="92" customWidth="1"/>
    <col min="13584" max="13823" width="9.140625" style="92"/>
    <col min="13824" max="13824" width="63.85546875" style="92" customWidth="1"/>
    <col min="13825" max="13825" width="6.7109375" style="92" customWidth="1"/>
    <col min="13826" max="13826" width="7.5703125" style="92" customWidth="1"/>
    <col min="13827" max="13827" width="15" style="92" customWidth="1"/>
    <col min="13828" max="13828" width="5.5703125" style="92" customWidth="1"/>
    <col min="13829" max="13829" width="16" style="92" bestFit="1" customWidth="1"/>
    <col min="13830" max="13830" width="16" style="92" customWidth="1"/>
    <col min="13831" max="13831" width="17.28515625" style="92" customWidth="1"/>
    <col min="13832" max="13832" width="15.42578125" style="92" customWidth="1"/>
    <col min="13833" max="13834" width="0" style="92" hidden="1" customWidth="1"/>
    <col min="13835" max="13835" width="31" style="92" customWidth="1"/>
    <col min="13836" max="13836" width="6.85546875" style="92" customWidth="1"/>
    <col min="13837" max="13837" width="9.140625" style="92"/>
    <col min="13838" max="13838" width="7.7109375" style="92" customWidth="1"/>
    <col min="13839" max="13839" width="8.5703125" style="92" customWidth="1"/>
    <col min="13840" max="14079" width="9.140625" style="92"/>
    <col min="14080" max="14080" width="63.85546875" style="92" customWidth="1"/>
    <col min="14081" max="14081" width="6.7109375" style="92" customWidth="1"/>
    <col min="14082" max="14082" width="7.5703125" style="92" customWidth="1"/>
    <col min="14083" max="14083" width="15" style="92" customWidth="1"/>
    <col min="14084" max="14084" width="5.5703125" style="92" customWidth="1"/>
    <col min="14085" max="14085" width="16" style="92" bestFit="1" customWidth="1"/>
    <col min="14086" max="14086" width="16" style="92" customWidth="1"/>
    <col min="14087" max="14087" width="17.28515625" style="92" customWidth="1"/>
    <col min="14088" max="14088" width="15.42578125" style="92" customWidth="1"/>
    <col min="14089" max="14090" width="0" style="92" hidden="1" customWidth="1"/>
    <col min="14091" max="14091" width="31" style="92" customWidth="1"/>
    <col min="14092" max="14092" width="6.85546875" style="92" customWidth="1"/>
    <col min="14093" max="14093" width="9.140625" style="92"/>
    <col min="14094" max="14094" width="7.7109375" style="92" customWidth="1"/>
    <col min="14095" max="14095" width="8.5703125" style="92" customWidth="1"/>
    <col min="14096" max="14335" width="9.140625" style="92"/>
    <col min="14336" max="14336" width="63.85546875" style="92" customWidth="1"/>
    <col min="14337" max="14337" width="6.7109375" style="92" customWidth="1"/>
    <col min="14338" max="14338" width="7.5703125" style="92" customWidth="1"/>
    <col min="14339" max="14339" width="15" style="92" customWidth="1"/>
    <col min="14340" max="14340" width="5.5703125" style="92" customWidth="1"/>
    <col min="14341" max="14341" width="16" style="92" bestFit="1" customWidth="1"/>
    <col min="14342" max="14342" width="16" style="92" customWidth="1"/>
    <col min="14343" max="14343" width="17.28515625" style="92" customWidth="1"/>
    <col min="14344" max="14344" width="15.42578125" style="92" customWidth="1"/>
    <col min="14345" max="14346" width="0" style="92" hidden="1" customWidth="1"/>
    <col min="14347" max="14347" width="31" style="92" customWidth="1"/>
    <col min="14348" max="14348" width="6.85546875" style="92" customWidth="1"/>
    <col min="14349" max="14349" width="9.140625" style="92"/>
    <col min="14350" max="14350" width="7.7109375" style="92" customWidth="1"/>
    <col min="14351" max="14351" width="8.5703125" style="92" customWidth="1"/>
    <col min="14352" max="14591" width="9.140625" style="92"/>
    <col min="14592" max="14592" width="63.85546875" style="92" customWidth="1"/>
    <col min="14593" max="14593" width="6.7109375" style="92" customWidth="1"/>
    <col min="14594" max="14594" width="7.5703125" style="92" customWidth="1"/>
    <col min="14595" max="14595" width="15" style="92" customWidth="1"/>
    <col min="14596" max="14596" width="5.5703125" style="92" customWidth="1"/>
    <col min="14597" max="14597" width="16" style="92" bestFit="1" customWidth="1"/>
    <col min="14598" max="14598" width="16" style="92" customWidth="1"/>
    <col min="14599" max="14599" width="17.28515625" style="92" customWidth="1"/>
    <col min="14600" max="14600" width="15.42578125" style="92" customWidth="1"/>
    <col min="14601" max="14602" width="0" style="92" hidden="1" customWidth="1"/>
    <col min="14603" max="14603" width="31" style="92" customWidth="1"/>
    <col min="14604" max="14604" width="6.85546875" style="92" customWidth="1"/>
    <col min="14605" max="14605" width="9.140625" style="92"/>
    <col min="14606" max="14606" width="7.7109375" style="92" customWidth="1"/>
    <col min="14607" max="14607" width="8.5703125" style="92" customWidth="1"/>
    <col min="14608" max="14847" width="9.140625" style="92"/>
    <col min="14848" max="14848" width="63.85546875" style="92" customWidth="1"/>
    <col min="14849" max="14849" width="6.7109375" style="92" customWidth="1"/>
    <col min="14850" max="14850" width="7.5703125" style="92" customWidth="1"/>
    <col min="14851" max="14851" width="15" style="92" customWidth="1"/>
    <col min="14852" max="14852" width="5.5703125" style="92" customWidth="1"/>
    <col min="14853" max="14853" width="16" style="92" bestFit="1" customWidth="1"/>
    <col min="14854" max="14854" width="16" style="92" customWidth="1"/>
    <col min="14855" max="14855" width="17.28515625" style="92" customWidth="1"/>
    <col min="14856" max="14856" width="15.42578125" style="92" customWidth="1"/>
    <col min="14857" max="14858" width="0" style="92" hidden="1" customWidth="1"/>
    <col min="14859" max="14859" width="31" style="92" customWidth="1"/>
    <col min="14860" max="14860" width="6.85546875" style="92" customWidth="1"/>
    <col min="14861" max="14861" width="9.140625" style="92"/>
    <col min="14862" max="14862" width="7.7109375" style="92" customWidth="1"/>
    <col min="14863" max="14863" width="8.5703125" style="92" customWidth="1"/>
    <col min="14864" max="15103" width="9.140625" style="92"/>
    <col min="15104" max="15104" width="63.85546875" style="92" customWidth="1"/>
    <col min="15105" max="15105" width="6.7109375" style="92" customWidth="1"/>
    <col min="15106" max="15106" width="7.5703125" style="92" customWidth="1"/>
    <col min="15107" max="15107" width="15" style="92" customWidth="1"/>
    <col min="15108" max="15108" width="5.5703125" style="92" customWidth="1"/>
    <col min="15109" max="15109" width="16" style="92" bestFit="1" customWidth="1"/>
    <col min="15110" max="15110" width="16" style="92" customWidth="1"/>
    <col min="15111" max="15111" width="17.28515625" style="92" customWidth="1"/>
    <col min="15112" max="15112" width="15.42578125" style="92" customWidth="1"/>
    <col min="15113" max="15114" width="0" style="92" hidden="1" customWidth="1"/>
    <col min="15115" max="15115" width="31" style="92" customWidth="1"/>
    <col min="15116" max="15116" width="6.85546875" style="92" customWidth="1"/>
    <col min="15117" max="15117" width="9.140625" style="92"/>
    <col min="15118" max="15118" width="7.7109375" style="92" customWidth="1"/>
    <col min="15119" max="15119" width="8.5703125" style="92" customWidth="1"/>
    <col min="15120" max="15359" width="9.140625" style="92"/>
    <col min="15360" max="15360" width="63.85546875" style="92" customWidth="1"/>
    <col min="15361" max="15361" width="6.7109375" style="92" customWidth="1"/>
    <col min="15362" max="15362" width="7.5703125" style="92" customWidth="1"/>
    <col min="15363" max="15363" width="15" style="92" customWidth="1"/>
    <col min="15364" max="15364" width="5.5703125" style="92" customWidth="1"/>
    <col min="15365" max="15365" width="16" style="92" bestFit="1" customWidth="1"/>
    <col min="15366" max="15366" width="16" style="92" customWidth="1"/>
    <col min="15367" max="15367" width="17.28515625" style="92" customWidth="1"/>
    <col min="15368" max="15368" width="15.42578125" style="92" customWidth="1"/>
    <col min="15369" max="15370" width="0" style="92" hidden="1" customWidth="1"/>
    <col min="15371" max="15371" width="31" style="92" customWidth="1"/>
    <col min="15372" max="15372" width="6.85546875" style="92" customWidth="1"/>
    <col min="15373" max="15373" width="9.140625" style="92"/>
    <col min="15374" max="15374" width="7.7109375" style="92" customWidth="1"/>
    <col min="15375" max="15375" width="8.5703125" style="92" customWidth="1"/>
    <col min="15376" max="15615" width="9.140625" style="92"/>
    <col min="15616" max="15616" width="63.85546875" style="92" customWidth="1"/>
    <col min="15617" max="15617" width="6.7109375" style="92" customWidth="1"/>
    <col min="15618" max="15618" width="7.5703125" style="92" customWidth="1"/>
    <col min="15619" max="15619" width="15" style="92" customWidth="1"/>
    <col min="15620" max="15620" width="5.5703125" style="92" customWidth="1"/>
    <col min="15621" max="15621" width="16" style="92" bestFit="1" customWidth="1"/>
    <col min="15622" max="15622" width="16" style="92" customWidth="1"/>
    <col min="15623" max="15623" width="17.28515625" style="92" customWidth="1"/>
    <col min="15624" max="15624" width="15.42578125" style="92" customWidth="1"/>
    <col min="15625" max="15626" width="0" style="92" hidden="1" customWidth="1"/>
    <col min="15627" max="15627" width="31" style="92" customWidth="1"/>
    <col min="15628" max="15628" width="6.85546875" style="92" customWidth="1"/>
    <col min="15629" max="15629" width="9.140625" style="92"/>
    <col min="15630" max="15630" width="7.7109375" style="92" customWidth="1"/>
    <col min="15631" max="15631" width="8.5703125" style="92" customWidth="1"/>
    <col min="15632" max="15871" width="9.140625" style="92"/>
    <col min="15872" max="15872" width="63.85546875" style="92" customWidth="1"/>
    <col min="15873" max="15873" width="6.7109375" style="92" customWidth="1"/>
    <col min="15874" max="15874" width="7.5703125" style="92" customWidth="1"/>
    <col min="15875" max="15875" width="15" style="92" customWidth="1"/>
    <col min="15876" max="15876" width="5.5703125" style="92" customWidth="1"/>
    <col min="15877" max="15877" width="16" style="92" bestFit="1" customWidth="1"/>
    <col min="15878" max="15878" width="16" style="92" customWidth="1"/>
    <col min="15879" max="15879" width="17.28515625" style="92" customWidth="1"/>
    <col min="15880" max="15880" width="15.42578125" style="92" customWidth="1"/>
    <col min="15881" max="15882" width="0" style="92" hidden="1" customWidth="1"/>
    <col min="15883" max="15883" width="31" style="92" customWidth="1"/>
    <col min="15884" max="15884" width="6.85546875" style="92" customWidth="1"/>
    <col min="15885" max="15885" width="9.140625" style="92"/>
    <col min="15886" max="15886" width="7.7109375" style="92" customWidth="1"/>
    <col min="15887" max="15887" width="8.5703125" style="92" customWidth="1"/>
    <col min="15888" max="16127" width="9.140625" style="92"/>
    <col min="16128" max="16128" width="63.85546875" style="92" customWidth="1"/>
    <col min="16129" max="16129" width="6.7109375" style="92" customWidth="1"/>
    <col min="16130" max="16130" width="7.5703125" style="92" customWidth="1"/>
    <col min="16131" max="16131" width="15" style="92" customWidth="1"/>
    <col min="16132" max="16132" width="5.5703125" style="92" customWidth="1"/>
    <col min="16133" max="16133" width="16" style="92" bestFit="1" customWidth="1"/>
    <col min="16134" max="16134" width="16" style="92" customWidth="1"/>
    <col min="16135" max="16135" width="17.28515625" style="92" customWidth="1"/>
    <col min="16136" max="16136" width="15.42578125" style="92" customWidth="1"/>
    <col min="16137" max="16138" width="0" style="92" hidden="1" customWidth="1"/>
    <col min="16139" max="16139" width="31" style="92" customWidth="1"/>
    <col min="16140" max="16140" width="6.85546875" style="92" customWidth="1"/>
    <col min="16141" max="16141" width="9.140625" style="92"/>
    <col min="16142" max="16142" width="7.7109375" style="92" customWidth="1"/>
    <col min="16143" max="16143" width="8.5703125" style="92" customWidth="1"/>
    <col min="16144" max="16384" width="9.140625" style="92"/>
  </cols>
  <sheetData>
    <row r="1" spans="1:18" ht="15.75" customHeight="1" x14ac:dyDescent="0.25">
      <c r="A1" s="89"/>
      <c r="B1" s="88"/>
      <c r="C1" s="88"/>
      <c r="D1" s="88"/>
      <c r="E1" s="88"/>
      <c r="F1" s="202" t="s">
        <v>768</v>
      </c>
      <c r="G1" s="202"/>
      <c r="H1" s="202"/>
      <c r="I1" s="86"/>
      <c r="J1" s="86"/>
      <c r="K1" s="86"/>
      <c r="L1" s="86"/>
    </row>
    <row r="2" spans="1:18" ht="15.75" customHeight="1" x14ac:dyDescent="0.25">
      <c r="A2" s="85"/>
      <c r="B2" s="84"/>
      <c r="C2" s="84"/>
      <c r="D2" s="84"/>
      <c r="E2" s="84"/>
      <c r="F2" s="202" t="str">
        <f>'Прил4 '!I2</f>
        <v>к решению Брянского районного</v>
      </c>
      <c r="G2" s="202"/>
      <c r="H2" s="202"/>
      <c r="I2" s="86"/>
      <c r="J2" s="86"/>
      <c r="K2" s="86"/>
      <c r="L2" s="86"/>
    </row>
    <row r="3" spans="1:18" ht="15.75" customHeight="1" x14ac:dyDescent="0.25">
      <c r="A3" s="85"/>
      <c r="B3" s="84"/>
      <c r="C3" s="84"/>
      <c r="D3" s="84"/>
      <c r="E3" s="84"/>
      <c r="F3" s="202" t="str">
        <f>'Прил4 '!I3</f>
        <v>Совета народных депутатов</v>
      </c>
      <c r="G3" s="202"/>
      <c r="H3" s="202"/>
      <c r="I3" s="86"/>
      <c r="J3" s="86"/>
      <c r="K3" s="86"/>
      <c r="L3" s="86"/>
    </row>
    <row r="4" spans="1:18" ht="15.75" customHeight="1" x14ac:dyDescent="0.25">
      <c r="A4" s="89"/>
      <c r="B4" s="88"/>
      <c r="C4" s="88"/>
      <c r="D4" s="88"/>
      <c r="E4" s="88"/>
      <c r="F4" s="202" t="str">
        <f>'Прил4 '!I4</f>
        <v>от                   2022 года    №</v>
      </c>
      <c r="G4" s="202"/>
      <c r="H4" s="202"/>
      <c r="I4" s="86"/>
      <c r="J4" s="86"/>
      <c r="K4" s="86"/>
      <c r="L4" s="86"/>
    </row>
    <row r="5" spans="1:18" x14ac:dyDescent="0.25">
      <c r="A5" s="89"/>
      <c r="B5" s="88"/>
      <c r="C5" s="88"/>
      <c r="D5" s="88"/>
      <c r="E5" s="88"/>
      <c r="F5" s="83"/>
      <c r="G5" s="83"/>
      <c r="H5" s="83"/>
      <c r="I5" s="86"/>
      <c r="J5" s="86"/>
      <c r="K5" s="86"/>
      <c r="L5" s="86"/>
    </row>
    <row r="6" spans="1:18" ht="16.5" customHeight="1" x14ac:dyDescent="0.25">
      <c r="A6" s="193" t="s">
        <v>406</v>
      </c>
      <c r="B6" s="201"/>
      <c r="C6" s="201"/>
      <c r="D6" s="201"/>
      <c r="E6" s="201"/>
      <c r="F6" s="201"/>
      <c r="G6" s="201"/>
      <c r="H6" s="201"/>
      <c r="I6" s="201"/>
      <c r="J6" s="81"/>
      <c r="K6" s="86"/>
      <c r="L6" s="86"/>
    </row>
    <row r="7" spans="1:18" ht="16.5" customHeight="1" x14ac:dyDescent="0.25">
      <c r="A7" s="193" t="s">
        <v>733</v>
      </c>
      <c r="B7" s="201"/>
      <c r="C7" s="201"/>
      <c r="D7" s="201"/>
      <c r="E7" s="201"/>
      <c r="F7" s="201"/>
      <c r="G7" s="201"/>
      <c r="H7" s="201"/>
      <c r="I7" s="201"/>
      <c r="J7" s="80"/>
      <c r="K7" s="86"/>
      <c r="L7" s="86"/>
    </row>
    <row r="8" spans="1:18" x14ac:dyDescent="0.25">
      <c r="A8" s="194" t="s">
        <v>407</v>
      </c>
      <c r="B8" s="195"/>
      <c r="C8" s="195"/>
      <c r="D8" s="195"/>
      <c r="E8" s="195"/>
      <c r="F8" s="195"/>
      <c r="G8" s="195"/>
      <c r="H8" s="195"/>
      <c r="I8" s="195"/>
      <c r="J8" s="195"/>
      <c r="K8" s="86"/>
      <c r="L8" s="86"/>
    </row>
    <row r="9" spans="1:18" ht="43.5" customHeight="1" x14ac:dyDescent="0.25">
      <c r="A9" s="196" t="s">
        <v>408</v>
      </c>
      <c r="B9" s="198" t="s">
        <v>9</v>
      </c>
      <c r="C9" s="198" t="s">
        <v>409</v>
      </c>
      <c r="D9" s="198" t="s">
        <v>410</v>
      </c>
      <c r="E9" s="198" t="s">
        <v>11</v>
      </c>
      <c r="F9" s="210" t="s">
        <v>402</v>
      </c>
      <c r="G9" s="210" t="s">
        <v>732</v>
      </c>
      <c r="H9" s="209" t="s">
        <v>401</v>
      </c>
      <c r="I9" s="186" t="s">
        <v>3</v>
      </c>
      <c r="J9" s="188" t="s">
        <v>3</v>
      </c>
      <c r="K9" s="86"/>
      <c r="L9" s="86"/>
    </row>
    <row r="10" spans="1:18" ht="94.5" customHeight="1" x14ac:dyDescent="0.25">
      <c r="A10" s="197"/>
      <c r="B10" s="198"/>
      <c r="C10" s="198"/>
      <c r="D10" s="198"/>
      <c r="E10" s="198"/>
      <c r="F10" s="210"/>
      <c r="G10" s="210"/>
      <c r="H10" s="209"/>
      <c r="I10" s="187"/>
      <c r="J10" s="203"/>
      <c r="K10" s="79"/>
      <c r="L10" s="79"/>
      <c r="M10" s="78"/>
      <c r="N10" s="78"/>
      <c r="O10" s="78"/>
      <c r="P10" s="78"/>
      <c r="Q10" s="78"/>
      <c r="R10" s="78"/>
    </row>
    <row r="11" spans="1:18" ht="31.5" customHeight="1" x14ac:dyDescent="0.25">
      <c r="A11" s="77" t="s">
        <v>411</v>
      </c>
      <c r="B11" s="76" t="s">
        <v>139</v>
      </c>
      <c r="C11" s="76"/>
      <c r="D11" s="76"/>
      <c r="E11" s="76" t="s">
        <v>478</v>
      </c>
      <c r="F11" s="75">
        <v>33841503.289999999</v>
      </c>
      <c r="G11" s="75">
        <v>33021633.390000001</v>
      </c>
      <c r="H11" s="74">
        <f>G11/F11*100</f>
        <v>97.577324231213254</v>
      </c>
      <c r="I11" s="73">
        <v>0</v>
      </c>
      <c r="J11" s="72">
        <v>0.132676997615504</v>
      </c>
      <c r="K11" s="71"/>
      <c r="L11" s="71"/>
      <c r="M11" s="70"/>
      <c r="N11" s="70"/>
      <c r="O11" s="70"/>
      <c r="P11" s="69"/>
      <c r="Q11" s="69"/>
      <c r="R11" s="69"/>
    </row>
    <row r="12" spans="1:18" ht="27.75" x14ac:dyDescent="0.25">
      <c r="A12" s="68" t="s">
        <v>412</v>
      </c>
      <c r="B12" s="67" t="s">
        <v>139</v>
      </c>
      <c r="C12" s="67" t="s">
        <v>413</v>
      </c>
      <c r="D12" s="67"/>
      <c r="E12" s="67" t="s">
        <v>478</v>
      </c>
      <c r="F12" s="66">
        <v>18281643.309999999</v>
      </c>
      <c r="G12" s="65">
        <v>17461773.41</v>
      </c>
      <c r="H12" s="64">
        <f t="shared" ref="H12:H75" si="0">G12/F12*100</f>
        <v>95.515338057429815</v>
      </c>
      <c r="I12" s="86"/>
      <c r="J12" s="86"/>
      <c r="K12" s="71"/>
      <c r="L12" s="71"/>
      <c r="M12" s="70"/>
      <c r="N12" s="70"/>
      <c r="O12" s="70"/>
      <c r="P12" s="69"/>
      <c r="Q12" s="69"/>
      <c r="R12" s="69"/>
    </row>
    <row r="13" spans="1:18" ht="45.75" customHeight="1" x14ac:dyDescent="0.25">
      <c r="A13" s="68" t="s">
        <v>414</v>
      </c>
      <c r="B13" s="67" t="s">
        <v>139</v>
      </c>
      <c r="C13" s="67" t="s">
        <v>415</v>
      </c>
      <c r="D13" s="67"/>
      <c r="E13" s="67" t="s">
        <v>478</v>
      </c>
      <c r="F13" s="66">
        <v>18281643.309999999</v>
      </c>
      <c r="G13" s="66">
        <v>17461773.41</v>
      </c>
      <c r="H13" s="64">
        <f t="shared" si="0"/>
        <v>95.515338057429815</v>
      </c>
      <c r="I13" s="63"/>
      <c r="J13" s="63"/>
      <c r="K13" s="71"/>
      <c r="L13" s="71"/>
      <c r="M13" s="70"/>
      <c r="N13" s="70"/>
      <c r="O13" s="70"/>
      <c r="P13" s="69"/>
      <c r="Q13" s="69"/>
      <c r="R13" s="69"/>
    </row>
    <row r="14" spans="1:18" ht="31.5" x14ac:dyDescent="0.25">
      <c r="A14" s="68" t="s">
        <v>416</v>
      </c>
      <c r="B14" s="67" t="s">
        <v>139</v>
      </c>
      <c r="C14" s="67" t="s">
        <v>415</v>
      </c>
      <c r="D14" s="67" t="s">
        <v>722</v>
      </c>
      <c r="E14" s="67" t="s">
        <v>478</v>
      </c>
      <c r="F14" s="66">
        <v>16607974.67</v>
      </c>
      <c r="G14" s="65">
        <v>16089283.65</v>
      </c>
      <c r="H14" s="64">
        <f t="shared" si="0"/>
        <v>96.87685566538741</v>
      </c>
      <c r="K14" s="71"/>
      <c r="L14" s="71"/>
      <c r="M14" s="70"/>
      <c r="N14" s="70"/>
      <c r="O14" s="70"/>
      <c r="P14" s="69"/>
      <c r="Q14" s="69"/>
      <c r="R14" s="69"/>
    </row>
    <row r="15" spans="1:18" ht="63" x14ac:dyDescent="0.25">
      <c r="A15" s="68" t="s">
        <v>417</v>
      </c>
      <c r="B15" s="67" t="s">
        <v>139</v>
      </c>
      <c r="C15" s="67" t="s">
        <v>415</v>
      </c>
      <c r="D15" s="67" t="s">
        <v>722</v>
      </c>
      <c r="E15" s="67" t="s">
        <v>29</v>
      </c>
      <c r="F15" s="66">
        <v>15848932</v>
      </c>
      <c r="G15" s="65">
        <v>15809619.529999999</v>
      </c>
      <c r="H15" s="64">
        <f t="shared" si="0"/>
        <v>99.751955084418299</v>
      </c>
      <c r="K15" s="71"/>
      <c r="L15" s="71"/>
      <c r="M15" s="70"/>
      <c r="N15" s="70"/>
      <c r="O15" s="70"/>
      <c r="P15" s="69"/>
      <c r="Q15" s="69"/>
      <c r="R15" s="69"/>
    </row>
    <row r="16" spans="1:18" ht="31.5" x14ac:dyDescent="0.25">
      <c r="A16" s="68" t="s">
        <v>418</v>
      </c>
      <c r="B16" s="67" t="s">
        <v>139</v>
      </c>
      <c r="C16" s="67" t="s">
        <v>415</v>
      </c>
      <c r="D16" s="67" t="s">
        <v>722</v>
      </c>
      <c r="E16" s="67" t="s">
        <v>31</v>
      </c>
      <c r="F16" s="66">
        <v>15848932</v>
      </c>
      <c r="G16" s="65">
        <v>15809619.529999999</v>
      </c>
      <c r="H16" s="64">
        <f t="shared" si="0"/>
        <v>99.751955084418299</v>
      </c>
      <c r="K16" s="71"/>
      <c r="L16" s="71"/>
      <c r="M16" s="70"/>
      <c r="N16" s="70"/>
      <c r="O16" s="70"/>
      <c r="P16" s="69"/>
      <c r="Q16" s="69"/>
      <c r="R16" s="69"/>
    </row>
    <row r="17" spans="1:18" ht="31.5" x14ac:dyDescent="0.25">
      <c r="A17" s="68" t="s">
        <v>419</v>
      </c>
      <c r="B17" s="67" t="s">
        <v>139</v>
      </c>
      <c r="C17" s="67" t="s">
        <v>415</v>
      </c>
      <c r="D17" s="67" t="s">
        <v>722</v>
      </c>
      <c r="E17" s="67" t="s">
        <v>35</v>
      </c>
      <c r="F17" s="66">
        <v>733042.67</v>
      </c>
      <c r="G17" s="65">
        <v>254664.12</v>
      </c>
      <c r="H17" s="64">
        <f t="shared" si="0"/>
        <v>34.740695244930279</v>
      </c>
      <c r="K17" s="71"/>
      <c r="L17" s="71"/>
      <c r="M17" s="70"/>
      <c r="N17" s="70"/>
      <c r="O17" s="70"/>
      <c r="P17" s="69"/>
      <c r="Q17" s="69"/>
      <c r="R17" s="69"/>
    </row>
    <row r="18" spans="1:18" ht="31.5" x14ac:dyDescent="0.25">
      <c r="A18" s="68" t="s">
        <v>420</v>
      </c>
      <c r="B18" s="67" t="s">
        <v>139</v>
      </c>
      <c r="C18" s="67" t="s">
        <v>415</v>
      </c>
      <c r="D18" s="67" t="s">
        <v>722</v>
      </c>
      <c r="E18" s="67" t="s">
        <v>37</v>
      </c>
      <c r="F18" s="66">
        <v>733042.67</v>
      </c>
      <c r="G18" s="65">
        <v>254664.12</v>
      </c>
      <c r="H18" s="64">
        <f t="shared" si="0"/>
        <v>34.740695244930279</v>
      </c>
      <c r="K18" s="71"/>
      <c r="L18" s="71"/>
      <c r="M18" s="70"/>
      <c r="N18" s="70"/>
      <c r="O18" s="70"/>
      <c r="P18" s="69"/>
      <c r="Q18" s="69"/>
      <c r="R18" s="69"/>
    </row>
    <row r="19" spans="1:18" ht="27.75" x14ac:dyDescent="0.25">
      <c r="A19" s="68" t="s">
        <v>421</v>
      </c>
      <c r="B19" s="67" t="s">
        <v>139</v>
      </c>
      <c r="C19" s="67" t="s">
        <v>415</v>
      </c>
      <c r="D19" s="67" t="s">
        <v>722</v>
      </c>
      <c r="E19" s="67" t="s">
        <v>39</v>
      </c>
      <c r="F19" s="66">
        <v>26000</v>
      </c>
      <c r="G19" s="65">
        <v>25000</v>
      </c>
      <c r="H19" s="64">
        <f t="shared" si="0"/>
        <v>96.15384615384616</v>
      </c>
      <c r="K19" s="71"/>
      <c r="L19" s="71"/>
      <c r="M19" s="70"/>
      <c r="N19" s="70"/>
      <c r="O19" s="70"/>
      <c r="P19" s="69"/>
      <c r="Q19" s="69"/>
      <c r="R19" s="69"/>
    </row>
    <row r="20" spans="1:18" ht="27.75" x14ac:dyDescent="0.25">
      <c r="A20" s="68" t="s">
        <v>422</v>
      </c>
      <c r="B20" s="67" t="s">
        <v>139</v>
      </c>
      <c r="C20" s="67" t="s">
        <v>415</v>
      </c>
      <c r="D20" s="67" t="s">
        <v>722</v>
      </c>
      <c r="E20" s="67" t="s">
        <v>41</v>
      </c>
      <c r="F20" s="66">
        <v>26000</v>
      </c>
      <c r="G20" s="65">
        <v>25000</v>
      </c>
      <c r="H20" s="64">
        <f t="shared" si="0"/>
        <v>96.15384615384616</v>
      </c>
      <c r="K20" s="71"/>
      <c r="L20" s="71"/>
      <c r="M20" s="70"/>
      <c r="N20" s="70"/>
      <c r="O20" s="70"/>
      <c r="P20" s="69"/>
      <c r="Q20" s="69"/>
      <c r="R20" s="69"/>
    </row>
    <row r="21" spans="1:18" ht="31.5" x14ac:dyDescent="0.25">
      <c r="A21" s="68" t="s">
        <v>423</v>
      </c>
      <c r="B21" s="67" t="s">
        <v>139</v>
      </c>
      <c r="C21" s="67" t="s">
        <v>415</v>
      </c>
      <c r="D21" s="67" t="s">
        <v>543</v>
      </c>
      <c r="E21" s="67" t="s">
        <v>478</v>
      </c>
      <c r="F21" s="66">
        <v>935805</v>
      </c>
      <c r="G21" s="65">
        <v>634626.12</v>
      </c>
      <c r="H21" s="64">
        <f t="shared" si="0"/>
        <v>67.816064244153424</v>
      </c>
      <c r="K21" s="71"/>
      <c r="L21" s="71"/>
      <c r="M21" s="70"/>
      <c r="N21" s="70"/>
      <c r="O21" s="70"/>
      <c r="P21" s="69"/>
      <c r="Q21" s="69"/>
      <c r="R21" s="69"/>
    </row>
    <row r="22" spans="1:18" ht="31.5" x14ac:dyDescent="0.25">
      <c r="A22" s="68" t="s">
        <v>419</v>
      </c>
      <c r="B22" s="67" t="s">
        <v>139</v>
      </c>
      <c r="C22" s="67" t="s">
        <v>415</v>
      </c>
      <c r="D22" s="67" t="s">
        <v>543</v>
      </c>
      <c r="E22" s="67" t="s">
        <v>35</v>
      </c>
      <c r="F22" s="66">
        <v>935805</v>
      </c>
      <c r="G22" s="65">
        <v>634626.12</v>
      </c>
      <c r="H22" s="64">
        <f t="shared" si="0"/>
        <v>67.816064244153424</v>
      </c>
      <c r="K22" s="71"/>
      <c r="L22" s="71"/>
      <c r="M22" s="70"/>
      <c r="N22" s="70"/>
      <c r="O22" s="70"/>
      <c r="P22" s="69"/>
      <c r="Q22" s="69"/>
      <c r="R22" s="69"/>
    </row>
    <row r="23" spans="1:18" ht="31.5" x14ac:dyDescent="0.25">
      <c r="A23" s="68" t="s">
        <v>420</v>
      </c>
      <c r="B23" s="67" t="s">
        <v>139</v>
      </c>
      <c r="C23" s="67" t="s">
        <v>415</v>
      </c>
      <c r="D23" s="67" t="s">
        <v>543</v>
      </c>
      <c r="E23" s="67" t="s">
        <v>37</v>
      </c>
      <c r="F23" s="66">
        <v>935805</v>
      </c>
      <c r="G23" s="65">
        <v>634626.12</v>
      </c>
      <c r="H23" s="64">
        <f t="shared" si="0"/>
        <v>67.816064244153424</v>
      </c>
      <c r="K23" s="71"/>
      <c r="L23" s="71"/>
      <c r="M23" s="70"/>
      <c r="N23" s="70"/>
      <c r="O23" s="70"/>
      <c r="P23" s="69"/>
      <c r="Q23" s="69"/>
      <c r="R23" s="69"/>
    </row>
    <row r="24" spans="1:18" ht="38.25" customHeight="1" x14ac:dyDescent="0.25">
      <c r="A24" s="68" t="s">
        <v>723</v>
      </c>
      <c r="B24" s="67" t="s">
        <v>139</v>
      </c>
      <c r="C24" s="67" t="s">
        <v>415</v>
      </c>
      <c r="D24" s="67" t="s">
        <v>724</v>
      </c>
      <c r="E24" s="67" t="s">
        <v>478</v>
      </c>
      <c r="F24" s="66">
        <v>95535.49</v>
      </c>
      <c r="G24" s="65">
        <v>95535.49</v>
      </c>
      <c r="H24" s="64">
        <f t="shared" si="0"/>
        <v>100</v>
      </c>
      <c r="K24" s="71"/>
      <c r="L24" s="71"/>
      <c r="M24" s="70"/>
      <c r="N24" s="70"/>
      <c r="O24" s="70"/>
      <c r="P24" s="62"/>
      <c r="Q24" s="62"/>
      <c r="R24" s="62"/>
    </row>
    <row r="25" spans="1:18" ht="63" x14ac:dyDescent="0.25">
      <c r="A25" s="68" t="s">
        <v>417</v>
      </c>
      <c r="B25" s="67" t="s">
        <v>139</v>
      </c>
      <c r="C25" s="67" t="s">
        <v>415</v>
      </c>
      <c r="D25" s="67" t="s">
        <v>724</v>
      </c>
      <c r="E25" s="67" t="s">
        <v>29</v>
      </c>
      <c r="F25" s="66">
        <v>95535.49</v>
      </c>
      <c r="G25" s="65">
        <v>95535.49</v>
      </c>
      <c r="H25" s="64">
        <f t="shared" si="0"/>
        <v>100</v>
      </c>
      <c r="K25" s="71"/>
      <c r="L25" s="71"/>
      <c r="M25" s="70"/>
      <c r="N25" s="70"/>
      <c r="O25" s="70"/>
      <c r="P25" s="62"/>
      <c r="Q25" s="62"/>
      <c r="R25" s="62"/>
    </row>
    <row r="26" spans="1:18" ht="31.5" x14ac:dyDescent="0.25">
      <c r="A26" s="68" t="s">
        <v>418</v>
      </c>
      <c r="B26" s="67" t="s">
        <v>139</v>
      </c>
      <c r="C26" s="67" t="s">
        <v>415</v>
      </c>
      <c r="D26" s="67" t="s">
        <v>724</v>
      </c>
      <c r="E26" s="67" t="s">
        <v>31</v>
      </c>
      <c r="F26" s="66">
        <v>95535.49</v>
      </c>
      <c r="G26" s="65">
        <v>95535.49</v>
      </c>
      <c r="H26" s="64">
        <f t="shared" si="0"/>
        <v>100</v>
      </c>
      <c r="K26" s="71"/>
      <c r="L26" s="71"/>
      <c r="M26" s="70"/>
      <c r="N26" s="70"/>
      <c r="O26" s="70"/>
      <c r="P26" s="62"/>
      <c r="Q26" s="62"/>
      <c r="R26" s="62"/>
    </row>
    <row r="27" spans="1:18" ht="78.75" x14ac:dyDescent="0.25">
      <c r="A27" s="68" t="s">
        <v>725</v>
      </c>
      <c r="B27" s="67" t="s">
        <v>139</v>
      </c>
      <c r="C27" s="67" t="s">
        <v>415</v>
      </c>
      <c r="D27" s="67" t="s">
        <v>726</v>
      </c>
      <c r="E27" s="67" t="s">
        <v>478</v>
      </c>
      <c r="F27" s="66">
        <v>642328.15</v>
      </c>
      <c r="G27" s="65">
        <v>642328.15</v>
      </c>
      <c r="H27" s="64">
        <f t="shared" si="0"/>
        <v>100</v>
      </c>
      <c r="K27" s="71"/>
      <c r="L27" s="71"/>
      <c r="M27" s="70"/>
      <c r="N27" s="70"/>
      <c r="O27" s="70"/>
      <c r="P27" s="62"/>
      <c r="Q27" s="62"/>
      <c r="R27" s="62"/>
    </row>
    <row r="28" spans="1:18" ht="63" x14ac:dyDescent="0.25">
      <c r="A28" s="68" t="s">
        <v>417</v>
      </c>
      <c r="B28" s="67" t="s">
        <v>139</v>
      </c>
      <c r="C28" s="67" t="s">
        <v>415</v>
      </c>
      <c r="D28" s="67" t="s">
        <v>726</v>
      </c>
      <c r="E28" s="67" t="s">
        <v>29</v>
      </c>
      <c r="F28" s="66">
        <v>642328.15</v>
      </c>
      <c r="G28" s="65">
        <v>642328.15</v>
      </c>
      <c r="H28" s="64">
        <f t="shared" si="0"/>
        <v>100</v>
      </c>
      <c r="K28" s="71"/>
      <c r="L28" s="71"/>
      <c r="M28" s="70"/>
      <c r="N28" s="70"/>
      <c r="O28" s="70"/>
      <c r="P28" s="69"/>
      <c r="Q28" s="69"/>
      <c r="R28" s="69"/>
    </row>
    <row r="29" spans="1:18" ht="31.5" x14ac:dyDescent="0.25">
      <c r="A29" s="68" t="s">
        <v>418</v>
      </c>
      <c r="B29" s="67" t="s">
        <v>139</v>
      </c>
      <c r="C29" s="67" t="s">
        <v>415</v>
      </c>
      <c r="D29" s="67" t="s">
        <v>726</v>
      </c>
      <c r="E29" s="67" t="s">
        <v>31</v>
      </c>
      <c r="F29" s="66">
        <v>642328.15</v>
      </c>
      <c r="G29" s="65">
        <v>642328.15</v>
      </c>
      <c r="H29" s="64">
        <f t="shared" si="0"/>
        <v>100</v>
      </c>
      <c r="K29" s="71"/>
      <c r="L29" s="71"/>
      <c r="M29" s="70"/>
      <c r="N29" s="70"/>
      <c r="O29" s="70"/>
      <c r="P29" s="69"/>
      <c r="Q29" s="69"/>
      <c r="R29" s="69"/>
    </row>
    <row r="30" spans="1:18" ht="53.25" customHeight="1" x14ac:dyDescent="0.25">
      <c r="A30" s="68" t="s">
        <v>427</v>
      </c>
      <c r="B30" s="67" t="s">
        <v>139</v>
      </c>
      <c r="C30" s="67" t="s">
        <v>428</v>
      </c>
      <c r="D30" s="67"/>
      <c r="E30" s="67" t="s">
        <v>478</v>
      </c>
      <c r="F30" s="66">
        <v>3433859.98</v>
      </c>
      <c r="G30" s="65">
        <v>3433859.98</v>
      </c>
      <c r="H30" s="64">
        <f t="shared" si="0"/>
        <v>100</v>
      </c>
      <c r="K30" s="71"/>
      <c r="L30" s="71"/>
      <c r="M30" s="70"/>
      <c r="N30" s="70"/>
      <c r="O30" s="70"/>
      <c r="P30" s="69"/>
      <c r="Q30" s="69"/>
      <c r="R30" s="69"/>
    </row>
    <row r="31" spans="1:18" ht="31.5" x14ac:dyDescent="0.25">
      <c r="A31" s="68" t="s">
        <v>429</v>
      </c>
      <c r="B31" s="67" t="s">
        <v>139</v>
      </c>
      <c r="C31" s="67" t="s">
        <v>430</v>
      </c>
      <c r="D31" s="67"/>
      <c r="E31" s="67" t="s">
        <v>478</v>
      </c>
      <c r="F31" s="66">
        <v>3433859.98</v>
      </c>
      <c r="G31" s="65">
        <v>3433859.98</v>
      </c>
      <c r="H31" s="64">
        <f t="shared" si="0"/>
        <v>100</v>
      </c>
      <c r="K31" s="71"/>
      <c r="L31" s="71"/>
      <c r="M31" s="70"/>
      <c r="N31" s="70"/>
      <c r="O31" s="70"/>
      <c r="P31" s="69"/>
      <c r="Q31" s="69"/>
      <c r="R31" s="69"/>
    </row>
    <row r="32" spans="1:18" ht="27.75" x14ac:dyDescent="0.25">
      <c r="A32" s="68" t="s">
        <v>431</v>
      </c>
      <c r="B32" s="67" t="s">
        <v>139</v>
      </c>
      <c r="C32" s="67" t="s">
        <v>430</v>
      </c>
      <c r="D32" s="67" t="s">
        <v>727</v>
      </c>
      <c r="E32" s="67" t="s">
        <v>478</v>
      </c>
      <c r="F32" s="66">
        <v>3433859.98</v>
      </c>
      <c r="G32" s="65">
        <v>3433859.98</v>
      </c>
      <c r="H32" s="64">
        <f t="shared" si="0"/>
        <v>100</v>
      </c>
      <c r="K32" s="71"/>
      <c r="L32" s="71"/>
      <c r="M32" s="70"/>
      <c r="N32" s="70"/>
      <c r="O32" s="70"/>
      <c r="P32" s="69"/>
      <c r="Q32" s="69"/>
      <c r="R32" s="69"/>
    </row>
    <row r="33" spans="1:18" ht="31.5" x14ac:dyDescent="0.25">
      <c r="A33" s="68" t="s">
        <v>432</v>
      </c>
      <c r="B33" s="67" t="s">
        <v>139</v>
      </c>
      <c r="C33" s="67" t="s">
        <v>430</v>
      </c>
      <c r="D33" s="67" t="s">
        <v>727</v>
      </c>
      <c r="E33" s="67" t="s">
        <v>143</v>
      </c>
      <c r="F33" s="66">
        <v>3433859.98</v>
      </c>
      <c r="G33" s="65">
        <v>3433859.98</v>
      </c>
      <c r="H33" s="64">
        <f t="shared" si="0"/>
        <v>100</v>
      </c>
      <c r="K33" s="71"/>
      <c r="L33" s="71"/>
      <c r="M33" s="70"/>
      <c r="N33" s="70"/>
      <c r="O33" s="70"/>
      <c r="P33" s="62"/>
      <c r="Q33" s="69"/>
      <c r="R33" s="69"/>
    </row>
    <row r="34" spans="1:18" ht="27.75" x14ac:dyDescent="0.25">
      <c r="A34" s="68" t="s">
        <v>728</v>
      </c>
      <c r="B34" s="67" t="s">
        <v>139</v>
      </c>
      <c r="C34" s="67" t="s">
        <v>430</v>
      </c>
      <c r="D34" s="67" t="s">
        <v>727</v>
      </c>
      <c r="E34" s="67" t="s">
        <v>144</v>
      </c>
      <c r="F34" s="66">
        <v>3433859.98</v>
      </c>
      <c r="G34" s="65">
        <v>3433859.98</v>
      </c>
      <c r="H34" s="64">
        <f t="shared" si="0"/>
        <v>100</v>
      </c>
      <c r="K34" s="71"/>
      <c r="L34" s="71"/>
      <c r="M34" s="70"/>
      <c r="N34" s="70"/>
      <c r="O34" s="70"/>
      <c r="P34" s="62"/>
      <c r="Q34" s="69"/>
      <c r="R34" s="69"/>
    </row>
    <row r="35" spans="1:18" ht="47.25" x14ac:dyDescent="0.25">
      <c r="A35" s="68" t="s">
        <v>433</v>
      </c>
      <c r="B35" s="67" t="s">
        <v>139</v>
      </c>
      <c r="C35" s="67" t="s">
        <v>434</v>
      </c>
      <c r="D35" s="67"/>
      <c r="E35" s="67" t="s">
        <v>478</v>
      </c>
      <c r="F35" s="66">
        <v>12126000</v>
      </c>
      <c r="G35" s="65">
        <v>12126000</v>
      </c>
      <c r="H35" s="64">
        <f t="shared" si="0"/>
        <v>100</v>
      </c>
      <c r="K35" s="71"/>
      <c r="L35" s="71"/>
      <c r="M35" s="70"/>
      <c r="N35" s="70"/>
      <c r="O35" s="70"/>
      <c r="P35" s="62"/>
      <c r="Q35" s="69"/>
      <c r="R35" s="69"/>
    </row>
    <row r="36" spans="1:18" ht="47.25" x14ac:dyDescent="0.25">
      <c r="A36" s="68" t="s">
        <v>435</v>
      </c>
      <c r="B36" s="67" t="s">
        <v>139</v>
      </c>
      <c r="C36" s="67" t="s">
        <v>436</v>
      </c>
      <c r="D36" s="67"/>
      <c r="E36" s="67" t="s">
        <v>478</v>
      </c>
      <c r="F36" s="66">
        <v>5529000</v>
      </c>
      <c r="G36" s="65">
        <v>5529000</v>
      </c>
      <c r="H36" s="64">
        <f t="shared" si="0"/>
        <v>100</v>
      </c>
      <c r="K36" s="71"/>
      <c r="L36" s="71"/>
      <c r="M36" s="70"/>
      <c r="N36" s="70"/>
      <c r="O36" s="70"/>
      <c r="P36" s="69"/>
      <c r="Q36" s="69"/>
      <c r="R36" s="69"/>
    </row>
    <row r="37" spans="1:18" ht="30.75" customHeight="1" x14ac:dyDescent="0.25">
      <c r="A37" s="68" t="s">
        <v>437</v>
      </c>
      <c r="B37" s="67" t="s">
        <v>139</v>
      </c>
      <c r="C37" s="67" t="s">
        <v>436</v>
      </c>
      <c r="D37" s="67" t="s">
        <v>729</v>
      </c>
      <c r="E37" s="67" t="s">
        <v>478</v>
      </c>
      <c r="F37" s="66">
        <v>2929000</v>
      </c>
      <c r="G37" s="65">
        <v>2929000</v>
      </c>
      <c r="H37" s="64">
        <f t="shared" si="0"/>
        <v>100</v>
      </c>
      <c r="K37" s="71"/>
      <c r="L37" s="71"/>
      <c r="M37" s="70"/>
      <c r="N37" s="70"/>
      <c r="O37" s="70"/>
      <c r="P37" s="69"/>
      <c r="Q37" s="69"/>
      <c r="R37" s="69"/>
    </row>
    <row r="38" spans="1:18" ht="27.75" x14ac:dyDescent="0.25">
      <c r="A38" s="68" t="s">
        <v>438</v>
      </c>
      <c r="B38" s="67" t="s">
        <v>139</v>
      </c>
      <c r="C38" s="67" t="s">
        <v>436</v>
      </c>
      <c r="D38" s="67" t="s">
        <v>729</v>
      </c>
      <c r="E38" s="67" t="s">
        <v>120</v>
      </c>
      <c r="F38" s="66">
        <v>2929000</v>
      </c>
      <c r="G38" s="65">
        <v>2929000</v>
      </c>
      <c r="H38" s="64">
        <f t="shared" si="0"/>
        <v>100</v>
      </c>
      <c r="K38" s="71"/>
      <c r="L38" s="71"/>
      <c r="M38" s="70"/>
      <c r="N38" s="70"/>
      <c r="O38" s="70"/>
      <c r="P38" s="69"/>
      <c r="Q38" s="69"/>
      <c r="R38" s="69"/>
    </row>
    <row r="39" spans="1:18" ht="27.75" x14ac:dyDescent="0.25">
      <c r="A39" s="68" t="s">
        <v>439</v>
      </c>
      <c r="B39" s="67" t="s">
        <v>139</v>
      </c>
      <c r="C39" s="67" t="s">
        <v>436</v>
      </c>
      <c r="D39" s="67" t="s">
        <v>729</v>
      </c>
      <c r="E39" s="67" t="s">
        <v>152</v>
      </c>
      <c r="F39" s="66">
        <v>2929000</v>
      </c>
      <c r="G39" s="65">
        <v>2929000</v>
      </c>
      <c r="H39" s="64">
        <f t="shared" si="0"/>
        <v>100</v>
      </c>
      <c r="K39" s="71"/>
      <c r="L39" s="71"/>
      <c r="M39" s="70"/>
      <c r="N39" s="70"/>
      <c r="O39" s="70"/>
      <c r="P39" s="69"/>
      <c r="Q39" s="69"/>
      <c r="R39" s="69"/>
    </row>
    <row r="40" spans="1:18" s="94" customFormat="1" ht="27.75" x14ac:dyDescent="0.25">
      <c r="A40" s="68" t="s">
        <v>440</v>
      </c>
      <c r="B40" s="67" t="s">
        <v>139</v>
      </c>
      <c r="C40" s="67" t="s">
        <v>436</v>
      </c>
      <c r="D40" s="67" t="s">
        <v>730</v>
      </c>
      <c r="E40" s="67" t="s">
        <v>478</v>
      </c>
      <c r="F40" s="66">
        <v>2600000</v>
      </c>
      <c r="G40" s="65">
        <v>2600000</v>
      </c>
      <c r="H40" s="64">
        <f t="shared" si="0"/>
        <v>100</v>
      </c>
      <c r="K40" s="71"/>
      <c r="L40" s="71"/>
      <c r="M40" s="70"/>
      <c r="N40" s="70"/>
      <c r="O40" s="70"/>
      <c r="P40" s="69"/>
      <c r="Q40" s="69"/>
      <c r="R40" s="69"/>
    </row>
    <row r="41" spans="1:18" s="94" customFormat="1" ht="27.75" x14ac:dyDescent="0.25">
      <c r="A41" s="68" t="s">
        <v>438</v>
      </c>
      <c r="B41" s="67" t="s">
        <v>139</v>
      </c>
      <c r="C41" s="67" t="s">
        <v>436</v>
      </c>
      <c r="D41" s="67" t="s">
        <v>730</v>
      </c>
      <c r="E41" s="67" t="s">
        <v>120</v>
      </c>
      <c r="F41" s="66">
        <v>2600000</v>
      </c>
      <c r="G41" s="65">
        <v>2600000</v>
      </c>
      <c r="H41" s="64">
        <f t="shared" si="0"/>
        <v>100</v>
      </c>
      <c r="K41" s="71"/>
      <c r="L41" s="71"/>
      <c r="M41" s="70"/>
      <c r="N41" s="70"/>
      <c r="O41" s="70"/>
      <c r="P41" s="69"/>
      <c r="Q41" s="69"/>
      <c r="R41" s="69"/>
    </row>
    <row r="42" spans="1:18" s="94" customFormat="1" ht="27.75" x14ac:dyDescent="0.25">
      <c r="A42" s="68" t="s">
        <v>439</v>
      </c>
      <c r="B42" s="67" t="s">
        <v>139</v>
      </c>
      <c r="C42" s="67" t="s">
        <v>436</v>
      </c>
      <c r="D42" s="67" t="s">
        <v>730</v>
      </c>
      <c r="E42" s="67" t="s">
        <v>152</v>
      </c>
      <c r="F42" s="66">
        <v>2600000</v>
      </c>
      <c r="G42" s="65">
        <v>2600000</v>
      </c>
      <c r="H42" s="64">
        <f t="shared" si="0"/>
        <v>100</v>
      </c>
      <c r="K42" s="71"/>
      <c r="L42" s="71"/>
      <c r="M42" s="70"/>
      <c r="N42" s="70"/>
      <c r="O42" s="70"/>
      <c r="P42" s="69"/>
      <c r="Q42" s="69"/>
      <c r="R42" s="69"/>
    </row>
    <row r="43" spans="1:18" s="94" customFormat="1" ht="27.75" x14ac:dyDescent="0.25">
      <c r="A43" s="68" t="s">
        <v>441</v>
      </c>
      <c r="B43" s="67" t="s">
        <v>139</v>
      </c>
      <c r="C43" s="67" t="s">
        <v>442</v>
      </c>
      <c r="D43" s="67" t="s">
        <v>695</v>
      </c>
      <c r="E43" s="67" t="s">
        <v>478</v>
      </c>
      <c r="F43" s="66">
        <v>6597000</v>
      </c>
      <c r="G43" s="65">
        <v>6597000</v>
      </c>
      <c r="H43" s="64">
        <f t="shared" si="0"/>
        <v>100</v>
      </c>
      <c r="K43" s="71"/>
      <c r="L43" s="71"/>
      <c r="M43" s="70"/>
      <c r="N43" s="70"/>
      <c r="O43" s="70"/>
      <c r="P43" s="69"/>
      <c r="Q43" s="69"/>
      <c r="R43" s="69"/>
    </row>
    <row r="44" spans="1:18" s="94" customFormat="1" ht="31.5" x14ac:dyDescent="0.25">
      <c r="A44" s="68" t="s">
        <v>443</v>
      </c>
      <c r="B44" s="67" t="s">
        <v>139</v>
      </c>
      <c r="C44" s="67" t="s">
        <v>442</v>
      </c>
      <c r="D44" s="67" t="s">
        <v>731</v>
      </c>
      <c r="E44" s="67" t="s">
        <v>478</v>
      </c>
      <c r="F44" s="66">
        <v>6597000</v>
      </c>
      <c r="G44" s="65">
        <v>6597000</v>
      </c>
      <c r="H44" s="64">
        <f t="shared" si="0"/>
        <v>100</v>
      </c>
      <c r="K44" s="71"/>
      <c r="L44" s="71"/>
      <c r="M44" s="70"/>
      <c r="N44" s="70"/>
      <c r="O44" s="70"/>
      <c r="P44" s="69"/>
      <c r="Q44" s="69"/>
      <c r="R44" s="69"/>
    </row>
    <row r="45" spans="1:18" s="94" customFormat="1" ht="27.75" x14ac:dyDescent="0.25">
      <c r="A45" s="68" t="s">
        <v>438</v>
      </c>
      <c r="B45" s="67" t="s">
        <v>139</v>
      </c>
      <c r="C45" s="67" t="s">
        <v>442</v>
      </c>
      <c r="D45" s="67" t="s">
        <v>731</v>
      </c>
      <c r="E45" s="67" t="s">
        <v>120</v>
      </c>
      <c r="F45" s="66">
        <v>6597000</v>
      </c>
      <c r="G45" s="65">
        <v>6597000</v>
      </c>
      <c r="H45" s="64">
        <f t="shared" si="0"/>
        <v>100</v>
      </c>
      <c r="K45" s="71"/>
      <c r="L45" s="71"/>
      <c r="M45" s="70"/>
      <c r="N45" s="70"/>
      <c r="O45" s="70"/>
      <c r="P45" s="69"/>
      <c r="Q45" s="69"/>
      <c r="R45" s="69"/>
    </row>
    <row r="46" spans="1:18" s="94" customFormat="1" ht="27.75" x14ac:dyDescent="0.25">
      <c r="A46" s="68" t="s">
        <v>439</v>
      </c>
      <c r="B46" s="67" t="s">
        <v>139</v>
      </c>
      <c r="C46" s="67" t="s">
        <v>442</v>
      </c>
      <c r="D46" s="67" t="s">
        <v>731</v>
      </c>
      <c r="E46" s="67" t="s">
        <v>152</v>
      </c>
      <c r="F46" s="66">
        <v>6597000</v>
      </c>
      <c r="G46" s="65">
        <v>6597000</v>
      </c>
      <c r="H46" s="64">
        <f t="shared" si="0"/>
        <v>100</v>
      </c>
      <c r="K46" s="71"/>
      <c r="L46" s="71"/>
      <c r="M46" s="70"/>
      <c r="N46" s="70"/>
      <c r="O46" s="70"/>
      <c r="P46" s="69"/>
      <c r="Q46" s="69"/>
      <c r="R46" s="69"/>
    </row>
    <row r="47" spans="1:18" ht="31.5" x14ac:dyDescent="0.25">
      <c r="A47" s="61" t="s">
        <v>444</v>
      </c>
      <c r="B47" s="60" t="s">
        <v>169</v>
      </c>
      <c r="C47" s="60"/>
      <c r="D47" s="60"/>
      <c r="E47" s="60" t="s">
        <v>478</v>
      </c>
      <c r="F47" s="59">
        <v>146666144.74000001</v>
      </c>
      <c r="G47" s="59">
        <v>140179038.63999999</v>
      </c>
      <c r="H47" s="74">
        <f t="shared" si="0"/>
        <v>95.576957373837075</v>
      </c>
      <c r="K47" s="71"/>
      <c r="L47" s="71"/>
      <c r="M47" s="70"/>
      <c r="N47" s="70"/>
      <c r="O47" s="70"/>
      <c r="P47" s="69"/>
      <c r="Q47" s="69"/>
      <c r="R47" s="69"/>
    </row>
    <row r="48" spans="1:18" ht="27.75" x14ac:dyDescent="0.25">
      <c r="A48" s="68" t="s">
        <v>445</v>
      </c>
      <c r="B48" s="67" t="s">
        <v>169</v>
      </c>
      <c r="C48" s="67" t="s">
        <v>446</v>
      </c>
      <c r="D48" s="67"/>
      <c r="E48" s="67" t="s">
        <v>478</v>
      </c>
      <c r="F48" s="66">
        <v>20000</v>
      </c>
      <c r="G48" s="65">
        <v>19999.599999999999</v>
      </c>
      <c r="H48" s="64">
        <f t="shared" si="0"/>
        <v>99.998000000000005</v>
      </c>
      <c r="K48" s="71"/>
      <c r="L48" s="71"/>
      <c r="M48" s="70"/>
      <c r="N48" s="70"/>
      <c r="O48" s="70"/>
      <c r="P48" s="69"/>
      <c r="Q48" s="69"/>
      <c r="R48" s="69"/>
    </row>
    <row r="49" spans="1:18" ht="27.75" x14ac:dyDescent="0.25">
      <c r="A49" s="68" t="s">
        <v>447</v>
      </c>
      <c r="B49" s="67" t="s">
        <v>169</v>
      </c>
      <c r="C49" s="67" t="s">
        <v>448</v>
      </c>
      <c r="D49" s="67"/>
      <c r="E49" s="67" t="s">
        <v>478</v>
      </c>
      <c r="F49" s="66">
        <v>20000</v>
      </c>
      <c r="G49" s="65">
        <v>19999.599999999999</v>
      </c>
      <c r="H49" s="64">
        <f t="shared" si="0"/>
        <v>99.998000000000005</v>
      </c>
      <c r="K49" s="71"/>
      <c r="L49" s="71"/>
      <c r="M49" s="70"/>
      <c r="N49" s="70"/>
      <c r="O49" s="70"/>
      <c r="P49" s="69"/>
      <c r="Q49" s="69"/>
      <c r="R49" s="69"/>
    </row>
    <row r="50" spans="1:18" ht="27.75" x14ac:dyDescent="0.25">
      <c r="A50" s="68" t="s">
        <v>449</v>
      </c>
      <c r="B50" s="67" t="s">
        <v>169</v>
      </c>
      <c r="C50" s="67" t="s">
        <v>448</v>
      </c>
      <c r="D50" s="67" t="s">
        <v>734</v>
      </c>
      <c r="E50" s="67" t="s">
        <v>478</v>
      </c>
      <c r="F50" s="66">
        <v>20000</v>
      </c>
      <c r="G50" s="65">
        <v>19999.599999999999</v>
      </c>
      <c r="H50" s="64">
        <f t="shared" si="0"/>
        <v>99.998000000000005</v>
      </c>
      <c r="K50" s="71"/>
      <c r="L50" s="71"/>
      <c r="M50" s="70"/>
      <c r="N50" s="70"/>
      <c r="O50" s="70"/>
      <c r="P50" s="69"/>
      <c r="Q50" s="69"/>
      <c r="R50" s="69"/>
    </row>
    <row r="51" spans="1:18" ht="31.5" x14ac:dyDescent="0.25">
      <c r="A51" s="68" t="s">
        <v>419</v>
      </c>
      <c r="B51" s="67" t="s">
        <v>169</v>
      </c>
      <c r="C51" s="67" t="s">
        <v>448</v>
      </c>
      <c r="D51" s="67" t="s">
        <v>734</v>
      </c>
      <c r="E51" s="67" t="s">
        <v>35</v>
      </c>
      <c r="F51" s="66">
        <v>20000</v>
      </c>
      <c r="G51" s="65">
        <v>19999.599999999999</v>
      </c>
      <c r="H51" s="64">
        <f t="shared" si="0"/>
        <v>99.998000000000005</v>
      </c>
      <c r="K51" s="71"/>
      <c r="L51" s="71"/>
      <c r="M51" s="70"/>
      <c r="N51" s="70"/>
      <c r="O51" s="70"/>
      <c r="P51" s="69"/>
      <c r="Q51" s="69"/>
      <c r="R51" s="69"/>
    </row>
    <row r="52" spans="1:18" ht="31.5" x14ac:dyDescent="0.25">
      <c r="A52" s="68" t="s">
        <v>420</v>
      </c>
      <c r="B52" s="67" t="s">
        <v>169</v>
      </c>
      <c r="C52" s="67" t="s">
        <v>448</v>
      </c>
      <c r="D52" s="67" t="s">
        <v>734</v>
      </c>
      <c r="E52" s="67" t="s">
        <v>37</v>
      </c>
      <c r="F52" s="66">
        <v>20000</v>
      </c>
      <c r="G52" s="65">
        <v>19999.599999999999</v>
      </c>
      <c r="H52" s="64">
        <f t="shared" si="0"/>
        <v>99.998000000000005</v>
      </c>
      <c r="K52" s="71"/>
      <c r="L52" s="71"/>
      <c r="M52" s="70"/>
      <c r="N52" s="70"/>
      <c r="O52" s="70"/>
      <c r="P52" s="69"/>
      <c r="Q52" s="69"/>
      <c r="R52" s="69"/>
    </row>
    <row r="53" spans="1:18" ht="27.75" x14ac:dyDescent="0.25">
      <c r="A53" s="68" t="s">
        <v>450</v>
      </c>
      <c r="B53" s="67" t="s">
        <v>169</v>
      </c>
      <c r="C53" s="67" t="s">
        <v>451</v>
      </c>
      <c r="D53" s="67"/>
      <c r="E53" s="67" t="s">
        <v>478</v>
      </c>
      <c r="F53" s="66">
        <v>36280480.799999997</v>
      </c>
      <c r="G53" s="65">
        <v>34017793.710000001</v>
      </c>
      <c r="H53" s="64">
        <f t="shared" si="0"/>
        <v>93.763348665434449</v>
      </c>
      <c r="K53" s="71"/>
      <c r="L53" s="71"/>
      <c r="M53" s="70"/>
      <c r="N53" s="70"/>
      <c r="O53" s="70"/>
      <c r="P53" s="69"/>
      <c r="Q53" s="69"/>
      <c r="R53" s="69"/>
    </row>
    <row r="54" spans="1:18" ht="24" customHeight="1" x14ac:dyDescent="0.25">
      <c r="A54" s="68" t="s">
        <v>452</v>
      </c>
      <c r="B54" s="67" t="s">
        <v>169</v>
      </c>
      <c r="C54" s="67" t="s">
        <v>453</v>
      </c>
      <c r="D54" s="67"/>
      <c r="E54" s="67" t="s">
        <v>478</v>
      </c>
      <c r="F54" s="66">
        <v>35650101.799999997</v>
      </c>
      <c r="G54" s="65">
        <v>33427814.710000001</v>
      </c>
      <c r="H54" s="64">
        <f t="shared" si="0"/>
        <v>93.766393424436174</v>
      </c>
      <c r="K54" s="29">
        <f>G54+G61+G70</f>
        <v>34017793.710000001</v>
      </c>
      <c r="L54" s="71"/>
      <c r="M54" s="70"/>
      <c r="N54" s="70"/>
      <c r="O54" s="70"/>
      <c r="P54" s="69"/>
      <c r="Q54" s="69"/>
      <c r="R54" s="69"/>
    </row>
    <row r="55" spans="1:18" ht="30.75" customHeight="1" x14ac:dyDescent="0.25">
      <c r="A55" s="68" t="s">
        <v>457</v>
      </c>
      <c r="B55" s="67" t="s">
        <v>169</v>
      </c>
      <c r="C55" s="67" t="s">
        <v>453</v>
      </c>
      <c r="D55" s="67" t="s">
        <v>735</v>
      </c>
      <c r="E55" s="67" t="s">
        <v>478</v>
      </c>
      <c r="F55" s="66">
        <v>35615101.799999997</v>
      </c>
      <c r="G55" s="65">
        <v>33392814.710000001</v>
      </c>
      <c r="H55" s="64">
        <f t="shared" si="0"/>
        <v>93.760267477320554</v>
      </c>
      <c r="K55" s="71"/>
      <c r="L55" s="71"/>
      <c r="M55" s="70"/>
      <c r="N55" s="70"/>
      <c r="O55" s="70"/>
      <c r="P55" s="69"/>
      <c r="Q55" s="69"/>
      <c r="R55" s="69"/>
    </row>
    <row r="56" spans="1:18" ht="47.25" customHeight="1" x14ac:dyDescent="0.25">
      <c r="A56" s="68" t="s">
        <v>455</v>
      </c>
      <c r="B56" s="67" t="s">
        <v>169</v>
      </c>
      <c r="C56" s="67" t="s">
        <v>453</v>
      </c>
      <c r="D56" s="67" t="s">
        <v>735</v>
      </c>
      <c r="E56" s="67" t="s">
        <v>69</v>
      </c>
      <c r="F56" s="66">
        <v>35615101.799999997</v>
      </c>
      <c r="G56" s="65">
        <v>33392814.710000001</v>
      </c>
      <c r="H56" s="64">
        <f t="shared" si="0"/>
        <v>93.760267477320554</v>
      </c>
      <c r="K56" s="71"/>
      <c r="L56" s="71"/>
      <c r="M56" s="70"/>
      <c r="N56" s="70"/>
      <c r="O56" s="70"/>
      <c r="P56" s="69"/>
      <c r="Q56" s="69"/>
      <c r="R56" s="69"/>
    </row>
    <row r="57" spans="1:18" ht="27.75" x14ac:dyDescent="0.25">
      <c r="A57" s="68" t="s">
        <v>456</v>
      </c>
      <c r="B57" s="67" t="s">
        <v>169</v>
      </c>
      <c r="C57" s="67" t="s">
        <v>453</v>
      </c>
      <c r="D57" s="67" t="s">
        <v>735</v>
      </c>
      <c r="E57" s="67" t="s">
        <v>71</v>
      </c>
      <c r="F57" s="66">
        <v>35615101.799999997</v>
      </c>
      <c r="G57" s="65">
        <v>33392814.710000001</v>
      </c>
      <c r="H57" s="64">
        <f t="shared" si="0"/>
        <v>93.760267477320554</v>
      </c>
      <c r="K57" s="71"/>
      <c r="L57" s="71"/>
      <c r="M57" s="70"/>
      <c r="N57" s="70"/>
      <c r="O57" s="70"/>
      <c r="P57" s="69"/>
      <c r="Q57" s="69"/>
      <c r="R57" s="69"/>
    </row>
    <row r="58" spans="1:18" ht="57" customHeight="1" x14ac:dyDescent="0.25">
      <c r="A58" s="68" t="s">
        <v>458</v>
      </c>
      <c r="B58" s="67" t="s">
        <v>169</v>
      </c>
      <c r="C58" s="67" t="s">
        <v>453</v>
      </c>
      <c r="D58" s="67" t="s">
        <v>501</v>
      </c>
      <c r="E58" s="67" t="s">
        <v>478</v>
      </c>
      <c r="F58" s="66">
        <v>35000</v>
      </c>
      <c r="G58" s="65">
        <v>35000</v>
      </c>
      <c r="H58" s="64">
        <f t="shared" si="0"/>
        <v>100</v>
      </c>
      <c r="K58" s="71"/>
      <c r="L58" s="71"/>
      <c r="M58" s="70"/>
      <c r="N58" s="70"/>
      <c r="O58" s="70"/>
      <c r="P58" s="69"/>
      <c r="Q58" s="69"/>
      <c r="R58" s="69"/>
    </row>
    <row r="59" spans="1:18" ht="42.75" customHeight="1" x14ac:dyDescent="0.25">
      <c r="A59" s="68" t="s">
        <v>455</v>
      </c>
      <c r="B59" s="67" t="s">
        <v>169</v>
      </c>
      <c r="C59" s="67" t="s">
        <v>453</v>
      </c>
      <c r="D59" s="67" t="s">
        <v>501</v>
      </c>
      <c r="E59" s="67" t="s">
        <v>69</v>
      </c>
      <c r="F59" s="66">
        <v>35000</v>
      </c>
      <c r="G59" s="65">
        <v>35000</v>
      </c>
      <c r="H59" s="64">
        <f t="shared" si="0"/>
        <v>100</v>
      </c>
      <c r="K59" s="71"/>
      <c r="L59" s="71"/>
      <c r="M59" s="70"/>
      <c r="N59" s="70"/>
      <c r="O59" s="70"/>
      <c r="P59" s="69"/>
      <c r="Q59" s="69"/>
      <c r="R59" s="69"/>
    </row>
    <row r="60" spans="1:18" ht="27.75" x14ac:dyDescent="0.25">
      <c r="A60" s="68" t="s">
        <v>456</v>
      </c>
      <c r="B60" s="67" t="s">
        <v>169</v>
      </c>
      <c r="C60" s="67" t="s">
        <v>453</v>
      </c>
      <c r="D60" s="67" t="s">
        <v>501</v>
      </c>
      <c r="E60" s="67" t="s">
        <v>71</v>
      </c>
      <c r="F60" s="66">
        <v>35000</v>
      </c>
      <c r="G60" s="65">
        <v>35000</v>
      </c>
      <c r="H60" s="64">
        <f t="shared" si="0"/>
        <v>100</v>
      </c>
      <c r="K60" s="71"/>
      <c r="L60" s="71"/>
      <c r="M60" s="70"/>
      <c r="N60" s="70"/>
      <c r="O60" s="70"/>
      <c r="P60" s="69"/>
      <c r="Q60" s="69"/>
      <c r="R60" s="69"/>
    </row>
    <row r="61" spans="1:18" ht="27.75" x14ac:dyDescent="0.25">
      <c r="A61" s="68" t="s">
        <v>459</v>
      </c>
      <c r="B61" s="67" t="s">
        <v>169</v>
      </c>
      <c r="C61" s="67" t="s">
        <v>460</v>
      </c>
      <c r="D61" s="67"/>
      <c r="E61" s="67" t="s">
        <v>478</v>
      </c>
      <c r="F61" s="66">
        <v>367779</v>
      </c>
      <c r="G61" s="65">
        <v>327379</v>
      </c>
      <c r="H61" s="64">
        <f t="shared" si="0"/>
        <v>89.015142245750837</v>
      </c>
      <c r="K61" s="71"/>
      <c r="L61" s="71"/>
      <c r="M61" s="70"/>
      <c r="N61" s="70"/>
      <c r="O61" s="70"/>
      <c r="P61" s="69"/>
      <c r="Q61" s="69"/>
      <c r="R61" s="69"/>
    </row>
    <row r="62" spans="1:18" ht="27.75" x14ac:dyDescent="0.25">
      <c r="A62" s="68" t="s">
        <v>461</v>
      </c>
      <c r="B62" s="67" t="s">
        <v>169</v>
      </c>
      <c r="C62" s="67" t="s">
        <v>460</v>
      </c>
      <c r="D62" s="67" t="s">
        <v>736</v>
      </c>
      <c r="E62" s="67" t="s">
        <v>478</v>
      </c>
      <c r="F62" s="66">
        <v>139779</v>
      </c>
      <c r="G62" s="65">
        <v>103579</v>
      </c>
      <c r="H62" s="64">
        <f t="shared" si="0"/>
        <v>74.10197526094764</v>
      </c>
      <c r="K62" s="71"/>
      <c r="L62" s="71"/>
      <c r="M62" s="70"/>
      <c r="N62" s="70"/>
      <c r="O62" s="70"/>
      <c r="P62" s="69"/>
      <c r="Q62" s="69"/>
      <c r="R62" s="69"/>
    </row>
    <row r="63" spans="1:18" ht="31.5" x14ac:dyDescent="0.25">
      <c r="A63" s="68" t="s">
        <v>419</v>
      </c>
      <c r="B63" s="67" t="s">
        <v>169</v>
      </c>
      <c r="C63" s="67" t="s">
        <v>460</v>
      </c>
      <c r="D63" s="67" t="s">
        <v>736</v>
      </c>
      <c r="E63" s="67" t="s">
        <v>35</v>
      </c>
      <c r="F63" s="66">
        <v>139779</v>
      </c>
      <c r="G63" s="65">
        <v>103579</v>
      </c>
      <c r="H63" s="64">
        <f t="shared" si="0"/>
        <v>74.10197526094764</v>
      </c>
      <c r="K63" s="71"/>
      <c r="L63" s="71"/>
      <c r="M63" s="70"/>
      <c r="N63" s="70"/>
      <c r="O63" s="70"/>
      <c r="P63" s="69"/>
      <c r="Q63" s="69"/>
      <c r="R63" s="69"/>
    </row>
    <row r="64" spans="1:18" ht="43.5" customHeight="1" x14ac:dyDescent="0.25">
      <c r="A64" s="68" t="s">
        <v>420</v>
      </c>
      <c r="B64" s="67" t="s">
        <v>169</v>
      </c>
      <c r="C64" s="67" t="s">
        <v>460</v>
      </c>
      <c r="D64" s="67" t="s">
        <v>736</v>
      </c>
      <c r="E64" s="67" t="s">
        <v>37</v>
      </c>
      <c r="F64" s="66">
        <v>139779</v>
      </c>
      <c r="G64" s="65">
        <v>103579</v>
      </c>
      <c r="H64" s="64">
        <f t="shared" si="0"/>
        <v>74.10197526094764</v>
      </c>
      <c r="K64" s="71"/>
      <c r="L64" s="71"/>
      <c r="M64" s="70"/>
      <c r="N64" s="70"/>
      <c r="O64" s="70"/>
      <c r="P64" s="69"/>
      <c r="Q64" s="69"/>
      <c r="R64" s="69"/>
    </row>
    <row r="65" spans="1:18" ht="27.75" x14ac:dyDescent="0.25">
      <c r="A65" s="68" t="s">
        <v>462</v>
      </c>
      <c r="B65" s="67" t="s">
        <v>169</v>
      </c>
      <c r="C65" s="67" t="s">
        <v>460</v>
      </c>
      <c r="D65" s="67" t="s">
        <v>737</v>
      </c>
      <c r="E65" s="67" t="s">
        <v>478</v>
      </c>
      <c r="F65" s="66">
        <v>228000</v>
      </c>
      <c r="G65" s="65">
        <v>223800</v>
      </c>
      <c r="H65" s="64">
        <f t="shared" si="0"/>
        <v>98.15789473684211</v>
      </c>
      <c r="K65" s="71"/>
      <c r="L65" s="71"/>
      <c r="M65" s="70"/>
      <c r="N65" s="70"/>
      <c r="O65" s="70"/>
      <c r="P65" s="69"/>
      <c r="Q65" s="69"/>
      <c r="R65" s="69"/>
    </row>
    <row r="66" spans="1:18" ht="27.75" x14ac:dyDescent="0.25">
      <c r="A66" s="68" t="s">
        <v>463</v>
      </c>
      <c r="B66" s="67" t="s">
        <v>169</v>
      </c>
      <c r="C66" s="67" t="s">
        <v>460</v>
      </c>
      <c r="D66" s="67" t="s">
        <v>737</v>
      </c>
      <c r="E66" s="67" t="s">
        <v>85</v>
      </c>
      <c r="F66" s="66">
        <v>188600</v>
      </c>
      <c r="G66" s="65">
        <v>184400</v>
      </c>
      <c r="H66" s="64">
        <f t="shared" si="0"/>
        <v>97.773064687168613</v>
      </c>
      <c r="K66" s="71"/>
      <c r="L66" s="71"/>
      <c r="M66" s="70"/>
      <c r="N66" s="70"/>
      <c r="O66" s="70"/>
      <c r="P66" s="69"/>
      <c r="Q66" s="69"/>
      <c r="R66" s="69"/>
    </row>
    <row r="67" spans="1:18" ht="27.75" x14ac:dyDescent="0.25">
      <c r="A67" s="68" t="s">
        <v>464</v>
      </c>
      <c r="B67" s="67" t="s">
        <v>169</v>
      </c>
      <c r="C67" s="67" t="s">
        <v>460</v>
      </c>
      <c r="D67" s="67" t="s">
        <v>737</v>
      </c>
      <c r="E67" s="67" t="s">
        <v>197</v>
      </c>
      <c r="F67" s="66">
        <v>188600</v>
      </c>
      <c r="G67" s="65">
        <v>184400</v>
      </c>
      <c r="H67" s="64">
        <f t="shared" si="0"/>
        <v>97.773064687168613</v>
      </c>
      <c r="K67" s="71"/>
      <c r="L67" s="71"/>
      <c r="M67" s="70"/>
      <c r="N67" s="70"/>
      <c r="O67" s="70"/>
      <c r="P67" s="69"/>
      <c r="Q67" s="69"/>
      <c r="R67" s="69"/>
    </row>
    <row r="68" spans="1:18" ht="38.25" customHeight="1" x14ac:dyDescent="0.25">
      <c r="A68" s="68" t="s">
        <v>455</v>
      </c>
      <c r="B68" s="67" t="s">
        <v>169</v>
      </c>
      <c r="C68" s="67" t="s">
        <v>460</v>
      </c>
      <c r="D68" s="67" t="s">
        <v>737</v>
      </c>
      <c r="E68" s="67" t="s">
        <v>69</v>
      </c>
      <c r="F68" s="66">
        <v>39400</v>
      </c>
      <c r="G68" s="65">
        <v>39400</v>
      </c>
      <c r="H68" s="64">
        <f t="shared" si="0"/>
        <v>100</v>
      </c>
      <c r="K68" s="71"/>
      <c r="L68" s="71"/>
      <c r="M68" s="70"/>
      <c r="N68" s="70"/>
      <c r="O68" s="70"/>
      <c r="P68" s="69"/>
      <c r="Q68" s="69"/>
      <c r="R68" s="69"/>
    </row>
    <row r="69" spans="1:18" ht="27.75" x14ac:dyDescent="0.25">
      <c r="A69" s="68" t="s">
        <v>456</v>
      </c>
      <c r="B69" s="67" t="s">
        <v>169</v>
      </c>
      <c r="C69" s="67" t="s">
        <v>460</v>
      </c>
      <c r="D69" s="67" t="s">
        <v>737</v>
      </c>
      <c r="E69" s="67" t="s">
        <v>71</v>
      </c>
      <c r="F69" s="66">
        <v>39400</v>
      </c>
      <c r="G69" s="65">
        <v>39400</v>
      </c>
      <c r="H69" s="64">
        <f t="shared" si="0"/>
        <v>100</v>
      </c>
      <c r="K69" s="71"/>
      <c r="L69" s="71"/>
      <c r="M69" s="70"/>
      <c r="N69" s="70"/>
      <c r="O69" s="70"/>
      <c r="P69" s="69"/>
      <c r="Q69" s="69"/>
      <c r="R69" s="69"/>
    </row>
    <row r="70" spans="1:18" ht="27.75" x14ac:dyDescent="0.25">
      <c r="A70" s="68" t="s">
        <v>465</v>
      </c>
      <c r="B70" s="67" t="s">
        <v>169</v>
      </c>
      <c r="C70" s="67" t="s">
        <v>466</v>
      </c>
      <c r="D70" s="67"/>
      <c r="E70" s="67" t="s">
        <v>478</v>
      </c>
      <c r="F70" s="66">
        <v>262600</v>
      </c>
      <c r="G70" s="65">
        <v>262600</v>
      </c>
      <c r="H70" s="64">
        <f t="shared" si="0"/>
        <v>100</v>
      </c>
      <c r="K70" s="71"/>
      <c r="L70" s="71"/>
      <c r="M70" s="70"/>
      <c r="N70" s="70"/>
      <c r="O70" s="70"/>
      <c r="P70" s="69"/>
      <c r="Q70" s="69"/>
      <c r="R70" s="69"/>
    </row>
    <row r="71" spans="1:18" ht="110.25" customHeight="1" x14ac:dyDescent="0.25">
      <c r="A71" s="68" t="s">
        <v>467</v>
      </c>
      <c r="B71" s="67" t="s">
        <v>169</v>
      </c>
      <c r="C71" s="67" t="s">
        <v>466</v>
      </c>
      <c r="D71" s="67" t="s">
        <v>738</v>
      </c>
      <c r="E71" s="67" t="s">
        <v>478</v>
      </c>
      <c r="F71" s="66">
        <v>262600</v>
      </c>
      <c r="G71" s="65">
        <v>262600</v>
      </c>
      <c r="H71" s="64">
        <f t="shared" si="0"/>
        <v>100</v>
      </c>
      <c r="K71" s="71"/>
      <c r="L71" s="71"/>
      <c r="M71" s="70"/>
      <c r="N71" s="70"/>
      <c r="O71" s="70"/>
      <c r="P71" s="69"/>
      <c r="Q71" s="69"/>
      <c r="R71" s="69"/>
    </row>
    <row r="72" spans="1:18" ht="27.75" x14ac:dyDescent="0.25">
      <c r="A72" s="68" t="s">
        <v>463</v>
      </c>
      <c r="B72" s="67" t="s">
        <v>169</v>
      </c>
      <c r="C72" s="67" t="s">
        <v>466</v>
      </c>
      <c r="D72" s="67" t="s">
        <v>738</v>
      </c>
      <c r="E72" s="67" t="s">
        <v>85</v>
      </c>
      <c r="F72" s="66">
        <v>262600</v>
      </c>
      <c r="G72" s="65">
        <v>262600</v>
      </c>
      <c r="H72" s="64">
        <f t="shared" si="0"/>
        <v>100</v>
      </c>
      <c r="K72" s="71"/>
      <c r="L72" s="71"/>
      <c r="M72" s="70"/>
      <c r="N72" s="70"/>
      <c r="O72" s="70"/>
      <c r="P72" s="69"/>
      <c r="Q72" s="69"/>
      <c r="R72" s="69"/>
    </row>
    <row r="73" spans="1:18" ht="31.5" x14ac:dyDescent="0.25">
      <c r="A73" s="68" t="s">
        <v>468</v>
      </c>
      <c r="B73" s="67" t="s">
        <v>169</v>
      </c>
      <c r="C73" s="67" t="s">
        <v>466</v>
      </c>
      <c r="D73" s="67" t="s">
        <v>738</v>
      </c>
      <c r="E73" s="67" t="s">
        <v>86</v>
      </c>
      <c r="F73" s="66">
        <v>262600</v>
      </c>
      <c r="G73" s="65">
        <v>262600</v>
      </c>
      <c r="H73" s="64">
        <f t="shared" si="0"/>
        <v>100</v>
      </c>
      <c r="K73" s="71"/>
      <c r="L73" s="71"/>
      <c r="M73" s="70"/>
      <c r="N73" s="70"/>
      <c r="O73" s="70"/>
      <c r="P73" s="69"/>
      <c r="Q73" s="69"/>
      <c r="R73" s="69"/>
    </row>
    <row r="74" spans="1:18" ht="43.5" customHeight="1" x14ac:dyDescent="0.25">
      <c r="A74" s="68" t="s">
        <v>469</v>
      </c>
      <c r="B74" s="67" t="s">
        <v>169</v>
      </c>
      <c r="C74" s="67" t="s">
        <v>470</v>
      </c>
      <c r="D74" s="67"/>
      <c r="E74" s="67" t="s">
        <v>478</v>
      </c>
      <c r="F74" s="66">
        <v>81095952.650000006</v>
      </c>
      <c r="G74" s="66">
        <v>78765600.620000005</v>
      </c>
      <c r="H74" s="64">
        <f t="shared" si="0"/>
        <v>97.126426222455876</v>
      </c>
      <c r="K74" s="71"/>
      <c r="L74" s="71"/>
      <c r="M74" s="70"/>
      <c r="N74" s="70"/>
      <c r="O74" s="70"/>
      <c r="P74" s="69"/>
      <c r="Q74" s="69"/>
      <c r="R74" s="69"/>
    </row>
    <row r="75" spans="1:18" ht="27.75" x14ac:dyDescent="0.25">
      <c r="A75" s="68" t="s">
        <v>471</v>
      </c>
      <c r="B75" s="67" t="s">
        <v>169</v>
      </c>
      <c r="C75" s="67" t="s">
        <v>472</v>
      </c>
      <c r="D75" s="67"/>
      <c r="E75" s="67" t="s">
        <v>478</v>
      </c>
      <c r="F75" s="66">
        <v>70641797.5</v>
      </c>
      <c r="G75" s="65">
        <v>68536632.530000001</v>
      </c>
      <c r="H75" s="64">
        <f t="shared" si="0"/>
        <v>97.019944219284625</v>
      </c>
      <c r="K75" s="71"/>
      <c r="L75" s="71"/>
      <c r="M75" s="70"/>
      <c r="N75" s="70"/>
      <c r="O75" s="70"/>
      <c r="P75" s="69"/>
      <c r="Q75" s="69"/>
      <c r="R75" s="69"/>
    </row>
    <row r="76" spans="1:18" ht="27.75" x14ac:dyDescent="0.25">
      <c r="A76" s="68" t="s">
        <v>473</v>
      </c>
      <c r="B76" s="67" t="s">
        <v>169</v>
      </c>
      <c r="C76" s="67" t="s">
        <v>472</v>
      </c>
      <c r="D76" s="67" t="s">
        <v>739</v>
      </c>
      <c r="E76" s="67" t="s">
        <v>478</v>
      </c>
      <c r="F76" s="66">
        <v>13060216</v>
      </c>
      <c r="G76" s="65">
        <v>12783001.640000001</v>
      </c>
      <c r="H76" s="64">
        <f t="shared" ref="H76:H145" si="1">G76/F76*100</f>
        <v>97.877413666052689</v>
      </c>
      <c r="K76" s="71"/>
      <c r="L76" s="71"/>
      <c r="M76" s="70"/>
      <c r="N76" s="70"/>
      <c r="O76" s="70"/>
      <c r="P76" s="69"/>
      <c r="Q76" s="69"/>
      <c r="R76" s="69"/>
    </row>
    <row r="77" spans="1:18" ht="31.5" x14ac:dyDescent="0.25">
      <c r="A77" s="68" t="s">
        <v>455</v>
      </c>
      <c r="B77" s="67" t="s">
        <v>169</v>
      </c>
      <c r="C77" s="67" t="s">
        <v>472</v>
      </c>
      <c r="D77" s="67" t="s">
        <v>739</v>
      </c>
      <c r="E77" s="67" t="s">
        <v>69</v>
      </c>
      <c r="F77" s="66">
        <v>13060216</v>
      </c>
      <c r="G77" s="65">
        <v>12783001.640000001</v>
      </c>
      <c r="H77" s="64">
        <f t="shared" si="1"/>
        <v>97.877413666052689</v>
      </c>
      <c r="K77" s="71"/>
      <c r="L77" s="71"/>
      <c r="M77" s="70"/>
      <c r="N77" s="70"/>
      <c r="O77" s="70"/>
      <c r="P77" s="69"/>
      <c r="Q77" s="69"/>
      <c r="R77" s="69"/>
    </row>
    <row r="78" spans="1:18" ht="27.75" x14ac:dyDescent="0.25">
      <c r="A78" s="68" t="s">
        <v>456</v>
      </c>
      <c r="B78" s="67" t="s">
        <v>169</v>
      </c>
      <c r="C78" s="67" t="s">
        <v>472</v>
      </c>
      <c r="D78" s="67" t="s">
        <v>739</v>
      </c>
      <c r="E78" s="67" t="s">
        <v>71</v>
      </c>
      <c r="F78" s="66">
        <v>13060216</v>
      </c>
      <c r="G78" s="65">
        <v>12783001.640000001</v>
      </c>
      <c r="H78" s="64">
        <f t="shared" si="1"/>
        <v>97.877413666052689</v>
      </c>
      <c r="K78" s="71"/>
      <c r="L78" s="71"/>
      <c r="M78" s="70"/>
      <c r="N78" s="70"/>
      <c r="O78" s="70"/>
      <c r="P78" s="69"/>
      <c r="Q78" s="69"/>
      <c r="R78" s="69"/>
    </row>
    <row r="79" spans="1:18" s="94" customFormat="1" ht="47.25" x14ac:dyDescent="0.25">
      <c r="A79" s="68" t="s">
        <v>740</v>
      </c>
      <c r="B79" s="67" t="s">
        <v>169</v>
      </c>
      <c r="C79" s="67" t="s">
        <v>472</v>
      </c>
      <c r="D79" s="67" t="s">
        <v>741</v>
      </c>
      <c r="E79" s="67" t="s">
        <v>478</v>
      </c>
      <c r="F79" s="66">
        <v>204466</v>
      </c>
      <c r="G79" s="65">
        <v>204465</v>
      </c>
      <c r="H79" s="64">
        <f t="shared" si="1"/>
        <v>99.999510921131147</v>
      </c>
      <c r="K79" s="71"/>
      <c r="L79" s="71"/>
      <c r="M79" s="70"/>
      <c r="N79" s="70"/>
      <c r="O79" s="70"/>
      <c r="P79" s="69"/>
      <c r="Q79" s="69"/>
      <c r="R79" s="69"/>
    </row>
    <row r="80" spans="1:18" s="94" customFormat="1" ht="31.5" x14ac:dyDescent="0.25">
      <c r="A80" s="68" t="s">
        <v>455</v>
      </c>
      <c r="B80" s="67" t="s">
        <v>169</v>
      </c>
      <c r="C80" s="67" t="s">
        <v>472</v>
      </c>
      <c r="D80" s="67" t="s">
        <v>741</v>
      </c>
      <c r="E80" s="67" t="s">
        <v>69</v>
      </c>
      <c r="F80" s="66">
        <v>204466</v>
      </c>
      <c r="G80" s="65">
        <v>204465</v>
      </c>
      <c r="H80" s="64">
        <f t="shared" si="1"/>
        <v>99.999510921131147</v>
      </c>
      <c r="K80" s="71"/>
      <c r="L80" s="71"/>
      <c r="M80" s="70"/>
      <c r="N80" s="70"/>
      <c r="O80" s="70"/>
      <c r="P80" s="69"/>
      <c r="Q80" s="69"/>
      <c r="R80" s="69"/>
    </row>
    <row r="81" spans="1:18" s="94" customFormat="1" ht="27.75" x14ac:dyDescent="0.25">
      <c r="A81" s="68" t="s">
        <v>456</v>
      </c>
      <c r="B81" s="67" t="s">
        <v>169</v>
      </c>
      <c r="C81" s="67" t="s">
        <v>472</v>
      </c>
      <c r="D81" s="67" t="s">
        <v>741</v>
      </c>
      <c r="E81" s="67" t="s">
        <v>71</v>
      </c>
      <c r="F81" s="66">
        <v>204466</v>
      </c>
      <c r="G81" s="65">
        <v>204465</v>
      </c>
      <c r="H81" s="64">
        <f t="shared" si="1"/>
        <v>99.999510921131147</v>
      </c>
      <c r="K81" s="71"/>
      <c r="L81" s="71"/>
      <c r="M81" s="70"/>
      <c r="N81" s="70"/>
      <c r="O81" s="70"/>
      <c r="P81" s="69"/>
      <c r="Q81" s="69"/>
      <c r="R81" s="69"/>
    </row>
    <row r="82" spans="1:18" ht="27.75" x14ac:dyDescent="0.25">
      <c r="A82" s="68" t="s">
        <v>474</v>
      </c>
      <c r="B82" s="67" t="s">
        <v>169</v>
      </c>
      <c r="C82" s="67" t="s">
        <v>472</v>
      </c>
      <c r="D82" s="67" t="s">
        <v>742</v>
      </c>
      <c r="E82" s="67" t="s">
        <v>478</v>
      </c>
      <c r="F82" s="66">
        <v>3207011.37</v>
      </c>
      <c r="G82" s="65">
        <v>2985170.55</v>
      </c>
      <c r="H82" s="64">
        <f t="shared" si="1"/>
        <v>93.082630698624541</v>
      </c>
      <c r="K82" s="71"/>
      <c r="L82" s="71"/>
      <c r="M82" s="70"/>
      <c r="N82" s="70"/>
      <c r="O82" s="70"/>
      <c r="P82" s="69"/>
      <c r="Q82" s="69"/>
      <c r="R82" s="69"/>
    </row>
    <row r="83" spans="1:18" ht="31.5" x14ac:dyDescent="0.25">
      <c r="A83" s="68" t="s">
        <v>455</v>
      </c>
      <c r="B83" s="67" t="s">
        <v>169</v>
      </c>
      <c r="C83" s="67" t="s">
        <v>472</v>
      </c>
      <c r="D83" s="67" t="s">
        <v>742</v>
      </c>
      <c r="E83" s="67" t="s">
        <v>69</v>
      </c>
      <c r="F83" s="66">
        <v>3207011.37</v>
      </c>
      <c r="G83" s="65">
        <v>2985170.55</v>
      </c>
      <c r="H83" s="64">
        <f t="shared" si="1"/>
        <v>93.082630698624541</v>
      </c>
      <c r="K83" s="71"/>
      <c r="L83" s="71"/>
      <c r="M83" s="70"/>
      <c r="N83" s="70"/>
      <c r="O83" s="70"/>
      <c r="P83" s="69"/>
      <c r="Q83" s="69"/>
      <c r="R83" s="69"/>
    </row>
    <row r="84" spans="1:18" ht="27.75" x14ac:dyDescent="0.25">
      <c r="A84" s="68" t="s">
        <v>456</v>
      </c>
      <c r="B84" s="67" t="s">
        <v>169</v>
      </c>
      <c r="C84" s="67" t="s">
        <v>472</v>
      </c>
      <c r="D84" s="67" t="s">
        <v>742</v>
      </c>
      <c r="E84" s="67" t="s">
        <v>71</v>
      </c>
      <c r="F84" s="66">
        <v>3207011.37</v>
      </c>
      <c r="G84" s="65">
        <v>2985170.55</v>
      </c>
      <c r="H84" s="64">
        <f t="shared" si="1"/>
        <v>93.082630698624541</v>
      </c>
      <c r="K84" s="71"/>
      <c r="L84" s="71"/>
      <c r="M84" s="70"/>
      <c r="N84" s="70"/>
      <c r="O84" s="70"/>
      <c r="P84" s="69"/>
      <c r="Q84" s="69"/>
      <c r="R84" s="69"/>
    </row>
    <row r="85" spans="1:18" ht="27.75" x14ac:dyDescent="0.25">
      <c r="A85" s="68" t="s">
        <v>475</v>
      </c>
      <c r="B85" s="67" t="s">
        <v>169</v>
      </c>
      <c r="C85" s="67" t="s">
        <v>472</v>
      </c>
      <c r="D85" s="67" t="s">
        <v>743</v>
      </c>
      <c r="E85" s="67" t="s">
        <v>478</v>
      </c>
      <c r="F85" s="66">
        <v>23550180.120000001</v>
      </c>
      <c r="G85" s="65">
        <v>22431045.800000001</v>
      </c>
      <c r="H85" s="64">
        <f t="shared" si="1"/>
        <v>95.24787362857758</v>
      </c>
      <c r="K85" s="71"/>
      <c r="L85" s="71"/>
      <c r="M85" s="70"/>
      <c r="N85" s="70"/>
      <c r="O85" s="70"/>
      <c r="P85" s="69"/>
      <c r="Q85" s="69"/>
      <c r="R85" s="69"/>
    </row>
    <row r="86" spans="1:18" ht="31.5" x14ac:dyDescent="0.25">
      <c r="A86" s="68" t="s">
        <v>455</v>
      </c>
      <c r="B86" s="67" t="s">
        <v>169</v>
      </c>
      <c r="C86" s="67" t="s">
        <v>472</v>
      </c>
      <c r="D86" s="67" t="s">
        <v>743</v>
      </c>
      <c r="E86" s="67" t="s">
        <v>69</v>
      </c>
      <c r="F86" s="66">
        <v>23550180.120000001</v>
      </c>
      <c r="G86" s="65">
        <v>22431045.800000001</v>
      </c>
      <c r="H86" s="64">
        <f t="shared" si="1"/>
        <v>95.24787362857758</v>
      </c>
      <c r="K86" s="71"/>
      <c r="L86" s="71"/>
      <c r="M86" s="70"/>
      <c r="N86" s="70"/>
      <c r="O86" s="70"/>
      <c r="P86" s="69"/>
      <c r="Q86" s="69"/>
      <c r="R86" s="69"/>
    </row>
    <row r="87" spans="1:18" ht="27.75" x14ac:dyDescent="0.25">
      <c r="A87" s="68" t="s">
        <v>456</v>
      </c>
      <c r="B87" s="67" t="s">
        <v>169</v>
      </c>
      <c r="C87" s="67" t="s">
        <v>472</v>
      </c>
      <c r="D87" s="67" t="s">
        <v>743</v>
      </c>
      <c r="E87" s="67" t="s">
        <v>71</v>
      </c>
      <c r="F87" s="66">
        <v>23550180.120000001</v>
      </c>
      <c r="G87" s="65">
        <v>22431045.800000001</v>
      </c>
      <c r="H87" s="64">
        <f t="shared" si="1"/>
        <v>95.24787362857758</v>
      </c>
      <c r="K87" s="71"/>
      <c r="L87" s="71"/>
      <c r="M87" s="70"/>
      <c r="N87" s="70"/>
      <c r="O87" s="70"/>
      <c r="P87" s="69"/>
      <c r="Q87" s="69"/>
      <c r="R87" s="69"/>
    </row>
    <row r="88" spans="1:18" ht="63" x14ac:dyDescent="0.25">
      <c r="A88" s="68" t="s">
        <v>476</v>
      </c>
      <c r="B88" s="67" t="s">
        <v>169</v>
      </c>
      <c r="C88" s="67" t="s">
        <v>472</v>
      </c>
      <c r="D88" s="67" t="s">
        <v>477</v>
      </c>
      <c r="E88" s="67" t="s">
        <v>478</v>
      </c>
      <c r="F88" s="66">
        <v>651304.62</v>
      </c>
      <c r="G88" s="65">
        <v>644008</v>
      </c>
      <c r="H88" s="64">
        <f t="shared" si="1"/>
        <v>98.879691656417236</v>
      </c>
      <c r="K88" s="71"/>
      <c r="L88" s="71"/>
      <c r="M88" s="70"/>
      <c r="N88" s="70"/>
      <c r="O88" s="70"/>
      <c r="P88" s="69"/>
      <c r="Q88" s="69"/>
      <c r="R88" s="69"/>
    </row>
    <row r="89" spans="1:18" ht="31.5" x14ac:dyDescent="0.25">
      <c r="A89" s="68" t="s">
        <v>455</v>
      </c>
      <c r="B89" s="67" t="s">
        <v>169</v>
      </c>
      <c r="C89" s="67" t="s">
        <v>472</v>
      </c>
      <c r="D89" s="67" t="s">
        <v>477</v>
      </c>
      <c r="E89" s="67" t="s">
        <v>69</v>
      </c>
      <c r="F89" s="66">
        <v>651304.62</v>
      </c>
      <c r="G89" s="65">
        <v>644008</v>
      </c>
      <c r="H89" s="64">
        <f t="shared" si="1"/>
        <v>98.879691656417236</v>
      </c>
      <c r="K89" s="71"/>
      <c r="L89" s="71"/>
      <c r="M89" s="70"/>
      <c r="N89" s="70"/>
      <c r="O89" s="70"/>
      <c r="P89" s="69"/>
      <c r="Q89" s="69"/>
      <c r="R89" s="69"/>
    </row>
    <row r="90" spans="1:18" ht="27.75" x14ac:dyDescent="0.25">
      <c r="A90" s="68" t="s">
        <v>456</v>
      </c>
      <c r="B90" s="67" t="s">
        <v>169</v>
      </c>
      <c r="C90" s="67" t="s">
        <v>472</v>
      </c>
      <c r="D90" s="67" t="s">
        <v>477</v>
      </c>
      <c r="E90" s="67" t="s">
        <v>71</v>
      </c>
      <c r="F90" s="66">
        <v>651304.62</v>
      </c>
      <c r="G90" s="65">
        <v>644008</v>
      </c>
      <c r="H90" s="64">
        <f t="shared" si="1"/>
        <v>98.879691656417236</v>
      </c>
      <c r="K90" s="71"/>
      <c r="L90" s="71"/>
      <c r="M90" s="70"/>
      <c r="N90" s="70"/>
      <c r="O90" s="70"/>
      <c r="P90" s="69"/>
      <c r="Q90" s="69"/>
      <c r="R90" s="69"/>
    </row>
    <row r="91" spans="1:18" ht="78.75" x14ac:dyDescent="0.25">
      <c r="A91" s="68" t="s">
        <v>479</v>
      </c>
      <c r="B91" s="67" t="s">
        <v>169</v>
      </c>
      <c r="C91" s="67" t="s">
        <v>472</v>
      </c>
      <c r="D91" s="67" t="s">
        <v>744</v>
      </c>
      <c r="E91" s="67" t="s">
        <v>478</v>
      </c>
      <c r="F91" s="66">
        <v>21676543.539999999</v>
      </c>
      <c r="G91" s="65">
        <v>21630776.710000001</v>
      </c>
      <c r="H91" s="64">
        <f t="shared" si="1"/>
        <v>99.788864724140439</v>
      </c>
      <c r="K91" s="71"/>
      <c r="L91" s="71"/>
      <c r="M91" s="70"/>
      <c r="N91" s="70"/>
      <c r="O91" s="70"/>
      <c r="P91" s="69"/>
      <c r="Q91" s="69"/>
      <c r="R91" s="69"/>
    </row>
    <row r="92" spans="1:18" ht="31.5" x14ac:dyDescent="0.25">
      <c r="A92" s="68" t="s">
        <v>455</v>
      </c>
      <c r="B92" s="67" t="s">
        <v>169</v>
      </c>
      <c r="C92" s="67" t="s">
        <v>472</v>
      </c>
      <c r="D92" s="67" t="s">
        <v>744</v>
      </c>
      <c r="E92" s="67" t="s">
        <v>69</v>
      </c>
      <c r="F92" s="66">
        <v>21676543.539999999</v>
      </c>
      <c r="G92" s="65">
        <v>21630776.710000001</v>
      </c>
      <c r="H92" s="64">
        <f t="shared" si="1"/>
        <v>99.788864724140439</v>
      </c>
      <c r="K92" s="71"/>
      <c r="L92" s="71"/>
      <c r="M92" s="70"/>
      <c r="N92" s="70"/>
      <c r="O92" s="70"/>
      <c r="P92" s="69"/>
      <c r="Q92" s="69"/>
      <c r="R92" s="69"/>
    </row>
    <row r="93" spans="1:18" ht="27.75" x14ac:dyDescent="0.25">
      <c r="A93" s="68" t="s">
        <v>456</v>
      </c>
      <c r="B93" s="67" t="s">
        <v>169</v>
      </c>
      <c r="C93" s="67" t="s">
        <v>472</v>
      </c>
      <c r="D93" s="67" t="s">
        <v>744</v>
      </c>
      <c r="E93" s="67" t="s">
        <v>71</v>
      </c>
      <c r="F93" s="66">
        <v>21676543.539999999</v>
      </c>
      <c r="G93" s="65">
        <v>21630776.710000001</v>
      </c>
      <c r="H93" s="64">
        <f t="shared" si="1"/>
        <v>99.788864724140439</v>
      </c>
      <c r="K93" s="71"/>
      <c r="L93" s="71"/>
      <c r="M93" s="70"/>
      <c r="N93" s="70"/>
      <c r="O93" s="70"/>
      <c r="P93" s="69"/>
      <c r="Q93" s="69"/>
      <c r="R93" s="69"/>
    </row>
    <row r="94" spans="1:18" ht="27.75" x14ac:dyDescent="0.25">
      <c r="A94" s="68" t="s">
        <v>480</v>
      </c>
      <c r="B94" s="67" t="s">
        <v>169</v>
      </c>
      <c r="C94" s="67" t="s">
        <v>472</v>
      </c>
      <c r="D94" s="67" t="s">
        <v>745</v>
      </c>
      <c r="E94" s="67" t="s">
        <v>478</v>
      </c>
      <c r="F94" s="66">
        <v>1783050</v>
      </c>
      <c r="G94" s="65">
        <v>1751549.9</v>
      </c>
      <c r="H94" s="64">
        <f t="shared" si="1"/>
        <v>98.233358570987903</v>
      </c>
      <c r="K94" s="71"/>
      <c r="L94" s="71"/>
      <c r="M94" s="70"/>
      <c r="N94" s="70"/>
      <c r="O94" s="70"/>
      <c r="P94" s="69"/>
      <c r="Q94" s="69"/>
      <c r="R94" s="69"/>
    </row>
    <row r="95" spans="1:18" ht="31.5" x14ac:dyDescent="0.25">
      <c r="A95" s="68" t="s">
        <v>419</v>
      </c>
      <c r="B95" s="67" t="s">
        <v>169</v>
      </c>
      <c r="C95" s="67" t="s">
        <v>472</v>
      </c>
      <c r="D95" s="67" t="s">
        <v>745</v>
      </c>
      <c r="E95" s="67" t="s">
        <v>35</v>
      </c>
      <c r="F95" s="66">
        <v>1722705</v>
      </c>
      <c r="G95" s="65">
        <v>1704500</v>
      </c>
      <c r="H95" s="64">
        <f t="shared" si="1"/>
        <v>98.943231719882391</v>
      </c>
      <c r="K95" s="71"/>
      <c r="L95" s="71"/>
      <c r="M95" s="70"/>
      <c r="N95" s="70"/>
      <c r="O95" s="70"/>
      <c r="P95" s="69"/>
      <c r="Q95" s="69"/>
      <c r="R95" s="69"/>
    </row>
    <row r="96" spans="1:18" ht="31.5" x14ac:dyDescent="0.25">
      <c r="A96" s="68" t="s">
        <v>420</v>
      </c>
      <c r="B96" s="67" t="s">
        <v>169</v>
      </c>
      <c r="C96" s="67" t="s">
        <v>472</v>
      </c>
      <c r="D96" s="67" t="s">
        <v>745</v>
      </c>
      <c r="E96" s="67" t="s">
        <v>37</v>
      </c>
      <c r="F96" s="66">
        <v>1722705</v>
      </c>
      <c r="G96" s="65">
        <v>1704500</v>
      </c>
      <c r="H96" s="64">
        <f t="shared" si="1"/>
        <v>98.943231719882391</v>
      </c>
      <c r="K96" s="71"/>
      <c r="L96" s="71"/>
      <c r="M96" s="70"/>
      <c r="N96" s="70"/>
      <c r="O96" s="70"/>
      <c r="P96" s="69"/>
      <c r="Q96" s="69"/>
      <c r="R96" s="69"/>
    </row>
    <row r="97" spans="1:18" ht="31.5" x14ac:dyDescent="0.25">
      <c r="A97" s="68" t="s">
        <v>455</v>
      </c>
      <c r="B97" s="67" t="s">
        <v>169</v>
      </c>
      <c r="C97" s="67" t="s">
        <v>472</v>
      </c>
      <c r="D97" s="67" t="s">
        <v>745</v>
      </c>
      <c r="E97" s="67" t="s">
        <v>69</v>
      </c>
      <c r="F97" s="66">
        <v>60345</v>
      </c>
      <c r="G97" s="65">
        <v>47049.9</v>
      </c>
      <c r="H97" s="64">
        <f t="shared" si="1"/>
        <v>77.968182948048721</v>
      </c>
      <c r="K97" s="71"/>
      <c r="L97" s="71"/>
      <c r="M97" s="70"/>
      <c r="N97" s="70"/>
      <c r="O97" s="70"/>
      <c r="P97" s="69"/>
      <c r="Q97" s="69"/>
      <c r="R97" s="69"/>
    </row>
    <row r="98" spans="1:18" ht="27.75" x14ac:dyDescent="0.25">
      <c r="A98" s="68" t="s">
        <v>456</v>
      </c>
      <c r="B98" s="67" t="s">
        <v>169</v>
      </c>
      <c r="C98" s="67" t="s">
        <v>472</v>
      </c>
      <c r="D98" s="67" t="s">
        <v>745</v>
      </c>
      <c r="E98" s="67" t="s">
        <v>71</v>
      </c>
      <c r="F98" s="66">
        <v>60345</v>
      </c>
      <c r="G98" s="65">
        <v>47049.9</v>
      </c>
      <c r="H98" s="64">
        <f t="shared" si="1"/>
        <v>77.968182948048721</v>
      </c>
      <c r="K98" s="71"/>
      <c r="L98" s="71"/>
      <c r="M98" s="70"/>
      <c r="N98" s="70"/>
      <c r="O98" s="70"/>
      <c r="P98" s="69"/>
      <c r="Q98" s="69"/>
      <c r="R98" s="69"/>
    </row>
    <row r="99" spans="1:18" ht="31.5" x14ac:dyDescent="0.25">
      <c r="A99" s="68" t="s">
        <v>481</v>
      </c>
      <c r="B99" s="67" t="s">
        <v>169</v>
      </c>
      <c r="C99" s="67" t="s">
        <v>472</v>
      </c>
      <c r="D99" s="67" t="s">
        <v>746</v>
      </c>
      <c r="E99" s="67" t="s">
        <v>478</v>
      </c>
      <c r="F99" s="66">
        <v>1974808.85</v>
      </c>
      <c r="G99" s="65">
        <v>1628699</v>
      </c>
      <c r="H99" s="64">
        <f t="shared" si="1"/>
        <v>82.473754358554757</v>
      </c>
      <c r="K99" s="71"/>
      <c r="L99" s="71"/>
      <c r="M99" s="70"/>
      <c r="N99" s="70"/>
      <c r="O99" s="70"/>
      <c r="P99" s="69"/>
      <c r="Q99" s="69"/>
      <c r="R99" s="69"/>
    </row>
    <row r="100" spans="1:18" ht="63" x14ac:dyDescent="0.25">
      <c r="A100" s="68" t="s">
        <v>417</v>
      </c>
      <c r="B100" s="67" t="s">
        <v>169</v>
      </c>
      <c r="C100" s="67" t="s">
        <v>472</v>
      </c>
      <c r="D100" s="67" t="s">
        <v>746</v>
      </c>
      <c r="E100" s="67" t="s">
        <v>29</v>
      </c>
      <c r="F100" s="66">
        <v>1876518.85</v>
      </c>
      <c r="G100" s="65">
        <v>1558856</v>
      </c>
      <c r="H100" s="64">
        <f t="shared" si="1"/>
        <v>83.071694163903544</v>
      </c>
      <c r="K100" s="71"/>
      <c r="L100" s="71"/>
      <c r="M100" s="70"/>
      <c r="N100" s="70"/>
      <c r="O100" s="70"/>
      <c r="P100" s="69"/>
      <c r="Q100" s="69"/>
      <c r="R100" s="69"/>
    </row>
    <row r="101" spans="1:18" ht="27.75" x14ac:dyDescent="0.25">
      <c r="A101" s="68" t="s">
        <v>482</v>
      </c>
      <c r="B101" s="67" t="s">
        <v>169</v>
      </c>
      <c r="C101" s="67" t="s">
        <v>472</v>
      </c>
      <c r="D101" s="67" t="s">
        <v>746</v>
      </c>
      <c r="E101" s="67" t="s">
        <v>49</v>
      </c>
      <c r="F101" s="66">
        <v>1876518.85</v>
      </c>
      <c r="G101" s="65">
        <v>1558856</v>
      </c>
      <c r="H101" s="64">
        <f t="shared" si="1"/>
        <v>83.071694163903544</v>
      </c>
      <c r="K101" s="71"/>
      <c r="L101" s="71"/>
      <c r="M101" s="70"/>
      <c r="N101" s="70"/>
      <c r="O101" s="70"/>
      <c r="P101" s="69"/>
      <c r="Q101" s="69"/>
      <c r="R101" s="69"/>
    </row>
    <row r="102" spans="1:18" ht="31.5" x14ac:dyDescent="0.25">
      <c r="A102" s="68" t="s">
        <v>419</v>
      </c>
      <c r="B102" s="67" t="s">
        <v>169</v>
      </c>
      <c r="C102" s="67" t="s">
        <v>472</v>
      </c>
      <c r="D102" s="67" t="s">
        <v>746</v>
      </c>
      <c r="E102" s="67" t="s">
        <v>35</v>
      </c>
      <c r="F102" s="66">
        <v>98290</v>
      </c>
      <c r="G102" s="65">
        <v>69843</v>
      </c>
      <c r="H102" s="64">
        <f t="shared" si="1"/>
        <v>71.058093397090232</v>
      </c>
      <c r="K102" s="71"/>
      <c r="L102" s="71"/>
      <c r="M102" s="70"/>
      <c r="N102" s="70"/>
      <c r="O102" s="70"/>
      <c r="P102" s="69"/>
      <c r="Q102" s="69"/>
      <c r="R102" s="69"/>
    </row>
    <row r="103" spans="1:18" ht="31.5" x14ac:dyDescent="0.25">
      <c r="A103" s="68" t="s">
        <v>420</v>
      </c>
      <c r="B103" s="67" t="s">
        <v>169</v>
      </c>
      <c r="C103" s="67" t="s">
        <v>472</v>
      </c>
      <c r="D103" s="67" t="s">
        <v>746</v>
      </c>
      <c r="E103" s="67" t="s">
        <v>37</v>
      </c>
      <c r="F103" s="66">
        <v>98290</v>
      </c>
      <c r="G103" s="65">
        <v>69843</v>
      </c>
      <c r="H103" s="64">
        <f t="shared" si="1"/>
        <v>71.058093397090232</v>
      </c>
      <c r="K103" s="71"/>
      <c r="L103" s="71"/>
      <c r="M103" s="70"/>
      <c r="N103" s="70"/>
      <c r="O103" s="70"/>
      <c r="P103" s="69"/>
      <c r="Q103" s="69"/>
      <c r="R103" s="69"/>
    </row>
    <row r="104" spans="1:18" ht="47.25" x14ac:dyDescent="0.25">
      <c r="A104" s="68" t="s">
        <v>483</v>
      </c>
      <c r="B104" s="67" t="s">
        <v>169</v>
      </c>
      <c r="C104" s="67" t="s">
        <v>472</v>
      </c>
      <c r="D104" s="67" t="s">
        <v>747</v>
      </c>
      <c r="E104" s="67" t="s">
        <v>478</v>
      </c>
      <c r="F104" s="66">
        <v>4279630</v>
      </c>
      <c r="G104" s="65">
        <v>4223340.46</v>
      </c>
      <c r="H104" s="64">
        <f t="shared" si="1"/>
        <v>98.684710126810032</v>
      </c>
      <c r="K104" s="71"/>
      <c r="L104" s="71"/>
      <c r="M104" s="70"/>
      <c r="N104" s="70"/>
      <c r="O104" s="70"/>
      <c r="P104" s="69"/>
      <c r="Q104" s="69"/>
      <c r="R104" s="69"/>
    </row>
    <row r="105" spans="1:18" ht="31.5" x14ac:dyDescent="0.25">
      <c r="A105" s="68" t="s">
        <v>455</v>
      </c>
      <c r="B105" s="67" t="s">
        <v>169</v>
      </c>
      <c r="C105" s="67" t="s">
        <v>472</v>
      </c>
      <c r="D105" s="67" t="s">
        <v>747</v>
      </c>
      <c r="E105" s="67" t="s">
        <v>69</v>
      </c>
      <c r="F105" s="66">
        <v>4279630</v>
      </c>
      <c r="G105" s="65">
        <v>4223340.46</v>
      </c>
      <c r="H105" s="64">
        <f t="shared" si="1"/>
        <v>98.684710126810032</v>
      </c>
      <c r="K105" s="71"/>
      <c r="L105" s="71"/>
      <c r="M105" s="70"/>
      <c r="N105" s="70"/>
      <c r="O105" s="70"/>
      <c r="P105" s="69"/>
      <c r="Q105" s="69"/>
      <c r="R105" s="69"/>
    </row>
    <row r="106" spans="1:18" ht="27.75" x14ac:dyDescent="0.25">
      <c r="A106" s="68" t="s">
        <v>456</v>
      </c>
      <c r="B106" s="67" t="s">
        <v>169</v>
      </c>
      <c r="C106" s="67" t="s">
        <v>472</v>
      </c>
      <c r="D106" s="67" t="s">
        <v>747</v>
      </c>
      <c r="E106" s="67" t="s">
        <v>71</v>
      </c>
      <c r="F106" s="66">
        <v>4279630</v>
      </c>
      <c r="G106" s="65">
        <v>4223340.46</v>
      </c>
      <c r="H106" s="64">
        <f t="shared" si="1"/>
        <v>98.684710126810032</v>
      </c>
      <c r="K106" s="71"/>
      <c r="L106" s="71"/>
      <c r="M106" s="70"/>
      <c r="N106" s="70"/>
      <c r="O106" s="70"/>
      <c r="P106" s="69"/>
      <c r="Q106" s="69"/>
      <c r="R106" s="69"/>
    </row>
    <row r="107" spans="1:18" ht="47.25" x14ac:dyDescent="0.25">
      <c r="A107" s="68" t="s">
        <v>458</v>
      </c>
      <c r="B107" s="67" t="s">
        <v>169</v>
      </c>
      <c r="C107" s="67" t="s">
        <v>472</v>
      </c>
      <c r="D107" s="67" t="s">
        <v>501</v>
      </c>
      <c r="E107" s="67" t="s">
        <v>478</v>
      </c>
      <c r="F107" s="66">
        <v>35000</v>
      </c>
      <c r="G107" s="65">
        <v>34988.47</v>
      </c>
      <c r="H107" s="64">
        <f t="shared" si="1"/>
        <v>99.967057142857144</v>
      </c>
      <c r="K107" s="71"/>
      <c r="L107" s="71"/>
      <c r="M107" s="70"/>
      <c r="N107" s="70"/>
      <c r="O107" s="70"/>
      <c r="P107" s="69"/>
      <c r="Q107" s="69"/>
      <c r="R107" s="69"/>
    </row>
    <row r="108" spans="1:18" ht="31.5" x14ac:dyDescent="0.25">
      <c r="A108" s="68" t="s">
        <v>455</v>
      </c>
      <c r="B108" s="67" t="s">
        <v>169</v>
      </c>
      <c r="C108" s="67" t="s">
        <v>472</v>
      </c>
      <c r="D108" s="67" t="s">
        <v>501</v>
      </c>
      <c r="E108" s="67" t="s">
        <v>69</v>
      </c>
      <c r="F108" s="66">
        <v>35000</v>
      </c>
      <c r="G108" s="65">
        <v>34988.47</v>
      </c>
      <c r="H108" s="64">
        <f t="shared" si="1"/>
        <v>99.967057142857144</v>
      </c>
      <c r="K108" s="71"/>
      <c r="L108" s="71"/>
      <c r="M108" s="70"/>
      <c r="N108" s="70"/>
      <c r="O108" s="70"/>
      <c r="P108" s="69"/>
      <c r="Q108" s="69"/>
      <c r="R108" s="69"/>
    </row>
    <row r="109" spans="1:18" ht="27.75" x14ac:dyDescent="0.25">
      <c r="A109" s="68" t="s">
        <v>456</v>
      </c>
      <c r="B109" s="67" t="s">
        <v>169</v>
      </c>
      <c r="C109" s="67" t="s">
        <v>472</v>
      </c>
      <c r="D109" s="67" t="s">
        <v>501</v>
      </c>
      <c r="E109" s="67" t="s">
        <v>71</v>
      </c>
      <c r="F109" s="66">
        <v>35000</v>
      </c>
      <c r="G109" s="65">
        <v>34988.47</v>
      </c>
      <c r="H109" s="64">
        <f t="shared" si="1"/>
        <v>99.967057142857144</v>
      </c>
      <c r="K109" s="71"/>
      <c r="L109" s="71"/>
      <c r="M109" s="70"/>
      <c r="N109" s="70"/>
      <c r="O109" s="70"/>
      <c r="P109" s="69"/>
      <c r="Q109" s="69"/>
      <c r="R109" s="69"/>
    </row>
    <row r="110" spans="1:18" ht="27.75" x14ac:dyDescent="0.25">
      <c r="A110" s="68" t="s">
        <v>484</v>
      </c>
      <c r="B110" s="67" t="s">
        <v>169</v>
      </c>
      <c r="C110" s="67" t="s">
        <v>472</v>
      </c>
      <c r="D110" s="67" t="s">
        <v>748</v>
      </c>
      <c r="E110" s="67" t="s">
        <v>478</v>
      </c>
      <c r="F110" s="66">
        <v>219587</v>
      </c>
      <c r="G110" s="65">
        <v>219587</v>
      </c>
      <c r="H110" s="64">
        <f t="shared" si="1"/>
        <v>100</v>
      </c>
      <c r="K110" s="71"/>
      <c r="L110" s="71"/>
      <c r="M110" s="70"/>
      <c r="N110" s="70"/>
      <c r="O110" s="70"/>
      <c r="P110" s="69"/>
      <c r="Q110" s="69"/>
      <c r="R110" s="69"/>
    </row>
    <row r="111" spans="1:18" ht="31.5" x14ac:dyDescent="0.25">
      <c r="A111" s="68" t="s">
        <v>455</v>
      </c>
      <c r="B111" s="67" t="s">
        <v>169</v>
      </c>
      <c r="C111" s="67" t="s">
        <v>472</v>
      </c>
      <c r="D111" s="67" t="s">
        <v>748</v>
      </c>
      <c r="E111" s="67" t="s">
        <v>69</v>
      </c>
      <c r="F111" s="66">
        <v>219587</v>
      </c>
      <c r="G111" s="65">
        <v>219587</v>
      </c>
      <c r="H111" s="64">
        <f t="shared" si="1"/>
        <v>100</v>
      </c>
      <c r="K111" s="71"/>
      <c r="L111" s="71"/>
      <c r="M111" s="70"/>
      <c r="N111" s="70"/>
      <c r="O111" s="70"/>
      <c r="P111" s="69"/>
      <c r="Q111" s="69"/>
      <c r="R111" s="69"/>
    </row>
    <row r="112" spans="1:18" ht="27.75" x14ac:dyDescent="0.25">
      <c r="A112" s="68" t="s">
        <v>456</v>
      </c>
      <c r="B112" s="67" t="s">
        <v>169</v>
      </c>
      <c r="C112" s="67" t="s">
        <v>472</v>
      </c>
      <c r="D112" s="67" t="s">
        <v>748</v>
      </c>
      <c r="E112" s="67" t="s">
        <v>71</v>
      </c>
      <c r="F112" s="66">
        <v>219587</v>
      </c>
      <c r="G112" s="65">
        <v>219587</v>
      </c>
      <c r="H112" s="64">
        <f t="shared" si="1"/>
        <v>100</v>
      </c>
      <c r="K112" s="71"/>
      <c r="L112" s="71"/>
      <c r="M112" s="70"/>
      <c r="N112" s="70"/>
      <c r="O112" s="70"/>
      <c r="P112" s="69"/>
      <c r="Q112" s="69"/>
      <c r="R112" s="69"/>
    </row>
    <row r="113" spans="1:18" ht="27.75" x14ac:dyDescent="0.25">
      <c r="A113" s="68" t="s">
        <v>485</v>
      </c>
      <c r="B113" s="67" t="s">
        <v>169</v>
      </c>
      <c r="C113" s="67" t="s">
        <v>486</v>
      </c>
      <c r="D113" s="67"/>
      <c r="E113" s="67" t="s">
        <v>478</v>
      </c>
      <c r="F113" s="66">
        <v>10454155.15</v>
      </c>
      <c r="G113" s="65">
        <v>10228968.09</v>
      </c>
      <c r="H113" s="64">
        <f t="shared" si="1"/>
        <v>97.845956399451367</v>
      </c>
      <c r="K113" s="71"/>
      <c r="L113" s="71"/>
      <c r="M113" s="70"/>
      <c r="N113" s="70"/>
      <c r="O113" s="70"/>
      <c r="P113" s="69"/>
      <c r="Q113" s="69"/>
      <c r="R113" s="69"/>
    </row>
    <row r="114" spans="1:18" ht="31.5" x14ac:dyDescent="0.25">
      <c r="A114" s="68" t="s">
        <v>416</v>
      </c>
      <c r="B114" s="67" t="s">
        <v>169</v>
      </c>
      <c r="C114" s="67" t="s">
        <v>486</v>
      </c>
      <c r="D114" s="67" t="s">
        <v>749</v>
      </c>
      <c r="E114" s="67" t="s">
        <v>478</v>
      </c>
      <c r="F114" s="66">
        <v>2530349.85</v>
      </c>
      <c r="G114" s="65">
        <v>2511328.5699999998</v>
      </c>
      <c r="H114" s="64">
        <f t="shared" si="1"/>
        <v>99.24827470003801</v>
      </c>
      <c r="K114" s="71"/>
      <c r="L114" s="71"/>
      <c r="M114" s="70"/>
      <c r="N114" s="70"/>
      <c r="O114" s="70"/>
      <c r="P114" s="69"/>
      <c r="Q114" s="69"/>
      <c r="R114" s="69"/>
    </row>
    <row r="115" spans="1:18" ht="63" x14ac:dyDescent="0.25">
      <c r="A115" s="68" t="s">
        <v>417</v>
      </c>
      <c r="B115" s="67" t="s">
        <v>169</v>
      </c>
      <c r="C115" s="67" t="s">
        <v>486</v>
      </c>
      <c r="D115" s="67" t="s">
        <v>749</v>
      </c>
      <c r="E115" s="67" t="s">
        <v>29</v>
      </c>
      <c r="F115" s="66">
        <v>2530349.85</v>
      </c>
      <c r="G115" s="65">
        <v>2511328.5699999998</v>
      </c>
      <c r="H115" s="64">
        <f t="shared" si="1"/>
        <v>99.24827470003801</v>
      </c>
      <c r="K115" s="71"/>
      <c r="L115" s="71"/>
      <c r="M115" s="70"/>
      <c r="N115" s="70"/>
      <c r="O115" s="70"/>
      <c r="P115" s="69"/>
      <c r="Q115" s="69"/>
      <c r="R115" s="69"/>
    </row>
    <row r="116" spans="1:18" ht="31.5" x14ac:dyDescent="0.25">
      <c r="A116" s="68" t="s">
        <v>418</v>
      </c>
      <c r="B116" s="67" t="s">
        <v>169</v>
      </c>
      <c r="C116" s="67" t="s">
        <v>486</v>
      </c>
      <c r="D116" s="67" t="s">
        <v>749</v>
      </c>
      <c r="E116" s="67" t="s">
        <v>31</v>
      </c>
      <c r="F116" s="66">
        <v>2530349.85</v>
      </c>
      <c r="G116" s="65">
        <v>2511328.5699999998</v>
      </c>
      <c r="H116" s="64">
        <f t="shared" si="1"/>
        <v>99.24827470003801</v>
      </c>
      <c r="K116" s="71"/>
      <c r="L116" s="71"/>
      <c r="M116" s="70"/>
      <c r="N116" s="70"/>
      <c r="O116" s="70"/>
      <c r="P116" s="69"/>
      <c r="Q116" s="69"/>
      <c r="R116" s="69"/>
    </row>
    <row r="117" spans="1:18" ht="31.5" x14ac:dyDescent="0.25">
      <c r="A117" s="68" t="s">
        <v>481</v>
      </c>
      <c r="B117" s="67" t="s">
        <v>169</v>
      </c>
      <c r="C117" s="67" t="s">
        <v>486</v>
      </c>
      <c r="D117" s="67" t="s">
        <v>750</v>
      </c>
      <c r="E117" s="67" t="s">
        <v>478</v>
      </c>
      <c r="F117" s="66">
        <v>3403090</v>
      </c>
      <c r="G117" s="65">
        <v>3324026.01</v>
      </c>
      <c r="H117" s="64">
        <f t="shared" si="1"/>
        <v>97.676699999118441</v>
      </c>
      <c r="K117" s="71"/>
      <c r="L117" s="71"/>
      <c r="M117" s="70"/>
      <c r="N117" s="70"/>
      <c r="O117" s="70"/>
      <c r="P117" s="69"/>
      <c r="Q117" s="69"/>
      <c r="R117" s="69"/>
    </row>
    <row r="118" spans="1:18" ht="63" x14ac:dyDescent="0.25">
      <c r="A118" s="68" t="s">
        <v>417</v>
      </c>
      <c r="B118" s="67" t="s">
        <v>169</v>
      </c>
      <c r="C118" s="67" t="s">
        <v>486</v>
      </c>
      <c r="D118" s="67" t="s">
        <v>750</v>
      </c>
      <c r="E118" s="67" t="s">
        <v>29</v>
      </c>
      <c r="F118" s="66">
        <v>3010357</v>
      </c>
      <c r="G118" s="65">
        <v>2971604.89</v>
      </c>
      <c r="H118" s="64">
        <f t="shared" si="1"/>
        <v>98.712707163967607</v>
      </c>
      <c r="K118" s="71"/>
      <c r="L118" s="71"/>
      <c r="M118" s="70"/>
      <c r="N118" s="70"/>
      <c r="O118" s="70"/>
      <c r="P118" s="69"/>
      <c r="Q118" s="69"/>
      <c r="R118" s="69"/>
    </row>
    <row r="119" spans="1:18" ht="27.75" x14ac:dyDescent="0.25">
      <c r="A119" s="68" t="s">
        <v>482</v>
      </c>
      <c r="B119" s="67" t="s">
        <v>169</v>
      </c>
      <c r="C119" s="67" t="s">
        <v>486</v>
      </c>
      <c r="D119" s="67" t="s">
        <v>750</v>
      </c>
      <c r="E119" s="67" t="s">
        <v>49</v>
      </c>
      <c r="F119" s="66">
        <v>3010357</v>
      </c>
      <c r="G119" s="65">
        <v>2971604.89</v>
      </c>
      <c r="H119" s="64">
        <f t="shared" si="1"/>
        <v>98.712707163967607</v>
      </c>
      <c r="K119" s="71"/>
      <c r="L119" s="71"/>
      <c r="M119" s="70"/>
      <c r="N119" s="70"/>
      <c r="O119" s="70"/>
      <c r="P119" s="69"/>
      <c r="Q119" s="69"/>
      <c r="R119" s="69"/>
    </row>
    <row r="120" spans="1:18" ht="31.5" x14ac:dyDescent="0.25">
      <c r="A120" s="68" t="s">
        <v>419</v>
      </c>
      <c r="B120" s="67" t="s">
        <v>169</v>
      </c>
      <c r="C120" s="67" t="s">
        <v>486</v>
      </c>
      <c r="D120" s="67" t="s">
        <v>750</v>
      </c>
      <c r="E120" s="67" t="s">
        <v>35</v>
      </c>
      <c r="F120" s="66">
        <v>372084</v>
      </c>
      <c r="G120" s="65">
        <v>331772.12</v>
      </c>
      <c r="H120" s="64">
        <f t="shared" si="1"/>
        <v>89.165919523548439</v>
      </c>
      <c r="K120" s="71"/>
      <c r="L120" s="71"/>
      <c r="M120" s="70"/>
      <c r="N120" s="70"/>
      <c r="O120" s="70"/>
      <c r="P120" s="69"/>
      <c r="Q120" s="69"/>
      <c r="R120" s="69"/>
    </row>
    <row r="121" spans="1:18" ht="31.5" x14ac:dyDescent="0.25">
      <c r="A121" s="68" t="s">
        <v>420</v>
      </c>
      <c r="B121" s="67" t="s">
        <v>169</v>
      </c>
      <c r="C121" s="67" t="s">
        <v>486</v>
      </c>
      <c r="D121" s="67" t="s">
        <v>750</v>
      </c>
      <c r="E121" s="67" t="s">
        <v>37</v>
      </c>
      <c r="F121" s="66">
        <v>372084</v>
      </c>
      <c r="G121" s="65">
        <v>331772.12</v>
      </c>
      <c r="H121" s="64">
        <f t="shared" si="1"/>
        <v>89.165919523548439</v>
      </c>
      <c r="K121" s="71"/>
      <c r="L121" s="71"/>
      <c r="M121" s="70"/>
      <c r="N121" s="70"/>
      <c r="O121" s="70"/>
      <c r="P121" s="69"/>
      <c r="Q121" s="69"/>
      <c r="R121" s="69"/>
    </row>
    <row r="122" spans="1:18" ht="27.75" x14ac:dyDescent="0.25">
      <c r="A122" s="68" t="s">
        <v>421</v>
      </c>
      <c r="B122" s="67" t="s">
        <v>169</v>
      </c>
      <c r="C122" s="67" t="s">
        <v>486</v>
      </c>
      <c r="D122" s="67" t="s">
        <v>750</v>
      </c>
      <c r="E122" s="67" t="s">
        <v>39</v>
      </c>
      <c r="F122" s="66">
        <v>20649</v>
      </c>
      <c r="G122" s="65">
        <v>20649</v>
      </c>
      <c r="H122" s="64">
        <f t="shared" si="1"/>
        <v>100</v>
      </c>
      <c r="K122" s="71"/>
      <c r="L122" s="71"/>
      <c r="M122" s="70"/>
      <c r="N122" s="70"/>
      <c r="O122" s="70"/>
      <c r="P122" s="69"/>
      <c r="Q122" s="69"/>
      <c r="R122" s="69"/>
    </row>
    <row r="123" spans="1:18" ht="27.75" x14ac:dyDescent="0.25">
      <c r="A123" s="68" t="s">
        <v>422</v>
      </c>
      <c r="B123" s="67" t="s">
        <v>169</v>
      </c>
      <c r="C123" s="67" t="s">
        <v>486</v>
      </c>
      <c r="D123" s="67" t="s">
        <v>750</v>
      </c>
      <c r="E123" s="67" t="s">
        <v>41</v>
      </c>
      <c r="F123" s="66">
        <v>20649</v>
      </c>
      <c r="G123" s="65">
        <v>20649</v>
      </c>
      <c r="H123" s="64">
        <f t="shared" si="1"/>
        <v>100</v>
      </c>
      <c r="K123" s="71"/>
      <c r="L123" s="71"/>
      <c r="M123" s="70"/>
      <c r="N123" s="70"/>
      <c r="O123" s="70"/>
      <c r="P123" s="69"/>
      <c r="Q123" s="69"/>
      <c r="R123" s="69"/>
    </row>
    <row r="124" spans="1:18" ht="31.5" x14ac:dyDescent="0.25">
      <c r="A124" s="68" t="s">
        <v>481</v>
      </c>
      <c r="B124" s="67" t="s">
        <v>169</v>
      </c>
      <c r="C124" s="67" t="s">
        <v>486</v>
      </c>
      <c r="D124" s="67" t="s">
        <v>751</v>
      </c>
      <c r="E124" s="67" t="s">
        <v>478</v>
      </c>
      <c r="F124" s="66">
        <v>4280535.3</v>
      </c>
      <c r="G124" s="65">
        <v>4153433.51</v>
      </c>
      <c r="H124" s="64">
        <f t="shared" si="1"/>
        <v>97.030703379551625</v>
      </c>
      <c r="K124" s="71"/>
      <c r="L124" s="71"/>
      <c r="M124" s="70"/>
      <c r="N124" s="70"/>
      <c r="O124" s="70"/>
      <c r="P124" s="69"/>
      <c r="Q124" s="69"/>
      <c r="R124" s="69"/>
    </row>
    <row r="125" spans="1:18" ht="63" x14ac:dyDescent="0.25">
      <c r="A125" s="68" t="s">
        <v>417</v>
      </c>
      <c r="B125" s="67" t="s">
        <v>169</v>
      </c>
      <c r="C125" s="67" t="s">
        <v>486</v>
      </c>
      <c r="D125" s="67" t="s">
        <v>751</v>
      </c>
      <c r="E125" s="67" t="s">
        <v>29</v>
      </c>
      <c r="F125" s="66">
        <v>3851729.3</v>
      </c>
      <c r="G125" s="65">
        <v>3774733.06</v>
      </c>
      <c r="H125" s="64">
        <f t="shared" si="1"/>
        <v>98.000995552828712</v>
      </c>
      <c r="K125" s="71"/>
      <c r="L125" s="71"/>
      <c r="M125" s="70"/>
      <c r="N125" s="70"/>
      <c r="O125" s="70"/>
      <c r="P125" s="69"/>
      <c r="Q125" s="69"/>
      <c r="R125" s="69"/>
    </row>
    <row r="126" spans="1:18" ht="27.75" x14ac:dyDescent="0.25">
      <c r="A126" s="68" t="s">
        <v>482</v>
      </c>
      <c r="B126" s="67" t="s">
        <v>169</v>
      </c>
      <c r="C126" s="67" t="s">
        <v>486</v>
      </c>
      <c r="D126" s="67" t="s">
        <v>751</v>
      </c>
      <c r="E126" s="67" t="s">
        <v>49</v>
      </c>
      <c r="F126" s="66">
        <v>3851729.3</v>
      </c>
      <c r="G126" s="65">
        <v>3774733.06</v>
      </c>
      <c r="H126" s="64">
        <f t="shared" si="1"/>
        <v>98.000995552828712</v>
      </c>
      <c r="K126" s="71"/>
      <c r="L126" s="71"/>
      <c r="M126" s="70"/>
      <c r="N126" s="70"/>
      <c r="O126" s="70"/>
      <c r="P126" s="69"/>
      <c r="Q126" s="69"/>
      <c r="R126" s="69"/>
    </row>
    <row r="127" spans="1:18" ht="31.5" x14ac:dyDescent="0.25">
      <c r="A127" s="68" t="s">
        <v>419</v>
      </c>
      <c r="B127" s="67" t="s">
        <v>169</v>
      </c>
      <c r="C127" s="67" t="s">
        <v>486</v>
      </c>
      <c r="D127" s="67" t="s">
        <v>751</v>
      </c>
      <c r="E127" s="67" t="s">
        <v>35</v>
      </c>
      <c r="F127" s="66">
        <v>428806</v>
      </c>
      <c r="G127" s="65">
        <v>378700.45</v>
      </c>
      <c r="H127" s="64">
        <f t="shared" si="1"/>
        <v>88.315100534973851</v>
      </c>
      <c r="K127" s="71"/>
      <c r="L127" s="71"/>
      <c r="M127" s="70"/>
      <c r="N127" s="70"/>
      <c r="O127" s="70"/>
      <c r="P127" s="69"/>
      <c r="Q127" s="69"/>
      <c r="R127" s="69"/>
    </row>
    <row r="128" spans="1:18" ht="31.5" x14ac:dyDescent="0.25">
      <c r="A128" s="68" t="s">
        <v>420</v>
      </c>
      <c r="B128" s="67" t="s">
        <v>169</v>
      </c>
      <c r="C128" s="67" t="s">
        <v>486</v>
      </c>
      <c r="D128" s="67" t="s">
        <v>751</v>
      </c>
      <c r="E128" s="67" t="s">
        <v>37</v>
      </c>
      <c r="F128" s="66">
        <v>428806</v>
      </c>
      <c r="G128" s="65">
        <v>378700.45</v>
      </c>
      <c r="H128" s="64">
        <f t="shared" si="1"/>
        <v>88.315100534973851</v>
      </c>
      <c r="K128" s="71"/>
      <c r="L128" s="71"/>
      <c r="M128" s="70"/>
      <c r="N128" s="70"/>
      <c r="O128" s="70"/>
      <c r="P128" s="69"/>
      <c r="Q128" s="69"/>
      <c r="R128" s="69"/>
    </row>
    <row r="129" spans="1:18" ht="78.75" x14ac:dyDescent="0.25">
      <c r="A129" s="68" t="s">
        <v>487</v>
      </c>
      <c r="B129" s="67" t="s">
        <v>169</v>
      </c>
      <c r="C129" s="67" t="s">
        <v>486</v>
      </c>
      <c r="D129" s="67" t="s">
        <v>752</v>
      </c>
      <c r="E129" s="67" t="s">
        <v>478</v>
      </c>
      <c r="F129" s="66">
        <v>240180</v>
      </c>
      <c r="G129" s="65">
        <v>240180</v>
      </c>
      <c r="H129" s="64">
        <f t="shared" si="1"/>
        <v>100</v>
      </c>
      <c r="K129" s="71"/>
      <c r="L129" s="71"/>
      <c r="M129" s="70"/>
      <c r="N129" s="70"/>
      <c r="O129" s="70"/>
      <c r="P129" s="69"/>
      <c r="Q129" s="69"/>
      <c r="R129" s="69"/>
    </row>
    <row r="130" spans="1:18" ht="27.75" x14ac:dyDescent="0.25">
      <c r="A130" s="68" t="s">
        <v>463</v>
      </c>
      <c r="B130" s="67" t="s">
        <v>169</v>
      </c>
      <c r="C130" s="67" t="s">
        <v>486</v>
      </c>
      <c r="D130" s="67" t="s">
        <v>752</v>
      </c>
      <c r="E130" s="67" t="s">
        <v>85</v>
      </c>
      <c r="F130" s="66">
        <v>105300</v>
      </c>
      <c r="G130" s="65">
        <v>105300</v>
      </c>
      <c r="H130" s="64">
        <f t="shared" si="1"/>
        <v>100</v>
      </c>
      <c r="K130" s="71"/>
      <c r="L130" s="71"/>
      <c r="M130" s="70"/>
      <c r="N130" s="70"/>
      <c r="O130" s="70"/>
      <c r="P130" s="69"/>
      <c r="Q130" s="69"/>
      <c r="R130" s="69"/>
    </row>
    <row r="131" spans="1:18" ht="31.5" x14ac:dyDescent="0.25">
      <c r="A131" s="68" t="s">
        <v>468</v>
      </c>
      <c r="B131" s="67" t="s">
        <v>169</v>
      </c>
      <c r="C131" s="67" t="s">
        <v>486</v>
      </c>
      <c r="D131" s="67" t="s">
        <v>752</v>
      </c>
      <c r="E131" s="67" t="s">
        <v>86</v>
      </c>
      <c r="F131" s="66">
        <v>105300</v>
      </c>
      <c r="G131" s="65">
        <v>105300</v>
      </c>
      <c r="H131" s="64">
        <f t="shared" si="1"/>
        <v>100</v>
      </c>
      <c r="K131" s="71"/>
      <c r="L131" s="71"/>
      <c r="M131" s="70"/>
      <c r="N131" s="70"/>
      <c r="O131" s="70"/>
      <c r="P131" s="69"/>
      <c r="Q131" s="69"/>
      <c r="R131" s="69"/>
    </row>
    <row r="132" spans="1:18" ht="31.5" x14ac:dyDescent="0.25">
      <c r="A132" s="68" t="s">
        <v>455</v>
      </c>
      <c r="B132" s="67" t="s">
        <v>169</v>
      </c>
      <c r="C132" s="67" t="s">
        <v>486</v>
      </c>
      <c r="D132" s="67" t="s">
        <v>752</v>
      </c>
      <c r="E132" s="67" t="s">
        <v>69</v>
      </c>
      <c r="F132" s="66">
        <v>134880</v>
      </c>
      <c r="G132" s="65">
        <v>134880</v>
      </c>
      <c r="H132" s="64">
        <f t="shared" si="1"/>
        <v>100</v>
      </c>
      <c r="K132" s="71"/>
      <c r="L132" s="71"/>
      <c r="M132" s="70"/>
      <c r="N132" s="70"/>
      <c r="O132" s="70"/>
      <c r="P132" s="69"/>
      <c r="Q132" s="69"/>
      <c r="R132" s="69"/>
    </row>
    <row r="133" spans="1:18" ht="27.75" x14ac:dyDescent="0.25">
      <c r="A133" s="68" t="s">
        <v>456</v>
      </c>
      <c r="B133" s="67" t="s">
        <v>169</v>
      </c>
      <c r="C133" s="67" t="s">
        <v>486</v>
      </c>
      <c r="D133" s="67" t="s">
        <v>752</v>
      </c>
      <c r="E133" s="67" t="s">
        <v>71</v>
      </c>
      <c r="F133" s="66">
        <v>134880</v>
      </c>
      <c r="G133" s="65">
        <v>134880</v>
      </c>
      <c r="H133" s="64">
        <f t="shared" si="1"/>
        <v>100</v>
      </c>
      <c r="K133" s="71"/>
      <c r="L133" s="71"/>
      <c r="M133" s="70"/>
      <c r="N133" s="70"/>
      <c r="O133" s="70"/>
      <c r="P133" s="69"/>
      <c r="Q133" s="69"/>
      <c r="R133" s="69"/>
    </row>
    <row r="134" spans="1:18" ht="22.5" customHeight="1" x14ac:dyDescent="0.25">
      <c r="A134" s="68" t="s">
        <v>488</v>
      </c>
      <c r="B134" s="67" t="s">
        <v>169</v>
      </c>
      <c r="C134" s="67" t="s">
        <v>489</v>
      </c>
      <c r="D134" s="67"/>
      <c r="E134" s="67" t="s">
        <v>478</v>
      </c>
      <c r="F134" s="66">
        <v>424192</v>
      </c>
      <c r="G134" s="65">
        <v>380616.35</v>
      </c>
      <c r="H134" s="64">
        <f t="shared" si="1"/>
        <v>89.727375810953518</v>
      </c>
      <c r="K134" s="71"/>
      <c r="L134" s="71"/>
      <c r="M134" s="70"/>
      <c r="N134" s="70"/>
      <c r="O134" s="70"/>
      <c r="P134" s="69"/>
      <c r="Q134" s="69"/>
      <c r="R134" s="69"/>
    </row>
    <row r="135" spans="1:18" ht="27.75" x14ac:dyDescent="0.25">
      <c r="A135" s="68" t="s">
        <v>490</v>
      </c>
      <c r="B135" s="67" t="s">
        <v>169</v>
      </c>
      <c r="C135" s="67" t="s">
        <v>491</v>
      </c>
      <c r="D135" s="67"/>
      <c r="E135" s="67" t="s">
        <v>478</v>
      </c>
      <c r="F135" s="66">
        <v>424192</v>
      </c>
      <c r="G135" s="65">
        <v>380616.35</v>
      </c>
      <c r="H135" s="64">
        <f t="shared" si="1"/>
        <v>89.727375810953518</v>
      </c>
      <c r="K135" s="71"/>
      <c r="L135" s="71"/>
      <c r="M135" s="70"/>
      <c r="N135" s="70"/>
      <c r="O135" s="70"/>
      <c r="P135" s="69"/>
      <c r="Q135" s="69"/>
      <c r="R135" s="69"/>
    </row>
    <row r="136" spans="1:18" ht="47.25" x14ac:dyDescent="0.25">
      <c r="A136" s="68" t="s">
        <v>492</v>
      </c>
      <c r="B136" s="67" t="s">
        <v>169</v>
      </c>
      <c r="C136" s="67" t="s">
        <v>491</v>
      </c>
      <c r="D136" s="67" t="s">
        <v>753</v>
      </c>
      <c r="E136" s="67" t="s">
        <v>478</v>
      </c>
      <c r="F136" s="66">
        <v>424192</v>
      </c>
      <c r="G136" s="65">
        <v>380616.35</v>
      </c>
      <c r="H136" s="64">
        <f t="shared" si="1"/>
        <v>89.727375810953518</v>
      </c>
      <c r="K136" s="71"/>
      <c r="L136" s="71"/>
      <c r="M136" s="70"/>
      <c r="N136" s="70"/>
      <c r="O136" s="70"/>
      <c r="P136" s="69"/>
      <c r="Q136" s="69"/>
      <c r="R136" s="69"/>
    </row>
    <row r="137" spans="1:18" ht="31.5" x14ac:dyDescent="0.25">
      <c r="A137" s="68" t="s">
        <v>419</v>
      </c>
      <c r="B137" s="67" t="s">
        <v>169</v>
      </c>
      <c r="C137" s="67" t="s">
        <v>491</v>
      </c>
      <c r="D137" s="67" t="s">
        <v>753</v>
      </c>
      <c r="E137" s="67" t="s">
        <v>35</v>
      </c>
      <c r="F137" s="66">
        <v>166252</v>
      </c>
      <c r="G137" s="65">
        <v>146562.35</v>
      </c>
      <c r="H137" s="64">
        <f t="shared" si="1"/>
        <v>88.156743979019808</v>
      </c>
      <c r="K137" s="71"/>
      <c r="L137" s="71"/>
      <c r="M137" s="70"/>
      <c r="N137" s="70"/>
      <c r="O137" s="70"/>
      <c r="P137" s="69"/>
      <c r="Q137" s="69"/>
      <c r="R137" s="69"/>
    </row>
    <row r="138" spans="1:18" ht="28.5" customHeight="1" x14ac:dyDescent="0.25">
      <c r="A138" s="68" t="s">
        <v>420</v>
      </c>
      <c r="B138" s="67" t="s">
        <v>169</v>
      </c>
      <c r="C138" s="67" t="s">
        <v>491</v>
      </c>
      <c r="D138" s="67" t="s">
        <v>753</v>
      </c>
      <c r="E138" s="67" t="s">
        <v>37</v>
      </c>
      <c r="F138" s="66">
        <v>166252</v>
      </c>
      <c r="G138" s="65">
        <v>146562.35</v>
      </c>
      <c r="H138" s="64">
        <f t="shared" si="1"/>
        <v>88.156743979019808</v>
      </c>
      <c r="K138" s="71"/>
      <c r="L138" s="71"/>
      <c r="M138" s="70"/>
      <c r="N138" s="70"/>
      <c r="O138" s="70"/>
      <c r="P138" s="69"/>
      <c r="Q138" s="69"/>
      <c r="R138" s="69"/>
    </row>
    <row r="139" spans="1:18" ht="31.5" x14ac:dyDescent="0.25">
      <c r="A139" s="68" t="s">
        <v>455</v>
      </c>
      <c r="B139" s="67" t="s">
        <v>169</v>
      </c>
      <c r="C139" s="67" t="s">
        <v>491</v>
      </c>
      <c r="D139" s="67" t="s">
        <v>753</v>
      </c>
      <c r="E139" s="67" t="s">
        <v>69</v>
      </c>
      <c r="F139" s="66">
        <v>257940</v>
      </c>
      <c r="G139" s="65">
        <v>234054</v>
      </c>
      <c r="H139" s="64">
        <f t="shared" si="1"/>
        <v>90.7397069085834</v>
      </c>
      <c r="K139" s="71"/>
      <c r="L139" s="71"/>
      <c r="M139" s="70"/>
      <c r="N139" s="70"/>
      <c r="O139" s="70"/>
      <c r="P139" s="69"/>
      <c r="Q139" s="69"/>
      <c r="R139" s="69"/>
    </row>
    <row r="140" spans="1:18" ht="30" customHeight="1" x14ac:dyDescent="0.25">
      <c r="A140" s="68" t="s">
        <v>456</v>
      </c>
      <c r="B140" s="67" t="s">
        <v>169</v>
      </c>
      <c r="C140" s="67" t="s">
        <v>491</v>
      </c>
      <c r="D140" s="67" t="s">
        <v>753</v>
      </c>
      <c r="E140" s="67" t="s">
        <v>71</v>
      </c>
      <c r="F140" s="66">
        <v>257940</v>
      </c>
      <c r="G140" s="65">
        <v>234054</v>
      </c>
      <c r="H140" s="64">
        <f t="shared" si="1"/>
        <v>90.7397069085834</v>
      </c>
      <c r="K140" s="71"/>
      <c r="L140" s="71"/>
      <c r="M140" s="70"/>
      <c r="N140" s="70"/>
      <c r="O140" s="70"/>
      <c r="P140" s="69"/>
      <c r="Q140" s="69"/>
      <c r="R140" s="69"/>
    </row>
    <row r="141" spans="1:18" ht="28.5" customHeight="1" x14ac:dyDescent="0.25">
      <c r="A141" s="68" t="s">
        <v>493</v>
      </c>
      <c r="B141" s="67" t="s">
        <v>169</v>
      </c>
      <c r="C141" s="67" t="s">
        <v>494</v>
      </c>
      <c r="D141" s="67"/>
      <c r="E141" s="67" t="s">
        <v>478</v>
      </c>
      <c r="F141" s="66">
        <v>28845519.289999999</v>
      </c>
      <c r="G141" s="65">
        <v>26995028.359999999</v>
      </c>
      <c r="H141" s="64">
        <f t="shared" si="1"/>
        <v>93.584823655292908</v>
      </c>
      <c r="K141" s="71"/>
      <c r="L141" s="71"/>
      <c r="M141" s="70"/>
      <c r="N141" s="70"/>
      <c r="O141" s="70"/>
      <c r="P141" s="69"/>
      <c r="Q141" s="69"/>
      <c r="R141" s="69"/>
    </row>
    <row r="142" spans="1:18" ht="27.75" x14ac:dyDescent="0.25">
      <c r="A142" s="68" t="s">
        <v>495</v>
      </c>
      <c r="B142" s="67" t="s">
        <v>169</v>
      </c>
      <c r="C142" s="67" t="s">
        <v>496</v>
      </c>
      <c r="D142" s="67"/>
      <c r="E142" s="67" t="s">
        <v>478</v>
      </c>
      <c r="F142" s="66">
        <v>28845519.289999999</v>
      </c>
      <c r="G142" s="65">
        <v>26995028.359999999</v>
      </c>
      <c r="H142" s="64">
        <f t="shared" si="1"/>
        <v>93.584823655292908</v>
      </c>
      <c r="K142" s="71"/>
      <c r="L142" s="71"/>
      <c r="M142" s="70"/>
      <c r="N142" s="70"/>
      <c r="O142" s="70"/>
      <c r="P142" s="69"/>
      <c r="Q142" s="69"/>
      <c r="R142" s="69"/>
    </row>
    <row r="143" spans="1:18" ht="27.75" x14ac:dyDescent="0.25">
      <c r="A143" s="68" t="s">
        <v>497</v>
      </c>
      <c r="B143" s="67" t="s">
        <v>169</v>
      </c>
      <c r="C143" s="67" t="s">
        <v>496</v>
      </c>
      <c r="D143" s="67" t="s">
        <v>754</v>
      </c>
      <c r="E143" s="67" t="s">
        <v>478</v>
      </c>
      <c r="F143" s="66">
        <v>8690640</v>
      </c>
      <c r="G143" s="65">
        <v>7301983.8200000003</v>
      </c>
      <c r="H143" s="64">
        <f t="shared" si="1"/>
        <v>84.021243774911852</v>
      </c>
      <c r="K143" s="71"/>
      <c r="L143" s="71"/>
      <c r="M143" s="70"/>
      <c r="N143" s="70"/>
      <c r="O143" s="70"/>
      <c r="P143" s="69"/>
      <c r="Q143" s="69"/>
      <c r="R143" s="69"/>
    </row>
    <row r="144" spans="1:18" ht="31.5" x14ac:dyDescent="0.25">
      <c r="A144" s="68" t="s">
        <v>455</v>
      </c>
      <c r="B144" s="67" t="s">
        <v>169</v>
      </c>
      <c r="C144" s="67" t="s">
        <v>496</v>
      </c>
      <c r="D144" s="67" t="s">
        <v>754</v>
      </c>
      <c r="E144" s="67" t="s">
        <v>69</v>
      </c>
      <c r="F144" s="66">
        <v>8690640</v>
      </c>
      <c r="G144" s="65">
        <v>7301983.8200000003</v>
      </c>
      <c r="H144" s="64">
        <f t="shared" si="1"/>
        <v>84.021243774911852</v>
      </c>
      <c r="K144" s="71"/>
      <c r="L144" s="71"/>
      <c r="M144" s="70"/>
      <c r="N144" s="70"/>
      <c r="O144" s="70"/>
      <c r="P144" s="69"/>
      <c r="Q144" s="69"/>
      <c r="R144" s="69"/>
    </row>
    <row r="145" spans="1:18" ht="31.5" customHeight="1" x14ac:dyDescent="0.25">
      <c r="A145" s="68" t="s">
        <v>456</v>
      </c>
      <c r="B145" s="67" t="s">
        <v>169</v>
      </c>
      <c r="C145" s="67" t="s">
        <v>496</v>
      </c>
      <c r="D145" s="67" t="s">
        <v>754</v>
      </c>
      <c r="E145" s="67" t="s">
        <v>71</v>
      </c>
      <c r="F145" s="66">
        <v>8690640</v>
      </c>
      <c r="G145" s="65">
        <v>7301983.8200000003</v>
      </c>
      <c r="H145" s="64">
        <f t="shared" si="1"/>
        <v>84.021243774911852</v>
      </c>
      <c r="K145" s="71"/>
      <c r="L145" s="71"/>
      <c r="M145" s="70"/>
      <c r="N145" s="70"/>
      <c r="O145" s="70"/>
      <c r="P145" s="69"/>
      <c r="Q145" s="69"/>
      <c r="R145" s="69"/>
    </row>
    <row r="146" spans="1:18" ht="67.5" customHeight="1" x14ac:dyDescent="0.25">
      <c r="A146" s="68" t="s">
        <v>755</v>
      </c>
      <c r="B146" s="67" t="s">
        <v>169</v>
      </c>
      <c r="C146" s="67" t="s">
        <v>496</v>
      </c>
      <c r="D146" s="67" t="s">
        <v>756</v>
      </c>
      <c r="E146" s="67" t="s">
        <v>478</v>
      </c>
      <c r="F146" s="66">
        <v>269336.96000000002</v>
      </c>
      <c r="G146" s="65">
        <v>269336.96000000002</v>
      </c>
      <c r="H146" s="64">
        <f t="shared" ref="H146:H169" si="2">G146/F146*100</f>
        <v>100</v>
      </c>
      <c r="K146" s="71"/>
      <c r="L146" s="71"/>
      <c r="M146" s="70"/>
      <c r="N146" s="70"/>
      <c r="O146" s="70"/>
      <c r="P146" s="69"/>
      <c r="Q146" s="69"/>
      <c r="R146" s="69"/>
    </row>
    <row r="147" spans="1:18" ht="42.75" customHeight="1" x14ac:dyDescent="0.25">
      <c r="A147" s="68" t="s">
        <v>455</v>
      </c>
      <c r="B147" s="67" t="s">
        <v>169</v>
      </c>
      <c r="C147" s="67" t="s">
        <v>496</v>
      </c>
      <c r="D147" s="67" t="s">
        <v>756</v>
      </c>
      <c r="E147" s="67" t="s">
        <v>69</v>
      </c>
      <c r="F147" s="66">
        <v>269336.96000000002</v>
      </c>
      <c r="G147" s="65">
        <v>269336.96000000002</v>
      </c>
      <c r="H147" s="64">
        <f t="shared" si="2"/>
        <v>100</v>
      </c>
      <c r="K147" s="71"/>
      <c r="L147" s="71"/>
      <c r="M147" s="70"/>
      <c r="N147" s="70"/>
      <c r="O147" s="70"/>
      <c r="P147" s="69"/>
      <c r="Q147" s="69"/>
      <c r="R147" s="69"/>
    </row>
    <row r="148" spans="1:18" ht="30.75" customHeight="1" x14ac:dyDescent="0.25">
      <c r="A148" s="68" t="s">
        <v>456</v>
      </c>
      <c r="B148" s="67" t="s">
        <v>169</v>
      </c>
      <c r="C148" s="67" t="s">
        <v>496</v>
      </c>
      <c r="D148" s="67" t="s">
        <v>756</v>
      </c>
      <c r="E148" s="67" t="s">
        <v>71</v>
      </c>
      <c r="F148" s="66">
        <v>269336.96000000002</v>
      </c>
      <c r="G148" s="65">
        <v>269336.96000000002</v>
      </c>
      <c r="H148" s="64">
        <f t="shared" si="2"/>
        <v>100</v>
      </c>
      <c r="K148" s="71"/>
      <c r="L148" s="71"/>
      <c r="M148" s="70"/>
      <c r="N148" s="70"/>
      <c r="O148" s="70"/>
      <c r="P148" s="69"/>
      <c r="Q148" s="69"/>
      <c r="R148" s="69"/>
    </row>
    <row r="149" spans="1:18" ht="27.75" x14ac:dyDescent="0.25">
      <c r="A149" s="68" t="s">
        <v>498</v>
      </c>
      <c r="B149" s="67" t="s">
        <v>169</v>
      </c>
      <c r="C149" s="67" t="s">
        <v>496</v>
      </c>
      <c r="D149" s="67" t="s">
        <v>757</v>
      </c>
      <c r="E149" s="67" t="s">
        <v>478</v>
      </c>
      <c r="F149" s="66">
        <v>16843079.329999998</v>
      </c>
      <c r="G149" s="65">
        <v>16625445.630000001</v>
      </c>
      <c r="H149" s="64">
        <f t="shared" si="2"/>
        <v>98.707874636603051</v>
      </c>
      <c r="K149" s="71"/>
      <c r="L149" s="71"/>
      <c r="M149" s="70"/>
      <c r="N149" s="70"/>
      <c r="O149" s="70"/>
      <c r="P149" s="69"/>
      <c r="Q149" s="69"/>
      <c r="R149" s="69"/>
    </row>
    <row r="150" spans="1:18" ht="31.5" x14ac:dyDescent="0.25">
      <c r="A150" s="68" t="s">
        <v>455</v>
      </c>
      <c r="B150" s="67" t="s">
        <v>169</v>
      </c>
      <c r="C150" s="67" t="s">
        <v>496</v>
      </c>
      <c r="D150" s="67" t="s">
        <v>757</v>
      </c>
      <c r="E150" s="67" t="s">
        <v>69</v>
      </c>
      <c r="F150" s="66">
        <v>16843079.329999998</v>
      </c>
      <c r="G150" s="65">
        <v>16625445.630000001</v>
      </c>
      <c r="H150" s="64">
        <f t="shared" si="2"/>
        <v>98.707874636603051</v>
      </c>
      <c r="K150" s="71"/>
      <c r="L150" s="71"/>
      <c r="M150" s="70"/>
      <c r="N150" s="70"/>
      <c r="O150" s="70"/>
      <c r="P150" s="69"/>
      <c r="Q150" s="69"/>
      <c r="R150" s="69"/>
    </row>
    <row r="151" spans="1:18" ht="27.75" x14ac:dyDescent="0.25">
      <c r="A151" s="68" t="s">
        <v>456</v>
      </c>
      <c r="B151" s="67" t="s">
        <v>169</v>
      </c>
      <c r="C151" s="67" t="s">
        <v>496</v>
      </c>
      <c r="D151" s="67" t="s">
        <v>757</v>
      </c>
      <c r="E151" s="67" t="s">
        <v>71</v>
      </c>
      <c r="F151" s="66">
        <v>6546958</v>
      </c>
      <c r="G151" s="65">
        <v>6360393.1799999997</v>
      </c>
      <c r="H151" s="64">
        <f t="shared" si="2"/>
        <v>97.150358685667442</v>
      </c>
      <c r="K151" s="71"/>
      <c r="L151" s="71"/>
      <c r="M151" s="70"/>
      <c r="N151" s="70"/>
      <c r="O151" s="70"/>
      <c r="P151" s="69"/>
      <c r="Q151" s="69"/>
      <c r="R151" s="69"/>
    </row>
    <row r="152" spans="1:18" ht="27.75" x14ac:dyDescent="0.25">
      <c r="A152" s="68" t="s">
        <v>499</v>
      </c>
      <c r="B152" s="67" t="s">
        <v>169</v>
      </c>
      <c r="C152" s="67" t="s">
        <v>496</v>
      </c>
      <c r="D152" s="67" t="s">
        <v>757</v>
      </c>
      <c r="E152" s="67" t="s">
        <v>166</v>
      </c>
      <c r="F152" s="66">
        <v>10296121.33</v>
      </c>
      <c r="G152" s="65">
        <v>10265052.449999999</v>
      </c>
      <c r="H152" s="64">
        <f t="shared" si="2"/>
        <v>99.698246757160149</v>
      </c>
      <c r="K152" s="71"/>
      <c r="L152" s="71"/>
      <c r="M152" s="70"/>
      <c r="N152" s="70"/>
      <c r="O152" s="70"/>
      <c r="P152" s="69"/>
      <c r="Q152" s="69"/>
      <c r="R152" s="69"/>
    </row>
    <row r="153" spans="1:18" ht="33.75" customHeight="1" x14ac:dyDescent="0.25">
      <c r="A153" s="68" t="s">
        <v>500</v>
      </c>
      <c r="B153" s="67" t="s">
        <v>169</v>
      </c>
      <c r="C153" s="67" t="s">
        <v>496</v>
      </c>
      <c r="D153" s="67" t="s">
        <v>758</v>
      </c>
      <c r="E153" s="67" t="s">
        <v>478</v>
      </c>
      <c r="F153" s="66">
        <v>1428846</v>
      </c>
      <c r="G153" s="65">
        <v>1342526</v>
      </c>
      <c r="H153" s="64">
        <f t="shared" si="2"/>
        <v>93.958761126111554</v>
      </c>
      <c r="K153" s="71"/>
      <c r="L153" s="71"/>
      <c r="M153" s="70"/>
      <c r="N153" s="70"/>
      <c r="O153" s="70"/>
      <c r="P153" s="69"/>
      <c r="Q153" s="69"/>
      <c r="R153" s="69"/>
    </row>
    <row r="154" spans="1:18" ht="31.5" x14ac:dyDescent="0.25">
      <c r="A154" s="68" t="s">
        <v>419</v>
      </c>
      <c r="B154" s="67" t="s">
        <v>169</v>
      </c>
      <c r="C154" s="67" t="s">
        <v>496</v>
      </c>
      <c r="D154" s="67" t="s">
        <v>758</v>
      </c>
      <c r="E154" s="67" t="s">
        <v>35</v>
      </c>
      <c r="F154" s="66">
        <v>1300486</v>
      </c>
      <c r="G154" s="65">
        <v>1214166</v>
      </c>
      <c r="H154" s="64">
        <f t="shared" si="2"/>
        <v>93.362481410795667</v>
      </c>
      <c r="K154" s="71"/>
      <c r="L154" s="71"/>
      <c r="M154" s="70"/>
      <c r="N154" s="70"/>
      <c r="O154" s="70"/>
      <c r="P154" s="69"/>
      <c r="Q154" s="69"/>
      <c r="R154" s="69"/>
    </row>
    <row r="155" spans="1:18" ht="31.5" customHeight="1" x14ac:dyDescent="0.25">
      <c r="A155" s="68" t="s">
        <v>420</v>
      </c>
      <c r="B155" s="67" t="s">
        <v>169</v>
      </c>
      <c r="C155" s="67" t="s">
        <v>496</v>
      </c>
      <c r="D155" s="67" t="s">
        <v>758</v>
      </c>
      <c r="E155" s="67" t="s">
        <v>37</v>
      </c>
      <c r="F155" s="66">
        <v>1300486</v>
      </c>
      <c r="G155" s="65">
        <v>1214166</v>
      </c>
      <c r="H155" s="64">
        <f t="shared" si="2"/>
        <v>93.362481410795667</v>
      </c>
      <c r="K155" s="71"/>
      <c r="L155" s="71"/>
      <c r="M155" s="70"/>
      <c r="N155" s="70"/>
      <c r="O155" s="70"/>
      <c r="P155" s="69"/>
      <c r="Q155" s="69"/>
      <c r="R155" s="69"/>
    </row>
    <row r="156" spans="1:18" ht="39" customHeight="1" x14ac:dyDescent="0.25">
      <c r="A156" s="68" t="s">
        <v>455</v>
      </c>
      <c r="B156" s="67" t="s">
        <v>169</v>
      </c>
      <c r="C156" s="67" t="s">
        <v>496</v>
      </c>
      <c r="D156" s="67" t="s">
        <v>758</v>
      </c>
      <c r="E156" s="67" t="s">
        <v>69</v>
      </c>
      <c r="F156" s="66">
        <v>128360</v>
      </c>
      <c r="G156" s="65">
        <v>128360</v>
      </c>
      <c r="H156" s="64">
        <f t="shared" si="2"/>
        <v>100</v>
      </c>
      <c r="K156" s="71"/>
      <c r="L156" s="71"/>
      <c r="M156" s="70"/>
      <c r="N156" s="70"/>
      <c r="O156" s="70"/>
      <c r="P156" s="69"/>
      <c r="Q156" s="69"/>
      <c r="R156" s="69"/>
    </row>
    <row r="157" spans="1:18" ht="27.75" x14ac:dyDescent="0.25">
      <c r="A157" s="68" t="s">
        <v>456</v>
      </c>
      <c r="B157" s="67" t="s">
        <v>169</v>
      </c>
      <c r="C157" s="67" t="s">
        <v>496</v>
      </c>
      <c r="D157" s="67" t="s">
        <v>758</v>
      </c>
      <c r="E157" s="67" t="s">
        <v>71</v>
      </c>
      <c r="F157" s="66">
        <v>128360</v>
      </c>
      <c r="G157" s="65">
        <v>128360</v>
      </c>
      <c r="H157" s="64">
        <f t="shared" si="2"/>
        <v>100</v>
      </c>
      <c r="K157" s="71"/>
      <c r="L157" s="71"/>
      <c r="M157" s="70"/>
      <c r="N157" s="70"/>
      <c r="O157" s="70"/>
      <c r="P157" s="69"/>
      <c r="Q157" s="69"/>
      <c r="R157" s="69"/>
    </row>
    <row r="158" spans="1:18" ht="31.5" x14ac:dyDescent="0.25">
      <c r="A158" s="68" t="s">
        <v>481</v>
      </c>
      <c r="B158" s="67" t="s">
        <v>169</v>
      </c>
      <c r="C158" s="67" t="s">
        <v>496</v>
      </c>
      <c r="D158" s="67" t="s">
        <v>759</v>
      </c>
      <c r="E158" s="67" t="s">
        <v>478</v>
      </c>
      <c r="F158" s="66">
        <v>1583617</v>
      </c>
      <c r="G158" s="65">
        <v>1427735.95</v>
      </c>
      <c r="H158" s="64">
        <f t="shared" si="2"/>
        <v>90.156644567468021</v>
      </c>
      <c r="K158" s="71"/>
      <c r="L158" s="71"/>
      <c r="M158" s="70"/>
      <c r="N158" s="70"/>
      <c r="O158" s="70"/>
      <c r="P158" s="69"/>
      <c r="Q158" s="69"/>
      <c r="R158" s="69"/>
    </row>
    <row r="159" spans="1:18" ht="63" x14ac:dyDescent="0.25">
      <c r="A159" s="68" t="s">
        <v>417</v>
      </c>
      <c r="B159" s="67" t="s">
        <v>169</v>
      </c>
      <c r="C159" s="67" t="s">
        <v>496</v>
      </c>
      <c r="D159" s="67" t="s">
        <v>759</v>
      </c>
      <c r="E159" s="67" t="s">
        <v>29</v>
      </c>
      <c r="F159" s="66">
        <v>1552267</v>
      </c>
      <c r="G159" s="65">
        <v>1405409.95</v>
      </c>
      <c r="H159" s="64">
        <f t="shared" si="2"/>
        <v>90.539188812233974</v>
      </c>
      <c r="K159" s="71"/>
      <c r="L159" s="71"/>
      <c r="M159" s="70"/>
      <c r="N159" s="70"/>
      <c r="O159" s="70"/>
      <c r="P159" s="69"/>
      <c r="Q159" s="69"/>
      <c r="R159" s="69"/>
    </row>
    <row r="160" spans="1:18" ht="27.75" x14ac:dyDescent="0.25">
      <c r="A160" s="68" t="s">
        <v>482</v>
      </c>
      <c r="B160" s="67" t="s">
        <v>169</v>
      </c>
      <c r="C160" s="67" t="s">
        <v>496</v>
      </c>
      <c r="D160" s="67" t="s">
        <v>759</v>
      </c>
      <c r="E160" s="67" t="s">
        <v>49</v>
      </c>
      <c r="F160" s="66">
        <v>1552267</v>
      </c>
      <c r="G160" s="65">
        <v>1405409.95</v>
      </c>
      <c r="H160" s="64">
        <f t="shared" si="2"/>
        <v>90.539188812233974</v>
      </c>
      <c r="K160" s="71"/>
      <c r="L160" s="71"/>
      <c r="M160" s="70"/>
      <c r="N160" s="70"/>
      <c r="O160" s="70"/>
      <c r="P160" s="69"/>
      <c r="Q160" s="69"/>
      <c r="R160" s="69"/>
    </row>
    <row r="161" spans="1:18" ht="31.5" x14ac:dyDescent="0.25">
      <c r="A161" s="68" t="s">
        <v>419</v>
      </c>
      <c r="B161" s="67" t="s">
        <v>169</v>
      </c>
      <c r="C161" s="67" t="s">
        <v>496</v>
      </c>
      <c r="D161" s="67" t="s">
        <v>759</v>
      </c>
      <c r="E161" s="67" t="s">
        <v>35</v>
      </c>
      <c r="F161" s="66">
        <v>31350</v>
      </c>
      <c r="G161" s="65">
        <v>22326</v>
      </c>
      <c r="H161" s="64">
        <f t="shared" si="2"/>
        <v>71.215311004784681</v>
      </c>
      <c r="K161" s="71"/>
      <c r="L161" s="71"/>
      <c r="M161" s="70"/>
      <c r="N161" s="70"/>
      <c r="O161" s="70"/>
      <c r="P161" s="69"/>
      <c r="Q161" s="69"/>
      <c r="R161" s="69"/>
    </row>
    <row r="162" spans="1:18" ht="31.5" x14ac:dyDescent="0.25">
      <c r="A162" s="68" t="s">
        <v>420</v>
      </c>
      <c r="B162" s="67" t="s">
        <v>169</v>
      </c>
      <c r="C162" s="67" t="s">
        <v>496</v>
      </c>
      <c r="D162" s="67" t="s">
        <v>759</v>
      </c>
      <c r="E162" s="67" t="s">
        <v>37</v>
      </c>
      <c r="F162" s="66">
        <v>31350</v>
      </c>
      <c r="G162" s="65">
        <v>22326</v>
      </c>
      <c r="H162" s="64">
        <f t="shared" si="2"/>
        <v>71.215311004784681</v>
      </c>
      <c r="K162" s="71"/>
      <c r="L162" s="71"/>
      <c r="M162" s="70"/>
      <c r="N162" s="70"/>
      <c r="O162" s="70"/>
      <c r="P162" s="69"/>
      <c r="Q162" s="69"/>
      <c r="R162" s="69"/>
    </row>
    <row r="163" spans="1:18" ht="47.25" x14ac:dyDescent="0.25">
      <c r="A163" s="68" t="s">
        <v>458</v>
      </c>
      <c r="B163" s="67" t="s">
        <v>169</v>
      </c>
      <c r="C163" s="67" t="s">
        <v>496</v>
      </c>
      <c r="D163" s="67" t="s">
        <v>501</v>
      </c>
      <c r="E163" s="67" t="s">
        <v>478</v>
      </c>
      <c r="F163" s="66">
        <v>30000</v>
      </c>
      <c r="G163" s="65">
        <v>28000</v>
      </c>
      <c r="H163" s="64">
        <f t="shared" si="2"/>
        <v>93.333333333333329</v>
      </c>
      <c r="K163" s="71"/>
      <c r="L163" s="71"/>
      <c r="M163" s="70"/>
      <c r="N163" s="70"/>
      <c r="O163" s="70"/>
      <c r="P163" s="69"/>
      <c r="Q163" s="69"/>
      <c r="R163" s="69"/>
    </row>
    <row r="164" spans="1:18" ht="37.5" customHeight="1" x14ac:dyDescent="0.25">
      <c r="A164" s="68" t="s">
        <v>455</v>
      </c>
      <c r="B164" s="67" t="s">
        <v>169</v>
      </c>
      <c r="C164" s="67" t="s">
        <v>496</v>
      </c>
      <c r="D164" s="67" t="s">
        <v>501</v>
      </c>
      <c r="E164" s="67" t="s">
        <v>69</v>
      </c>
      <c r="F164" s="66">
        <v>30000</v>
      </c>
      <c r="G164" s="65">
        <v>28000</v>
      </c>
      <c r="H164" s="64">
        <f t="shared" si="2"/>
        <v>93.333333333333329</v>
      </c>
      <c r="K164" s="71"/>
      <c r="L164" s="71"/>
      <c r="M164" s="70"/>
      <c r="N164" s="70"/>
      <c r="O164" s="70"/>
      <c r="P164" s="69"/>
      <c r="Q164" s="69"/>
      <c r="R164" s="69"/>
    </row>
    <row r="165" spans="1:18" ht="39" customHeight="1" x14ac:dyDescent="0.25">
      <c r="A165" s="68" t="s">
        <v>456</v>
      </c>
      <c r="B165" s="67" t="s">
        <v>169</v>
      </c>
      <c r="C165" s="67" t="s">
        <v>496</v>
      </c>
      <c r="D165" s="67" t="s">
        <v>501</v>
      </c>
      <c r="E165" s="67" t="s">
        <v>71</v>
      </c>
      <c r="F165" s="66">
        <v>20000</v>
      </c>
      <c r="G165" s="65">
        <v>20000</v>
      </c>
      <c r="H165" s="64">
        <f t="shared" si="2"/>
        <v>100</v>
      </c>
      <c r="K165" s="71"/>
      <c r="L165" s="71"/>
      <c r="M165" s="70"/>
      <c r="N165" s="70"/>
      <c r="O165" s="70"/>
      <c r="P165" s="69"/>
      <c r="Q165" s="69"/>
      <c r="R165" s="69"/>
    </row>
    <row r="166" spans="1:18" ht="27.75" x14ac:dyDescent="0.25">
      <c r="A166" s="68" t="s">
        <v>499</v>
      </c>
      <c r="B166" s="67" t="s">
        <v>169</v>
      </c>
      <c r="C166" s="67" t="s">
        <v>496</v>
      </c>
      <c r="D166" s="67" t="s">
        <v>501</v>
      </c>
      <c r="E166" s="67" t="s">
        <v>166</v>
      </c>
      <c r="F166" s="66">
        <v>10000</v>
      </c>
      <c r="G166" s="65">
        <v>8000</v>
      </c>
      <c r="H166" s="64">
        <f t="shared" si="2"/>
        <v>80</v>
      </c>
      <c r="K166" s="71"/>
      <c r="L166" s="71"/>
      <c r="M166" s="70"/>
      <c r="N166" s="70"/>
      <c r="O166" s="70"/>
      <c r="P166" s="69"/>
      <c r="Q166" s="69"/>
      <c r="R166" s="69"/>
    </row>
    <row r="167" spans="1:18" ht="31.5" x14ac:dyDescent="0.25">
      <c r="A167" s="61" t="s">
        <v>367</v>
      </c>
      <c r="B167" s="60" t="s">
        <v>346</v>
      </c>
      <c r="C167" s="60"/>
      <c r="D167" s="60"/>
      <c r="E167" s="60" t="s">
        <v>478</v>
      </c>
      <c r="F167" s="58">
        <v>16406020.27</v>
      </c>
      <c r="G167" s="58">
        <v>14918789.130000001</v>
      </c>
      <c r="H167" s="64">
        <f t="shared" si="2"/>
        <v>90.934845163396844</v>
      </c>
      <c r="K167" s="71"/>
      <c r="L167" s="71"/>
      <c r="M167" s="70"/>
      <c r="N167" s="70"/>
      <c r="O167" s="70"/>
      <c r="P167" s="69"/>
      <c r="Q167" s="69"/>
      <c r="R167" s="69"/>
    </row>
    <row r="168" spans="1:18" ht="37.5" customHeight="1" x14ac:dyDescent="0.25">
      <c r="A168" s="68" t="s">
        <v>412</v>
      </c>
      <c r="B168" s="67" t="s">
        <v>346</v>
      </c>
      <c r="C168" s="57" t="s">
        <v>413</v>
      </c>
      <c r="D168" s="67"/>
      <c r="E168" s="67" t="s">
        <v>478</v>
      </c>
      <c r="F168" s="66">
        <v>14935492.27</v>
      </c>
      <c r="G168" s="65">
        <v>13872888.17</v>
      </c>
      <c r="H168" s="64">
        <f t="shared" si="2"/>
        <v>92.885376117569379</v>
      </c>
      <c r="K168" s="71"/>
      <c r="L168" s="71"/>
      <c r="M168" s="70"/>
      <c r="N168" s="70"/>
      <c r="O168" s="70"/>
      <c r="P168" s="69"/>
      <c r="Q168" s="69"/>
      <c r="R168" s="69"/>
    </row>
    <row r="169" spans="1:18" ht="27.75" x14ac:dyDescent="0.25">
      <c r="A169" s="68" t="s">
        <v>424</v>
      </c>
      <c r="B169" s="67" t="s">
        <v>346</v>
      </c>
      <c r="C169" s="57" t="s">
        <v>425</v>
      </c>
      <c r="D169" s="67"/>
      <c r="E169" s="67" t="s">
        <v>478</v>
      </c>
      <c r="F169" s="66">
        <v>14935492.27</v>
      </c>
      <c r="G169" s="65">
        <v>13872888.17</v>
      </c>
      <c r="H169" s="64">
        <f t="shared" si="2"/>
        <v>92.885376117569379</v>
      </c>
      <c r="K169" s="71"/>
      <c r="L169" s="71"/>
      <c r="M169" s="70"/>
      <c r="N169" s="70"/>
      <c r="O169" s="70"/>
      <c r="P169" s="69"/>
      <c r="Q169" s="69"/>
      <c r="R169" s="69"/>
    </row>
    <row r="170" spans="1:18" ht="47.25" x14ac:dyDescent="0.25">
      <c r="A170" s="68" t="s">
        <v>502</v>
      </c>
      <c r="B170" s="67" t="s">
        <v>346</v>
      </c>
      <c r="C170" s="67" t="s">
        <v>425</v>
      </c>
      <c r="D170" s="67" t="s">
        <v>761</v>
      </c>
      <c r="E170" s="67" t="s">
        <v>478</v>
      </c>
      <c r="F170" s="66">
        <v>246000</v>
      </c>
      <c r="G170" s="65">
        <v>190782.22</v>
      </c>
      <c r="H170" s="64">
        <f t="shared" ref="H170:H215" si="3">G170/F170*100</f>
        <v>77.55374796747968</v>
      </c>
      <c r="K170" s="71"/>
      <c r="L170" s="71"/>
      <c r="M170" s="70"/>
      <c r="N170" s="70"/>
      <c r="O170" s="70"/>
      <c r="P170" s="69"/>
      <c r="Q170" s="69"/>
      <c r="R170" s="69"/>
    </row>
    <row r="171" spans="1:18" ht="31.5" x14ac:dyDescent="0.25">
      <c r="A171" s="68" t="s">
        <v>419</v>
      </c>
      <c r="B171" s="67" t="s">
        <v>346</v>
      </c>
      <c r="C171" s="67" t="s">
        <v>425</v>
      </c>
      <c r="D171" s="67" t="s">
        <v>761</v>
      </c>
      <c r="E171" s="67" t="s">
        <v>35</v>
      </c>
      <c r="F171" s="66">
        <v>246000</v>
      </c>
      <c r="G171" s="65">
        <v>190782.22</v>
      </c>
      <c r="H171" s="64">
        <f t="shared" si="3"/>
        <v>77.55374796747968</v>
      </c>
      <c r="K171" s="71"/>
      <c r="L171" s="71"/>
      <c r="M171" s="70"/>
      <c r="N171" s="70"/>
      <c r="O171" s="70"/>
      <c r="P171" s="69"/>
      <c r="Q171" s="69"/>
      <c r="R171" s="69"/>
    </row>
    <row r="172" spans="1:18" ht="31.5" x14ac:dyDescent="0.25">
      <c r="A172" s="68" t="s">
        <v>420</v>
      </c>
      <c r="B172" s="67" t="s">
        <v>346</v>
      </c>
      <c r="C172" s="67" t="s">
        <v>425</v>
      </c>
      <c r="D172" s="67" t="s">
        <v>761</v>
      </c>
      <c r="E172" s="67" t="s">
        <v>37</v>
      </c>
      <c r="F172" s="66">
        <v>246000</v>
      </c>
      <c r="G172" s="65">
        <v>190782.22</v>
      </c>
      <c r="H172" s="64">
        <f t="shared" si="3"/>
        <v>77.55374796747968</v>
      </c>
      <c r="K172" s="71"/>
      <c r="L172" s="71"/>
      <c r="M172" s="70"/>
      <c r="N172" s="70"/>
      <c r="O172" s="70"/>
      <c r="P172" s="69"/>
      <c r="Q172" s="69"/>
      <c r="R172" s="69"/>
    </row>
    <row r="173" spans="1:18" ht="31.5" x14ac:dyDescent="0.25">
      <c r="A173" s="68" t="s">
        <v>503</v>
      </c>
      <c r="B173" s="67" t="s">
        <v>346</v>
      </c>
      <c r="C173" s="67" t="s">
        <v>425</v>
      </c>
      <c r="D173" s="67" t="s">
        <v>762</v>
      </c>
      <c r="E173" s="67" t="s">
        <v>478</v>
      </c>
      <c r="F173" s="66">
        <v>64000</v>
      </c>
      <c r="G173" s="65">
        <v>44000</v>
      </c>
      <c r="H173" s="64">
        <f t="shared" si="3"/>
        <v>68.75</v>
      </c>
      <c r="K173" s="71"/>
      <c r="L173" s="71"/>
      <c r="M173" s="70"/>
      <c r="N173" s="70"/>
      <c r="O173" s="70"/>
      <c r="P173" s="69"/>
      <c r="Q173" s="69"/>
      <c r="R173" s="69"/>
    </row>
    <row r="174" spans="1:18" ht="31.5" x14ac:dyDescent="0.25">
      <c r="A174" s="68" t="s">
        <v>419</v>
      </c>
      <c r="B174" s="67" t="s">
        <v>346</v>
      </c>
      <c r="C174" s="67" t="s">
        <v>425</v>
      </c>
      <c r="D174" s="67" t="s">
        <v>762</v>
      </c>
      <c r="E174" s="67" t="s">
        <v>35</v>
      </c>
      <c r="F174" s="66">
        <v>64000</v>
      </c>
      <c r="G174" s="65">
        <v>44000</v>
      </c>
      <c r="H174" s="64">
        <f t="shared" si="3"/>
        <v>68.75</v>
      </c>
      <c r="K174" s="71"/>
      <c r="L174" s="71"/>
      <c r="M174" s="70"/>
      <c r="N174" s="70"/>
      <c r="O174" s="70"/>
      <c r="P174" s="69"/>
      <c r="Q174" s="69"/>
      <c r="R174" s="69"/>
    </row>
    <row r="175" spans="1:18" ht="31.5" x14ac:dyDescent="0.25">
      <c r="A175" s="68" t="s">
        <v>420</v>
      </c>
      <c r="B175" s="67" t="s">
        <v>346</v>
      </c>
      <c r="C175" s="67" t="s">
        <v>425</v>
      </c>
      <c r="D175" s="67" t="s">
        <v>762</v>
      </c>
      <c r="E175" s="67" t="s">
        <v>37</v>
      </c>
      <c r="F175" s="66">
        <v>64000</v>
      </c>
      <c r="G175" s="65">
        <v>44000</v>
      </c>
      <c r="H175" s="64">
        <f t="shared" si="3"/>
        <v>68.75</v>
      </c>
      <c r="K175" s="71"/>
      <c r="L175" s="71"/>
      <c r="M175" s="70"/>
      <c r="N175" s="70"/>
      <c r="O175" s="70"/>
      <c r="P175" s="69"/>
      <c r="Q175" s="69"/>
      <c r="R175" s="69"/>
    </row>
    <row r="176" spans="1:18" ht="31.5" x14ac:dyDescent="0.25">
      <c r="A176" s="68" t="s">
        <v>504</v>
      </c>
      <c r="B176" s="67" t="s">
        <v>346</v>
      </c>
      <c r="C176" s="67" t="s">
        <v>425</v>
      </c>
      <c r="D176" s="67" t="s">
        <v>763</v>
      </c>
      <c r="E176" s="67" t="s">
        <v>478</v>
      </c>
      <c r="F176" s="66">
        <v>2115692</v>
      </c>
      <c r="G176" s="65">
        <v>1988349.83</v>
      </c>
      <c r="H176" s="64">
        <f t="shared" si="3"/>
        <v>93.981062933546099</v>
      </c>
      <c r="K176" s="71"/>
      <c r="L176" s="71"/>
      <c r="M176" s="70"/>
      <c r="N176" s="70"/>
      <c r="O176" s="70"/>
      <c r="P176" s="69"/>
      <c r="Q176" s="69"/>
      <c r="R176" s="69"/>
    </row>
    <row r="177" spans="1:18" ht="31.5" x14ac:dyDescent="0.25">
      <c r="A177" s="68" t="s">
        <v>419</v>
      </c>
      <c r="B177" s="67" t="s">
        <v>346</v>
      </c>
      <c r="C177" s="67" t="s">
        <v>425</v>
      </c>
      <c r="D177" s="67" t="s">
        <v>763</v>
      </c>
      <c r="E177" s="67" t="s">
        <v>35</v>
      </c>
      <c r="F177" s="66">
        <v>2115692</v>
      </c>
      <c r="G177" s="65">
        <v>1988349.83</v>
      </c>
      <c r="H177" s="64">
        <f t="shared" si="3"/>
        <v>93.981062933546099</v>
      </c>
      <c r="K177" s="71"/>
      <c r="L177" s="71"/>
      <c r="M177" s="70"/>
      <c r="N177" s="70"/>
      <c r="O177" s="70"/>
      <c r="P177" s="69"/>
      <c r="Q177" s="69"/>
      <c r="R177" s="69"/>
    </row>
    <row r="178" spans="1:18" ht="31.5" x14ac:dyDescent="0.25">
      <c r="A178" s="68" t="s">
        <v>420</v>
      </c>
      <c r="B178" s="67" t="s">
        <v>346</v>
      </c>
      <c r="C178" s="67" t="s">
        <v>425</v>
      </c>
      <c r="D178" s="67" t="s">
        <v>763</v>
      </c>
      <c r="E178" s="67" t="s">
        <v>37</v>
      </c>
      <c r="F178" s="66">
        <v>2115692</v>
      </c>
      <c r="G178" s="65">
        <v>1988349.83</v>
      </c>
      <c r="H178" s="64">
        <f t="shared" si="3"/>
        <v>93.981062933546099</v>
      </c>
      <c r="K178" s="71"/>
      <c r="L178" s="71"/>
      <c r="M178" s="70"/>
      <c r="N178" s="70"/>
      <c r="O178" s="70"/>
      <c r="P178" s="69"/>
      <c r="Q178" s="69"/>
      <c r="R178" s="69"/>
    </row>
    <row r="179" spans="1:18" ht="31.5" x14ac:dyDescent="0.25">
      <c r="A179" s="68" t="s">
        <v>416</v>
      </c>
      <c r="B179" s="67" t="s">
        <v>346</v>
      </c>
      <c r="C179" s="67" t="s">
        <v>425</v>
      </c>
      <c r="D179" s="67" t="s">
        <v>764</v>
      </c>
      <c r="E179" s="67" t="s">
        <v>478</v>
      </c>
      <c r="F179" s="66">
        <v>11152058</v>
      </c>
      <c r="G179" s="65">
        <v>11039455.449999999</v>
      </c>
      <c r="H179" s="64">
        <f t="shared" si="3"/>
        <v>98.990298023916296</v>
      </c>
      <c r="K179" s="71"/>
      <c r="L179" s="71"/>
      <c r="M179" s="70"/>
      <c r="N179" s="70"/>
      <c r="O179" s="70"/>
      <c r="P179" s="69"/>
      <c r="Q179" s="69"/>
      <c r="R179" s="69"/>
    </row>
    <row r="180" spans="1:18" ht="63" x14ac:dyDescent="0.25">
      <c r="A180" s="68" t="s">
        <v>417</v>
      </c>
      <c r="B180" s="67" t="s">
        <v>346</v>
      </c>
      <c r="C180" s="67" t="s">
        <v>425</v>
      </c>
      <c r="D180" s="67" t="s">
        <v>764</v>
      </c>
      <c r="E180" s="67" t="s">
        <v>29</v>
      </c>
      <c r="F180" s="66">
        <v>10703646</v>
      </c>
      <c r="G180" s="65">
        <v>10604757.119999999</v>
      </c>
      <c r="H180" s="64">
        <f t="shared" si="3"/>
        <v>99.076119669876974</v>
      </c>
      <c r="K180" s="71"/>
      <c r="L180" s="71"/>
      <c r="M180" s="70"/>
      <c r="N180" s="70"/>
      <c r="O180" s="70"/>
      <c r="P180" s="69"/>
      <c r="Q180" s="69"/>
      <c r="R180" s="69"/>
    </row>
    <row r="181" spans="1:18" ht="31.5" x14ac:dyDescent="0.25">
      <c r="A181" s="68" t="s">
        <v>418</v>
      </c>
      <c r="B181" s="67" t="s">
        <v>346</v>
      </c>
      <c r="C181" s="67" t="s">
        <v>425</v>
      </c>
      <c r="D181" s="67" t="s">
        <v>764</v>
      </c>
      <c r="E181" s="67" t="s">
        <v>31</v>
      </c>
      <c r="F181" s="66">
        <v>10703646</v>
      </c>
      <c r="G181" s="65">
        <v>10604757.119999999</v>
      </c>
      <c r="H181" s="64">
        <f t="shared" si="3"/>
        <v>99.076119669876974</v>
      </c>
      <c r="K181" s="71"/>
      <c r="L181" s="71"/>
      <c r="M181" s="70"/>
      <c r="N181" s="70"/>
      <c r="O181" s="70"/>
      <c r="P181" s="69"/>
      <c r="Q181" s="69"/>
      <c r="R181" s="69"/>
    </row>
    <row r="182" spans="1:18" ht="31.5" x14ac:dyDescent="0.25">
      <c r="A182" s="68" t="s">
        <v>419</v>
      </c>
      <c r="B182" s="67" t="s">
        <v>346</v>
      </c>
      <c r="C182" s="67" t="s">
        <v>425</v>
      </c>
      <c r="D182" s="67" t="s">
        <v>764</v>
      </c>
      <c r="E182" s="67" t="s">
        <v>35</v>
      </c>
      <c r="F182" s="66">
        <v>442912</v>
      </c>
      <c r="G182" s="65">
        <v>434698.33</v>
      </c>
      <c r="H182" s="64">
        <f t="shared" si="3"/>
        <v>98.145530037569543</v>
      </c>
      <c r="K182" s="71"/>
      <c r="L182" s="71"/>
      <c r="M182" s="70"/>
      <c r="N182" s="70"/>
      <c r="O182" s="70"/>
      <c r="P182" s="69"/>
      <c r="Q182" s="69"/>
      <c r="R182" s="69"/>
    </row>
    <row r="183" spans="1:18" ht="31.5" x14ac:dyDescent="0.25">
      <c r="A183" s="68" t="s">
        <v>420</v>
      </c>
      <c r="B183" s="67" t="s">
        <v>346</v>
      </c>
      <c r="C183" s="67" t="s">
        <v>425</v>
      </c>
      <c r="D183" s="67" t="s">
        <v>764</v>
      </c>
      <c r="E183" s="67" t="s">
        <v>37</v>
      </c>
      <c r="F183" s="66">
        <v>442912</v>
      </c>
      <c r="G183" s="65">
        <v>434698.33</v>
      </c>
      <c r="H183" s="64">
        <f t="shared" si="3"/>
        <v>98.145530037569543</v>
      </c>
      <c r="K183" s="71"/>
      <c r="L183" s="71"/>
      <c r="M183" s="70"/>
      <c r="N183" s="70"/>
      <c r="O183" s="70"/>
      <c r="P183" s="69"/>
      <c r="Q183" s="69"/>
      <c r="R183" s="69"/>
    </row>
    <row r="184" spans="1:18" ht="47.25" customHeight="1" x14ac:dyDescent="0.25">
      <c r="A184" s="68" t="s">
        <v>421</v>
      </c>
      <c r="B184" s="67" t="s">
        <v>346</v>
      </c>
      <c r="C184" s="67" t="s">
        <v>425</v>
      </c>
      <c r="D184" s="67" t="s">
        <v>764</v>
      </c>
      <c r="E184" s="67" t="s">
        <v>39</v>
      </c>
      <c r="F184" s="66">
        <v>5500</v>
      </c>
      <c r="G184" s="65">
        <v>0</v>
      </c>
      <c r="H184" s="64">
        <f t="shared" si="3"/>
        <v>0</v>
      </c>
      <c r="K184" s="71"/>
      <c r="L184" s="71"/>
      <c r="M184" s="70"/>
      <c r="N184" s="70"/>
      <c r="O184" s="70"/>
      <c r="P184" s="69"/>
      <c r="Q184" s="69"/>
      <c r="R184" s="69"/>
    </row>
    <row r="185" spans="1:18" ht="40.5" customHeight="1" x14ac:dyDescent="0.25">
      <c r="A185" s="68" t="s">
        <v>422</v>
      </c>
      <c r="B185" s="67" t="s">
        <v>346</v>
      </c>
      <c r="C185" s="67" t="s">
        <v>425</v>
      </c>
      <c r="D185" s="67" t="s">
        <v>764</v>
      </c>
      <c r="E185" s="67" t="s">
        <v>41</v>
      </c>
      <c r="F185" s="66">
        <v>5500</v>
      </c>
      <c r="G185" s="65">
        <v>0</v>
      </c>
      <c r="H185" s="64">
        <f t="shared" si="3"/>
        <v>0</v>
      </c>
      <c r="K185" s="71"/>
      <c r="L185" s="71"/>
      <c r="M185" s="70"/>
      <c r="N185" s="70"/>
      <c r="O185" s="70"/>
      <c r="P185" s="69"/>
      <c r="Q185" s="69"/>
      <c r="R185" s="69"/>
    </row>
    <row r="186" spans="1:18" ht="38.25" customHeight="1" x14ac:dyDescent="0.25">
      <c r="A186" s="68" t="s">
        <v>503</v>
      </c>
      <c r="B186" s="67" t="s">
        <v>346</v>
      </c>
      <c r="C186" s="67" t="s">
        <v>425</v>
      </c>
      <c r="D186" s="67" t="s">
        <v>765</v>
      </c>
      <c r="E186" s="67" t="s">
        <v>478</v>
      </c>
      <c r="F186" s="66">
        <v>978000</v>
      </c>
      <c r="G186" s="65">
        <v>230558.4</v>
      </c>
      <c r="H186" s="64">
        <f t="shared" si="3"/>
        <v>23.574478527607361</v>
      </c>
      <c r="K186" s="71"/>
      <c r="L186" s="71"/>
      <c r="M186" s="70"/>
      <c r="N186" s="70"/>
      <c r="O186" s="70"/>
      <c r="P186" s="69"/>
      <c r="Q186" s="69"/>
      <c r="R186" s="69"/>
    </row>
    <row r="187" spans="1:18" ht="30.75" customHeight="1" x14ac:dyDescent="0.25">
      <c r="A187" s="68" t="s">
        <v>419</v>
      </c>
      <c r="B187" s="67" t="s">
        <v>346</v>
      </c>
      <c r="C187" s="67" t="s">
        <v>425</v>
      </c>
      <c r="D187" s="67" t="s">
        <v>765</v>
      </c>
      <c r="E187" s="67" t="s">
        <v>35</v>
      </c>
      <c r="F187" s="66">
        <v>978000</v>
      </c>
      <c r="G187" s="65">
        <v>230558.4</v>
      </c>
      <c r="H187" s="64">
        <f t="shared" si="3"/>
        <v>23.574478527607361</v>
      </c>
      <c r="K187" s="71"/>
      <c r="L187" s="71"/>
      <c r="M187" s="70"/>
      <c r="N187" s="70"/>
      <c r="O187" s="70"/>
      <c r="P187" s="69"/>
      <c r="Q187" s="69"/>
      <c r="R187" s="69"/>
    </row>
    <row r="188" spans="1:18" ht="36" customHeight="1" x14ac:dyDescent="0.25">
      <c r="A188" s="68" t="s">
        <v>420</v>
      </c>
      <c r="B188" s="67" t="s">
        <v>346</v>
      </c>
      <c r="C188" s="67" t="s">
        <v>425</v>
      </c>
      <c r="D188" s="67" t="s">
        <v>765</v>
      </c>
      <c r="E188" s="67" t="s">
        <v>37</v>
      </c>
      <c r="F188" s="66">
        <v>978000</v>
      </c>
      <c r="G188" s="65">
        <v>230558.4</v>
      </c>
      <c r="H188" s="64">
        <f t="shared" si="3"/>
        <v>23.574478527607361</v>
      </c>
      <c r="K188" s="71"/>
      <c r="L188" s="71"/>
      <c r="M188" s="70"/>
      <c r="N188" s="70"/>
      <c r="O188" s="70"/>
      <c r="P188" s="69"/>
      <c r="Q188" s="69"/>
      <c r="R188" s="69"/>
    </row>
    <row r="189" spans="1:18" s="94" customFormat="1" ht="36" customHeight="1" x14ac:dyDescent="0.25">
      <c r="A189" s="68" t="s">
        <v>723</v>
      </c>
      <c r="B189" s="67" t="s">
        <v>346</v>
      </c>
      <c r="C189" s="67" t="s">
        <v>425</v>
      </c>
      <c r="D189" s="67" t="s">
        <v>724</v>
      </c>
      <c r="E189" s="67" t="s">
        <v>478</v>
      </c>
      <c r="F189" s="66">
        <v>80648.37</v>
      </c>
      <c r="G189" s="65">
        <v>80648.37</v>
      </c>
      <c r="H189" s="64">
        <f t="shared" si="3"/>
        <v>100</v>
      </c>
      <c r="K189" s="71"/>
      <c r="L189" s="71"/>
      <c r="M189" s="70"/>
      <c r="N189" s="70"/>
      <c r="O189" s="70"/>
      <c r="P189" s="69"/>
      <c r="Q189" s="69"/>
      <c r="R189" s="69"/>
    </row>
    <row r="190" spans="1:18" s="94" customFormat="1" ht="36" customHeight="1" x14ac:dyDescent="0.25">
      <c r="A190" s="68" t="s">
        <v>417</v>
      </c>
      <c r="B190" s="67" t="s">
        <v>346</v>
      </c>
      <c r="C190" s="67" t="s">
        <v>425</v>
      </c>
      <c r="D190" s="67" t="s">
        <v>724</v>
      </c>
      <c r="E190" s="67" t="s">
        <v>29</v>
      </c>
      <c r="F190" s="66">
        <v>80648.37</v>
      </c>
      <c r="G190" s="65">
        <v>80648.37</v>
      </c>
      <c r="H190" s="64">
        <f t="shared" si="3"/>
        <v>100</v>
      </c>
      <c r="K190" s="71"/>
      <c r="L190" s="71"/>
      <c r="M190" s="70"/>
      <c r="N190" s="70"/>
      <c r="O190" s="70"/>
      <c r="P190" s="69"/>
      <c r="Q190" s="69"/>
      <c r="R190" s="69"/>
    </row>
    <row r="191" spans="1:18" s="94" customFormat="1" ht="36" customHeight="1" x14ac:dyDescent="0.25">
      <c r="A191" s="68" t="s">
        <v>418</v>
      </c>
      <c r="B191" s="67" t="s">
        <v>346</v>
      </c>
      <c r="C191" s="67" t="s">
        <v>425</v>
      </c>
      <c r="D191" s="67" t="s">
        <v>724</v>
      </c>
      <c r="E191" s="67" t="s">
        <v>31</v>
      </c>
      <c r="F191" s="66">
        <v>80648.37</v>
      </c>
      <c r="G191" s="65">
        <v>80648.37</v>
      </c>
      <c r="H191" s="64">
        <f t="shared" si="3"/>
        <v>100</v>
      </c>
      <c r="K191" s="71"/>
      <c r="L191" s="71"/>
      <c r="M191" s="70"/>
      <c r="N191" s="70"/>
      <c r="O191" s="70"/>
      <c r="P191" s="69"/>
      <c r="Q191" s="69"/>
      <c r="R191" s="69"/>
    </row>
    <row r="192" spans="1:18" s="94" customFormat="1" ht="36" customHeight="1" x14ac:dyDescent="0.25">
      <c r="A192" s="68" t="s">
        <v>725</v>
      </c>
      <c r="B192" s="67" t="s">
        <v>346</v>
      </c>
      <c r="C192" s="67" t="s">
        <v>425</v>
      </c>
      <c r="D192" s="67" t="s">
        <v>726</v>
      </c>
      <c r="E192" s="67" t="s">
        <v>478</v>
      </c>
      <c r="F192" s="66">
        <v>299093.90000000002</v>
      </c>
      <c r="G192" s="65">
        <v>299093.90000000002</v>
      </c>
      <c r="H192" s="64">
        <f t="shared" si="3"/>
        <v>100</v>
      </c>
      <c r="K192" s="71"/>
      <c r="L192" s="71"/>
      <c r="M192" s="70"/>
      <c r="N192" s="70"/>
      <c r="O192" s="70"/>
      <c r="P192" s="69"/>
      <c r="Q192" s="69"/>
      <c r="R192" s="69"/>
    </row>
    <row r="193" spans="1:18" s="94" customFormat="1" ht="36" customHeight="1" x14ac:dyDescent="0.25">
      <c r="A193" s="68" t="s">
        <v>417</v>
      </c>
      <c r="B193" s="67" t="s">
        <v>346</v>
      </c>
      <c r="C193" s="67" t="s">
        <v>425</v>
      </c>
      <c r="D193" s="67" t="s">
        <v>726</v>
      </c>
      <c r="E193" s="67" t="s">
        <v>29</v>
      </c>
      <c r="F193" s="66">
        <v>299093.90000000002</v>
      </c>
      <c r="G193" s="65">
        <v>299093.90000000002</v>
      </c>
      <c r="H193" s="64">
        <f t="shared" si="3"/>
        <v>100</v>
      </c>
      <c r="K193" s="71"/>
      <c r="L193" s="71"/>
      <c r="M193" s="70"/>
      <c r="N193" s="70"/>
      <c r="O193" s="70"/>
      <c r="P193" s="69"/>
      <c r="Q193" s="69"/>
      <c r="R193" s="69"/>
    </row>
    <row r="194" spans="1:18" s="94" customFormat="1" ht="36" customHeight="1" x14ac:dyDescent="0.25">
      <c r="A194" s="68" t="s">
        <v>418</v>
      </c>
      <c r="B194" s="67" t="s">
        <v>346</v>
      </c>
      <c r="C194" s="67" t="s">
        <v>425</v>
      </c>
      <c r="D194" s="67" t="s">
        <v>726</v>
      </c>
      <c r="E194" s="67" t="s">
        <v>31</v>
      </c>
      <c r="F194" s="66">
        <v>299093.90000000002</v>
      </c>
      <c r="G194" s="65">
        <v>299093.90000000002</v>
      </c>
      <c r="H194" s="64">
        <f t="shared" si="3"/>
        <v>100</v>
      </c>
      <c r="K194" s="71"/>
      <c r="L194" s="71"/>
      <c r="M194" s="70"/>
      <c r="N194" s="70"/>
      <c r="O194" s="70"/>
      <c r="P194" s="69"/>
      <c r="Q194" s="69"/>
      <c r="R194" s="69"/>
    </row>
    <row r="195" spans="1:18" ht="31.5" customHeight="1" x14ac:dyDescent="0.25">
      <c r="A195" s="68" t="s">
        <v>445</v>
      </c>
      <c r="B195" s="67" t="s">
        <v>346</v>
      </c>
      <c r="C195" s="67" t="s">
        <v>446</v>
      </c>
      <c r="D195" s="67"/>
      <c r="E195" s="67" t="s">
        <v>478</v>
      </c>
      <c r="F195" s="66">
        <v>1421328</v>
      </c>
      <c r="G195" s="65">
        <v>1006588</v>
      </c>
      <c r="H195" s="64">
        <f t="shared" si="3"/>
        <v>70.820246980288857</v>
      </c>
      <c r="K195" s="71"/>
      <c r="L195" s="71"/>
      <c r="M195" s="70"/>
      <c r="N195" s="70"/>
      <c r="O195" s="70"/>
      <c r="P195" s="69"/>
      <c r="Q195" s="69"/>
      <c r="R195" s="69"/>
    </row>
    <row r="196" spans="1:18" ht="27.75" x14ac:dyDescent="0.25">
      <c r="A196" s="68" t="s">
        <v>447</v>
      </c>
      <c r="B196" s="67" t="s">
        <v>346</v>
      </c>
      <c r="C196" s="67" t="s">
        <v>448</v>
      </c>
      <c r="D196" s="67"/>
      <c r="E196" s="67" t="s">
        <v>478</v>
      </c>
      <c r="F196" s="66">
        <v>1421328</v>
      </c>
      <c r="G196" s="65">
        <v>1006588</v>
      </c>
      <c r="H196" s="64">
        <f t="shared" si="3"/>
        <v>70.820246980288857</v>
      </c>
      <c r="K196" s="71"/>
      <c r="L196" s="71"/>
      <c r="M196" s="70"/>
      <c r="N196" s="70"/>
      <c r="O196" s="70"/>
      <c r="P196" s="69"/>
      <c r="Q196" s="69"/>
      <c r="R196" s="69"/>
    </row>
    <row r="197" spans="1:18" ht="27.75" x14ac:dyDescent="0.25">
      <c r="A197" s="68" t="s">
        <v>505</v>
      </c>
      <c r="B197" s="67" t="s">
        <v>346</v>
      </c>
      <c r="C197" s="67" t="s">
        <v>448</v>
      </c>
      <c r="D197" s="67" t="s">
        <v>766</v>
      </c>
      <c r="E197" s="67" t="s">
        <v>478</v>
      </c>
      <c r="F197" s="66">
        <v>1421328</v>
      </c>
      <c r="G197" s="65">
        <v>1006588</v>
      </c>
      <c r="H197" s="64">
        <f t="shared" si="3"/>
        <v>70.820246980288857</v>
      </c>
      <c r="K197" s="71"/>
      <c r="L197" s="71"/>
      <c r="M197" s="70"/>
      <c r="N197" s="70"/>
      <c r="O197" s="70"/>
      <c r="P197" s="69"/>
      <c r="Q197" s="69"/>
      <c r="R197" s="69"/>
    </row>
    <row r="198" spans="1:18" ht="31.5" customHeight="1" x14ac:dyDescent="0.25">
      <c r="A198" s="68" t="s">
        <v>419</v>
      </c>
      <c r="B198" s="67" t="s">
        <v>346</v>
      </c>
      <c r="C198" s="67" t="s">
        <v>448</v>
      </c>
      <c r="D198" s="67" t="s">
        <v>766</v>
      </c>
      <c r="E198" s="67" t="s">
        <v>35</v>
      </c>
      <c r="F198" s="66">
        <v>1421328</v>
      </c>
      <c r="G198" s="65">
        <v>1006588</v>
      </c>
      <c r="H198" s="64">
        <f t="shared" si="3"/>
        <v>70.820246980288857</v>
      </c>
      <c r="K198" s="71"/>
      <c r="L198" s="71"/>
      <c r="M198" s="70"/>
      <c r="N198" s="70"/>
      <c r="O198" s="70"/>
      <c r="P198" s="69"/>
      <c r="Q198" s="69"/>
      <c r="R198" s="69"/>
    </row>
    <row r="199" spans="1:18" ht="31.5" x14ac:dyDescent="0.25">
      <c r="A199" s="68" t="s">
        <v>420</v>
      </c>
      <c r="B199" s="67" t="s">
        <v>346</v>
      </c>
      <c r="C199" s="67" t="s">
        <v>448</v>
      </c>
      <c r="D199" s="67" t="s">
        <v>766</v>
      </c>
      <c r="E199" s="67" t="s">
        <v>37</v>
      </c>
      <c r="F199" s="66">
        <v>1421328</v>
      </c>
      <c r="G199" s="65">
        <v>1006588</v>
      </c>
      <c r="H199" s="64">
        <f t="shared" si="3"/>
        <v>70.820246980288857</v>
      </c>
      <c r="K199" s="71"/>
      <c r="L199" s="71"/>
      <c r="M199" s="70"/>
      <c r="N199" s="70"/>
      <c r="O199" s="70"/>
      <c r="P199" s="69"/>
      <c r="Q199" s="69"/>
      <c r="R199" s="69"/>
    </row>
    <row r="200" spans="1:18" ht="39" customHeight="1" x14ac:dyDescent="0.25">
      <c r="A200" s="68" t="s">
        <v>506</v>
      </c>
      <c r="B200" s="67" t="s">
        <v>346</v>
      </c>
      <c r="C200" s="67" t="s">
        <v>507</v>
      </c>
      <c r="D200" s="67"/>
      <c r="E200" s="67" t="s">
        <v>478</v>
      </c>
      <c r="F200" s="66">
        <v>49200</v>
      </c>
      <c r="G200" s="65">
        <v>39312.959999999999</v>
      </c>
      <c r="H200" s="64">
        <f t="shared" si="3"/>
        <v>79.904390243902441</v>
      </c>
      <c r="K200" s="71"/>
      <c r="L200" s="71"/>
      <c r="M200" s="70"/>
      <c r="N200" s="70"/>
      <c r="O200" s="70"/>
      <c r="P200" s="69"/>
      <c r="Q200" s="69"/>
      <c r="R200" s="69"/>
    </row>
    <row r="201" spans="1:18" ht="27.75" x14ac:dyDescent="0.25">
      <c r="A201" s="68" t="s">
        <v>508</v>
      </c>
      <c r="B201" s="67" t="s">
        <v>346</v>
      </c>
      <c r="C201" s="67" t="s">
        <v>509</v>
      </c>
      <c r="D201" s="67"/>
      <c r="E201" s="67" t="s">
        <v>478</v>
      </c>
      <c r="F201" s="66">
        <v>49200</v>
      </c>
      <c r="G201" s="65">
        <v>39312.959999999999</v>
      </c>
      <c r="H201" s="64">
        <f t="shared" si="3"/>
        <v>79.904390243902441</v>
      </c>
      <c r="K201" s="71"/>
      <c r="L201" s="71"/>
      <c r="M201" s="70"/>
      <c r="N201" s="70"/>
      <c r="O201" s="70"/>
      <c r="P201" s="69"/>
      <c r="Q201" s="69"/>
      <c r="R201" s="69"/>
    </row>
    <row r="202" spans="1:18" s="94" customFormat="1" ht="63" x14ac:dyDescent="0.25">
      <c r="A202" s="68" t="s">
        <v>510</v>
      </c>
      <c r="B202" s="67" t="s">
        <v>346</v>
      </c>
      <c r="C202" s="67" t="s">
        <v>509</v>
      </c>
      <c r="D202" s="67" t="s">
        <v>767</v>
      </c>
      <c r="E202" s="67" t="s">
        <v>478</v>
      </c>
      <c r="F202" s="66">
        <v>49200</v>
      </c>
      <c r="G202" s="65">
        <v>39312.959999999999</v>
      </c>
      <c r="H202" s="64">
        <f t="shared" si="3"/>
        <v>79.904390243902441</v>
      </c>
      <c r="K202" s="71"/>
      <c r="L202" s="71"/>
      <c r="M202" s="70"/>
      <c r="N202" s="70"/>
      <c r="O202" s="70"/>
      <c r="P202" s="69"/>
      <c r="Q202" s="69"/>
      <c r="R202" s="69"/>
    </row>
    <row r="203" spans="1:18" s="94" customFormat="1" ht="31.5" x14ac:dyDescent="0.25">
      <c r="A203" s="68" t="s">
        <v>419</v>
      </c>
      <c r="B203" s="67" t="s">
        <v>346</v>
      </c>
      <c r="C203" s="67" t="s">
        <v>509</v>
      </c>
      <c r="D203" s="67" t="s">
        <v>767</v>
      </c>
      <c r="E203" s="67" t="s">
        <v>35</v>
      </c>
      <c r="F203" s="66">
        <v>49200</v>
      </c>
      <c r="G203" s="65">
        <v>39312.959999999999</v>
      </c>
      <c r="H203" s="64">
        <f t="shared" si="3"/>
        <v>79.904390243902441</v>
      </c>
      <c r="K203" s="71"/>
      <c r="L203" s="71"/>
      <c r="M203" s="70"/>
      <c r="N203" s="70"/>
      <c r="O203" s="70"/>
      <c r="P203" s="69"/>
      <c r="Q203" s="69"/>
      <c r="R203" s="69"/>
    </row>
    <row r="204" spans="1:18" s="94" customFormat="1" ht="31.5" x14ac:dyDescent="0.25">
      <c r="A204" s="68" t="s">
        <v>420</v>
      </c>
      <c r="B204" s="67" t="s">
        <v>346</v>
      </c>
      <c r="C204" s="67" t="s">
        <v>509</v>
      </c>
      <c r="D204" s="67" t="s">
        <v>767</v>
      </c>
      <c r="E204" s="67" t="s">
        <v>37</v>
      </c>
      <c r="F204" s="66">
        <v>49200</v>
      </c>
      <c r="G204" s="65">
        <v>39312.959999999999</v>
      </c>
      <c r="H204" s="64">
        <f t="shared" si="3"/>
        <v>79.904390243902441</v>
      </c>
      <c r="K204" s="71"/>
      <c r="L204" s="71"/>
      <c r="M204" s="70"/>
      <c r="N204" s="70"/>
      <c r="O204" s="70"/>
      <c r="P204" s="69"/>
      <c r="Q204" s="69"/>
      <c r="R204" s="69"/>
    </row>
    <row r="205" spans="1:18" ht="27.75" x14ac:dyDescent="0.25">
      <c r="A205" s="61" t="s">
        <v>511</v>
      </c>
      <c r="B205" s="60" t="s">
        <v>369</v>
      </c>
      <c r="C205" s="60"/>
      <c r="D205" s="60"/>
      <c r="E205" s="60" t="s">
        <v>478</v>
      </c>
      <c r="F205" s="58">
        <v>2384032</v>
      </c>
      <c r="G205" s="56">
        <v>2352128.65</v>
      </c>
      <c r="H205" s="64">
        <f t="shared" si="3"/>
        <v>98.661790194091353</v>
      </c>
      <c r="K205" s="71"/>
      <c r="L205" s="71"/>
      <c r="M205" s="70"/>
      <c r="N205" s="70"/>
      <c r="O205" s="70"/>
      <c r="P205" s="69"/>
      <c r="Q205" s="69"/>
      <c r="R205" s="69"/>
    </row>
    <row r="206" spans="1:18" ht="21" customHeight="1" x14ac:dyDescent="0.25">
      <c r="A206" s="68" t="s">
        <v>412</v>
      </c>
      <c r="B206" s="67" t="s">
        <v>369</v>
      </c>
      <c r="C206" s="67" t="s">
        <v>413</v>
      </c>
      <c r="D206" s="67"/>
      <c r="E206" s="67" t="s">
        <v>478</v>
      </c>
      <c r="F206" s="66">
        <v>2384032</v>
      </c>
      <c r="G206" s="65">
        <v>2352128.65</v>
      </c>
      <c r="H206" s="64">
        <f t="shared" si="3"/>
        <v>98.661790194091353</v>
      </c>
      <c r="K206" s="71"/>
      <c r="L206" s="71"/>
      <c r="M206" s="70"/>
      <c r="N206" s="70"/>
      <c r="O206" s="70"/>
      <c r="P206" s="69"/>
      <c r="Q206" s="69"/>
      <c r="R206" s="69"/>
    </row>
    <row r="207" spans="1:18" ht="47.25" x14ac:dyDescent="0.25">
      <c r="A207" s="68" t="s">
        <v>414</v>
      </c>
      <c r="B207" s="67" t="s">
        <v>369</v>
      </c>
      <c r="C207" s="67" t="s">
        <v>415</v>
      </c>
      <c r="D207" s="67"/>
      <c r="E207" s="67" t="s">
        <v>478</v>
      </c>
      <c r="F207" s="66">
        <v>2384032</v>
      </c>
      <c r="G207" s="65">
        <v>2352128.65</v>
      </c>
      <c r="H207" s="64">
        <f t="shared" si="3"/>
        <v>98.661790194091353</v>
      </c>
      <c r="K207" s="71"/>
      <c r="L207" s="71"/>
      <c r="M207" s="70"/>
      <c r="N207" s="70"/>
      <c r="O207" s="70"/>
      <c r="P207" s="69"/>
      <c r="Q207" s="69"/>
      <c r="R207" s="69"/>
    </row>
    <row r="208" spans="1:18" ht="43.5" customHeight="1" x14ac:dyDescent="0.25">
      <c r="A208" s="68" t="s">
        <v>416</v>
      </c>
      <c r="B208" s="67" t="s">
        <v>369</v>
      </c>
      <c r="C208" s="67" t="s">
        <v>415</v>
      </c>
      <c r="D208" s="67" t="s">
        <v>769</v>
      </c>
      <c r="E208" s="67" t="s">
        <v>478</v>
      </c>
      <c r="F208" s="66">
        <v>847761.61</v>
      </c>
      <c r="G208" s="65">
        <v>815861.22</v>
      </c>
      <c r="H208" s="64">
        <f t="shared" si="3"/>
        <v>96.237103730139424</v>
      </c>
      <c r="K208" s="71"/>
      <c r="L208" s="71"/>
      <c r="M208" s="70"/>
      <c r="N208" s="70"/>
      <c r="O208" s="70"/>
      <c r="P208" s="69"/>
      <c r="Q208" s="69"/>
      <c r="R208" s="69"/>
    </row>
    <row r="209" spans="1:18" ht="63" x14ac:dyDescent="0.25">
      <c r="A209" s="68" t="s">
        <v>417</v>
      </c>
      <c r="B209" s="67" t="s">
        <v>369</v>
      </c>
      <c r="C209" s="67" t="s">
        <v>415</v>
      </c>
      <c r="D209" s="67" t="s">
        <v>769</v>
      </c>
      <c r="E209" s="67" t="s">
        <v>29</v>
      </c>
      <c r="F209" s="66">
        <v>812561.61</v>
      </c>
      <c r="G209" s="65">
        <v>812561.22</v>
      </c>
      <c r="H209" s="64">
        <f t="shared" si="3"/>
        <v>99.99995200363945</v>
      </c>
      <c r="K209" s="71"/>
      <c r="L209" s="71"/>
      <c r="M209" s="70"/>
      <c r="N209" s="70"/>
      <c r="O209" s="70"/>
      <c r="P209" s="69"/>
      <c r="Q209" s="69"/>
      <c r="R209" s="69"/>
    </row>
    <row r="210" spans="1:18" ht="31.5" x14ac:dyDescent="0.25">
      <c r="A210" s="68" t="s">
        <v>418</v>
      </c>
      <c r="B210" s="67" t="s">
        <v>369</v>
      </c>
      <c r="C210" s="67" t="s">
        <v>415</v>
      </c>
      <c r="D210" s="67" t="s">
        <v>769</v>
      </c>
      <c r="E210" s="67" t="s">
        <v>31</v>
      </c>
      <c r="F210" s="66">
        <v>812561.61</v>
      </c>
      <c r="G210" s="65">
        <v>812561.22</v>
      </c>
      <c r="H210" s="64">
        <f t="shared" si="3"/>
        <v>99.99995200363945</v>
      </c>
      <c r="K210" s="71"/>
      <c r="L210" s="71"/>
      <c r="M210" s="70"/>
      <c r="N210" s="70"/>
      <c r="O210" s="70"/>
      <c r="P210" s="69"/>
      <c r="Q210" s="69"/>
      <c r="R210" s="69"/>
    </row>
    <row r="211" spans="1:18" ht="31.5" x14ac:dyDescent="0.25">
      <c r="A211" s="68" t="s">
        <v>419</v>
      </c>
      <c r="B211" s="67" t="s">
        <v>369</v>
      </c>
      <c r="C211" s="67" t="s">
        <v>415</v>
      </c>
      <c r="D211" s="67" t="s">
        <v>769</v>
      </c>
      <c r="E211" s="67" t="s">
        <v>35</v>
      </c>
      <c r="F211" s="66">
        <v>35200</v>
      </c>
      <c r="G211" s="65">
        <v>3300</v>
      </c>
      <c r="H211" s="64">
        <f t="shared" si="3"/>
        <v>9.375</v>
      </c>
      <c r="K211" s="71"/>
      <c r="L211" s="71"/>
      <c r="M211" s="70"/>
      <c r="N211" s="70"/>
      <c r="O211" s="70"/>
      <c r="P211" s="69"/>
      <c r="Q211" s="69"/>
      <c r="R211" s="69"/>
    </row>
    <row r="212" spans="1:18" ht="31.5" x14ac:dyDescent="0.25">
      <c r="A212" s="68" t="s">
        <v>420</v>
      </c>
      <c r="B212" s="67" t="s">
        <v>369</v>
      </c>
      <c r="C212" s="67" t="s">
        <v>415</v>
      </c>
      <c r="D212" s="67" t="s">
        <v>769</v>
      </c>
      <c r="E212" s="67" t="s">
        <v>37</v>
      </c>
      <c r="F212" s="66">
        <v>35200</v>
      </c>
      <c r="G212" s="65">
        <v>3300</v>
      </c>
      <c r="H212" s="64">
        <f t="shared" si="3"/>
        <v>9.375</v>
      </c>
      <c r="K212" s="71"/>
      <c r="L212" s="71"/>
      <c r="M212" s="70"/>
      <c r="N212" s="70"/>
      <c r="O212" s="70"/>
      <c r="P212" s="69"/>
      <c r="Q212" s="69"/>
      <c r="R212" s="69"/>
    </row>
    <row r="213" spans="1:18" ht="47.25" x14ac:dyDescent="0.25">
      <c r="A213" s="68" t="s">
        <v>512</v>
      </c>
      <c r="B213" s="67" t="s">
        <v>369</v>
      </c>
      <c r="C213" s="67" t="s">
        <v>415</v>
      </c>
      <c r="D213" s="67" t="s">
        <v>770</v>
      </c>
      <c r="E213" s="67" t="s">
        <v>478</v>
      </c>
      <c r="F213" s="66">
        <v>1536270.39</v>
      </c>
      <c r="G213" s="65">
        <v>1536267.43</v>
      </c>
      <c r="H213" s="64">
        <f t="shared" si="3"/>
        <v>99.999807325584143</v>
      </c>
      <c r="K213" s="71"/>
      <c r="L213" s="71"/>
      <c r="M213" s="70"/>
      <c r="N213" s="70"/>
      <c r="O213" s="70"/>
      <c r="P213" s="69"/>
      <c r="Q213" s="69"/>
      <c r="R213" s="69"/>
    </row>
    <row r="214" spans="1:18" ht="63" x14ac:dyDescent="0.25">
      <c r="A214" s="68" t="s">
        <v>417</v>
      </c>
      <c r="B214" s="67" t="s">
        <v>369</v>
      </c>
      <c r="C214" s="67" t="s">
        <v>415</v>
      </c>
      <c r="D214" s="67" t="s">
        <v>770</v>
      </c>
      <c r="E214" s="67" t="s">
        <v>29</v>
      </c>
      <c r="F214" s="66">
        <v>1519578.39</v>
      </c>
      <c r="G214" s="65">
        <v>1519576.24</v>
      </c>
      <c r="H214" s="64">
        <f t="shared" si="3"/>
        <v>99.999858513386741</v>
      </c>
      <c r="K214" s="71"/>
      <c r="L214" s="71"/>
      <c r="M214" s="70"/>
      <c r="N214" s="70"/>
      <c r="O214" s="70"/>
      <c r="P214" s="69"/>
      <c r="Q214" s="69"/>
      <c r="R214" s="69"/>
    </row>
    <row r="215" spans="1:18" ht="31.5" x14ac:dyDescent="0.25">
      <c r="A215" s="68" t="s">
        <v>418</v>
      </c>
      <c r="B215" s="67" t="s">
        <v>369</v>
      </c>
      <c r="C215" s="67" t="s">
        <v>415</v>
      </c>
      <c r="D215" s="67" t="s">
        <v>770</v>
      </c>
      <c r="E215" s="67" t="s">
        <v>31</v>
      </c>
      <c r="F215" s="66">
        <v>1519578.39</v>
      </c>
      <c r="G215" s="65">
        <v>1519576.24</v>
      </c>
      <c r="H215" s="64">
        <f t="shared" si="3"/>
        <v>99.999858513386741</v>
      </c>
      <c r="K215" s="71"/>
      <c r="L215" s="71"/>
      <c r="M215" s="70"/>
      <c r="N215" s="70"/>
      <c r="O215" s="70"/>
      <c r="P215" s="69"/>
      <c r="Q215" s="69"/>
      <c r="R215" s="69"/>
    </row>
    <row r="216" spans="1:18" ht="27.75" x14ac:dyDescent="0.25">
      <c r="A216" s="68" t="s">
        <v>463</v>
      </c>
      <c r="B216" s="67" t="s">
        <v>369</v>
      </c>
      <c r="C216" s="67" t="s">
        <v>415</v>
      </c>
      <c r="D216" s="67" t="s">
        <v>770</v>
      </c>
      <c r="E216" s="67" t="s">
        <v>85</v>
      </c>
      <c r="F216" s="66">
        <v>16692</v>
      </c>
      <c r="G216" s="65">
        <v>16691.189999999999</v>
      </c>
      <c r="H216" s="64">
        <f t="shared" ref="H216:H300" si="4">G216/F216*100</f>
        <v>99.995147375988495</v>
      </c>
      <c r="K216" s="71"/>
      <c r="L216" s="71"/>
      <c r="M216" s="70"/>
      <c r="N216" s="70"/>
      <c r="O216" s="70"/>
      <c r="P216" s="69"/>
      <c r="Q216" s="69"/>
      <c r="R216" s="69"/>
    </row>
    <row r="217" spans="1:18" ht="31.5" x14ac:dyDescent="0.25">
      <c r="A217" s="68" t="s">
        <v>468</v>
      </c>
      <c r="B217" s="67" t="s">
        <v>369</v>
      </c>
      <c r="C217" s="67" t="s">
        <v>415</v>
      </c>
      <c r="D217" s="67" t="s">
        <v>770</v>
      </c>
      <c r="E217" s="67" t="s">
        <v>86</v>
      </c>
      <c r="F217" s="66">
        <v>16692</v>
      </c>
      <c r="G217" s="65">
        <v>16691.189999999999</v>
      </c>
      <c r="H217" s="64">
        <f t="shared" si="4"/>
        <v>99.995147375988495</v>
      </c>
      <c r="K217" s="71"/>
      <c r="L217" s="71"/>
      <c r="M217" s="70"/>
      <c r="N217" s="70"/>
      <c r="O217" s="70"/>
      <c r="P217" s="69"/>
      <c r="Q217" s="69"/>
      <c r="R217" s="69"/>
    </row>
    <row r="218" spans="1:18" ht="27.75" x14ac:dyDescent="0.25">
      <c r="A218" s="61" t="s">
        <v>513</v>
      </c>
      <c r="B218" s="60" t="s">
        <v>373</v>
      </c>
      <c r="C218" s="60"/>
      <c r="D218" s="60"/>
      <c r="E218" s="60" t="s">
        <v>478</v>
      </c>
      <c r="F218" s="58">
        <v>5534730</v>
      </c>
      <c r="G218" s="56">
        <v>5298892.62</v>
      </c>
      <c r="H218" s="64">
        <f t="shared" si="4"/>
        <v>95.738954203728099</v>
      </c>
      <c r="K218" s="71"/>
      <c r="L218" s="71"/>
      <c r="M218" s="70"/>
      <c r="N218" s="70"/>
      <c r="O218" s="70"/>
      <c r="P218" s="69"/>
      <c r="Q218" s="69"/>
      <c r="R218" s="69"/>
    </row>
    <row r="219" spans="1:18" ht="27.75" x14ac:dyDescent="0.25">
      <c r="A219" s="68" t="s">
        <v>412</v>
      </c>
      <c r="B219" s="67" t="s">
        <v>373</v>
      </c>
      <c r="C219" s="67" t="s">
        <v>413</v>
      </c>
      <c r="D219" s="67"/>
      <c r="E219" s="67" t="s">
        <v>478</v>
      </c>
      <c r="F219" s="66">
        <v>5534730</v>
      </c>
      <c r="G219" s="65">
        <v>5298892.62</v>
      </c>
      <c r="H219" s="64">
        <f t="shared" si="4"/>
        <v>95.738954203728099</v>
      </c>
      <c r="K219" s="71"/>
      <c r="L219" s="71"/>
      <c r="M219" s="70"/>
      <c r="N219" s="70"/>
      <c r="O219" s="70"/>
      <c r="P219" s="69"/>
      <c r="Q219" s="69"/>
      <c r="R219" s="69"/>
    </row>
    <row r="220" spans="1:18" ht="47.25" x14ac:dyDescent="0.25">
      <c r="A220" s="68" t="s">
        <v>514</v>
      </c>
      <c r="B220" s="67" t="s">
        <v>373</v>
      </c>
      <c r="C220" s="67" t="s">
        <v>515</v>
      </c>
      <c r="D220" s="67"/>
      <c r="E220" s="67" t="s">
        <v>478</v>
      </c>
      <c r="F220" s="66">
        <v>2439932.61</v>
      </c>
      <c r="G220" s="65">
        <v>2439931.73</v>
      </c>
      <c r="H220" s="64">
        <f t="shared" si="4"/>
        <v>99.999963933430109</v>
      </c>
      <c r="K220" s="71"/>
      <c r="L220" s="71"/>
      <c r="M220" s="70"/>
      <c r="N220" s="70"/>
      <c r="O220" s="70"/>
      <c r="P220" s="69"/>
      <c r="Q220" s="69"/>
      <c r="R220" s="69"/>
    </row>
    <row r="221" spans="1:18" ht="31.5" customHeight="1" x14ac:dyDescent="0.25">
      <c r="A221" s="68" t="s">
        <v>516</v>
      </c>
      <c r="B221" s="67" t="s">
        <v>373</v>
      </c>
      <c r="C221" s="67" t="s">
        <v>515</v>
      </c>
      <c r="D221" s="67" t="s">
        <v>771</v>
      </c>
      <c r="E221" s="67" t="s">
        <v>478</v>
      </c>
      <c r="F221" s="66">
        <v>2439932.61</v>
      </c>
      <c r="G221" s="65">
        <v>2439931.73</v>
      </c>
      <c r="H221" s="64">
        <f t="shared" si="4"/>
        <v>99.999963933430109</v>
      </c>
      <c r="K221" s="71"/>
      <c r="L221" s="71"/>
      <c r="M221" s="70"/>
      <c r="N221" s="70"/>
      <c r="O221" s="70"/>
      <c r="P221" s="69"/>
      <c r="Q221" s="69"/>
      <c r="R221" s="69"/>
    </row>
    <row r="222" spans="1:18" ht="63" x14ac:dyDescent="0.25">
      <c r="A222" s="68" t="s">
        <v>417</v>
      </c>
      <c r="B222" s="67" t="s">
        <v>373</v>
      </c>
      <c r="C222" s="67" t="s">
        <v>515</v>
      </c>
      <c r="D222" s="67" t="s">
        <v>771</v>
      </c>
      <c r="E222" s="67" t="s">
        <v>29</v>
      </c>
      <c r="F222" s="66">
        <v>2439932.61</v>
      </c>
      <c r="G222" s="65">
        <v>2439931.73</v>
      </c>
      <c r="H222" s="64">
        <f t="shared" si="4"/>
        <v>99.999963933430109</v>
      </c>
      <c r="K222" s="71"/>
      <c r="L222" s="71"/>
      <c r="M222" s="70"/>
      <c r="N222" s="70"/>
      <c r="O222" s="70"/>
      <c r="P222" s="69"/>
      <c r="Q222" s="69"/>
      <c r="R222" s="69"/>
    </row>
    <row r="223" spans="1:18" ht="47.25" customHeight="1" x14ac:dyDescent="0.25">
      <c r="A223" s="68" t="s">
        <v>418</v>
      </c>
      <c r="B223" s="67" t="s">
        <v>373</v>
      </c>
      <c r="C223" s="67" t="s">
        <v>515</v>
      </c>
      <c r="D223" s="67" t="s">
        <v>771</v>
      </c>
      <c r="E223" s="67" t="s">
        <v>31</v>
      </c>
      <c r="F223" s="66">
        <v>2439932.61</v>
      </c>
      <c r="G223" s="65">
        <v>2439931.73</v>
      </c>
      <c r="H223" s="64">
        <f t="shared" si="4"/>
        <v>99.999963933430109</v>
      </c>
      <c r="K223" s="71"/>
      <c r="L223" s="71"/>
      <c r="M223" s="70"/>
      <c r="N223" s="70"/>
      <c r="O223" s="70"/>
      <c r="P223" s="69"/>
      <c r="Q223" s="69"/>
      <c r="R223" s="69"/>
    </row>
    <row r="224" spans="1:18" ht="47.25" x14ac:dyDescent="0.25">
      <c r="A224" s="68" t="s">
        <v>517</v>
      </c>
      <c r="B224" s="67" t="s">
        <v>373</v>
      </c>
      <c r="C224" s="67" t="s">
        <v>518</v>
      </c>
      <c r="D224" s="67"/>
      <c r="E224" s="67" t="s">
        <v>478</v>
      </c>
      <c r="F224" s="66">
        <v>3094797.39</v>
      </c>
      <c r="G224" s="65">
        <v>2858960.89</v>
      </c>
      <c r="H224" s="64">
        <f t="shared" si="4"/>
        <v>92.379581915053905</v>
      </c>
      <c r="K224" s="71"/>
      <c r="L224" s="71"/>
      <c r="M224" s="70"/>
      <c r="N224" s="70"/>
      <c r="O224" s="70"/>
      <c r="P224" s="69"/>
      <c r="Q224" s="69"/>
      <c r="R224" s="69"/>
    </row>
    <row r="225" spans="1:18" ht="31.5" x14ac:dyDescent="0.25">
      <c r="A225" s="68" t="s">
        <v>519</v>
      </c>
      <c r="B225" s="67" t="s">
        <v>373</v>
      </c>
      <c r="C225" s="67" t="s">
        <v>518</v>
      </c>
      <c r="D225" s="67" t="s">
        <v>772</v>
      </c>
      <c r="E225" s="67" t="s">
        <v>478</v>
      </c>
      <c r="F225" s="66">
        <v>1332455.3899999999</v>
      </c>
      <c r="G225" s="65">
        <v>1282047.3600000001</v>
      </c>
      <c r="H225" s="64">
        <f t="shared" si="4"/>
        <v>96.216906743872315</v>
      </c>
      <c r="K225" s="71"/>
      <c r="L225" s="71"/>
      <c r="M225" s="70"/>
      <c r="N225" s="70"/>
      <c r="O225" s="70"/>
      <c r="P225" s="69"/>
      <c r="Q225" s="69"/>
      <c r="R225" s="69"/>
    </row>
    <row r="226" spans="1:18" ht="63" x14ac:dyDescent="0.25">
      <c r="A226" s="68" t="s">
        <v>417</v>
      </c>
      <c r="B226" s="67" t="s">
        <v>373</v>
      </c>
      <c r="C226" s="67" t="s">
        <v>518</v>
      </c>
      <c r="D226" s="67" t="s">
        <v>772</v>
      </c>
      <c r="E226" s="67" t="s">
        <v>29</v>
      </c>
      <c r="F226" s="66">
        <v>1332455.3899999999</v>
      </c>
      <c r="G226" s="65">
        <v>1282047.3600000001</v>
      </c>
      <c r="H226" s="64">
        <f t="shared" si="4"/>
        <v>96.216906743872315</v>
      </c>
      <c r="K226" s="71"/>
      <c r="L226" s="71"/>
      <c r="M226" s="70"/>
      <c r="N226" s="70"/>
      <c r="O226" s="70"/>
      <c r="P226" s="69"/>
      <c r="Q226" s="69"/>
      <c r="R226" s="69"/>
    </row>
    <row r="227" spans="1:18" ht="31.5" x14ac:dyDescent="0.25">
      <c r="A227" s="68" t="s">
        <v>418</v>
      </c>
      <c r="B227" s="67" t="s">
        <v>373</v>
      </c>
      <c r="C227" s="67" t="s">
        <v>518</v>
      </c>
      <c r="D227" s="67" t="s">
        <v>772</v>
      </c>
      <c r="E227" s="67" t="s">
        <v>31</v>
      </c>
      <c r="F227" s="66">
        <v>1332455.3899999999</v>
      </c>
      <c r="G227" s="65">
        <v>1282047.3600000001</v>
      </c>
      <c r="H227" s="64">
        <f t="shared" si="4"/>
        <v>96.216906743872315</v>
      </c>
      <c r="K227" s="71"/>
      <c r="L227" s="71"/>
      <c r="M227" s="70"/>
      <c r="N227" s="70"/>
      <c r="O227" s="70"/>
      <c r="P227" s="69"/>
      <c r="Q227" s="69"/>
      <c r="R227" s="69"/>
    </row>
    <row r="228" spans="1:18" ht="31.5" x14ac:dyDescent="0.25">
      <c r="A228" s="68" t="s">
        <v>416</v>
      </c>
      <c r="B228" s="67" t="s">
        <v>373</v>
      </c>
      <c r="C228" s="67" t="s">
        <v>518</v>
      </c>
      <c r="D228" s="67" t="s">
        <v>769</v>
      </c>
      <c r="E228" s="67" t="s">
        <v>478</v>
      </c>
      <c r="F228" s="66">
        <v>1726742</v>
      </c>
      <c r="G228" s="65">
        <v>1541313.53</v>
      </c>
      <c r="H228" s="64">
        <f t="shared" si="4"/>
        <v>89.261367940317655</v>
      </c>
      <c r="K228" s="71"/>
      <c r="L228" s="71"/>
      <c r="M228" s="70"/>
      <c r="N228" s="70"/>
      <c r="O228" s="70"/>
      <c r="P228" s="69"/>
      <c r="Q228" s="69"/>
      <c r="R228" s="69"/>
    </row>
    <row r="229" spans="1:18" ht="63" x14ac:dyDescent="0.25">
      <c r="A229" s="68" t="s">
        <v>417</v>
      </c>
      <c r="B229" s="67" t="s">
        <v>373</v>
      </c>
      <c r="C229" s="67" t="s">
        <v>518</v>
      </c>
      <c r="D229" s="67" t="s">
        <v>769</v>
      </c>
      <c r="E229" s="67" t="s">
        <v>29</v>
      </c>
      <c r="F229" s="66">
        <v>1610142</v>
      </c>
      <c r="G229" s="65">
        <v>1429438.67</v>
      </c>
      <c r="H229" s="64">
        <f t="shared" si="4"/>
        <v>88.777180521966386</v>
      </c>
      <c r="K229" s="71"/>
      <c r="L229" s="71"/>
      <c r="M229" s="70"/>
      <c r="N229" s="70"/>
      <c r="O229" s="70"/>
      <c r="P229" s="69"/>
      <c r="Q229" s="69"/>
      <c r="R229" s="69"/>
    </row>
    <row r="230" spans="1:18" ht="31.5" x14ac:dyDescent="0.25">
      <c r="A230" s="68" t="s">
        <v>418</v>
      </c>
      <c r="B230" s="67" t="s">
        <v>373</v>
      </c>
      <c r="C230" s="67" t="s">
        <v>518</v>
      </c>
      <c r="D230" s="67" t="s">
        <v>769</v>
      </c>
      <c r="E230" s="67" t="s">
        <v>31</v>
      </c>
      <c r="F230" s="66">
        <v>1610142</v>
      </c>
      <c r="G230" s="65">
        <v>1429438.67</v>
      </c>
      <c r="H230" s="64">
        <f t="shared" si="4"/>
        <v>88.777180521966386</v>
      </c>
      <c r="K230" s="71"/>
      <c r="L230" s="71"/>
      <c r="M230" s="70"/>
      <c r="N230" s="70"/>
      <c r="O230" s="70"/>
      <c r="P230" s="69"/>
      <c r="Q230" s="69"/>
      <c r="R230" s="69"/>
    </row>
    <row r="231" spans="1:18" ht="30" customHeight="1" x14ac:dyDescent="0.25">
      <c r="A231" s="68" t="s">
        <v>419</v>
      </c>
      <c r="B231" s="67" t="s">
        <v>373</v>
      </c>
      <c r="C231" s="67" t="s">
        <v>518</v>
      </c>
      <c r="D231" s="67" t="s">
        <v>769</v>
      </c>
      <c r="E231" s="67" t="s">
        <v>35</v>
      </c>
      <c r="F231" s="66">
        <v>116600</v>
      </c>
      <c r="G231" s="65">
        <v>111874.86</v>
      </c>
      <c r="H231" s="64">
        <f t="shared" si="4"/>
        <v>95.947564322469987</v>
      </c>
      <c r="K231" s="71"/>
      <c r="L231" s="71"/>
      <c r="M231" s="70"/>
      <c r="N231" s="70"/>
      <c r="O231" s="70"/>
      <c r="P231" s="69"/>
      <c r="Q231" s="69"/>
      <c r="R231" s="69"/>
    </row>
    <row r="232" spans="1:18" ht="31.5" x14ac:dyDescent="0.25">
      <c r="A232" s="68" t="s">
        <v>420</v>
      </c>
      <c r="B232" s="67" t="s">
        <v>373</v>
      </c>
      <c r="C232" s="67" t="s">
        <v>518</v>
      </c>
      <c r="D232" s="67" t="s">
        <v>769</v>
      </c>
      <c r="E232" s="67" t="s">
        <v>37</v>
      </c>
      <c r="F232" s="66">
        <v>116600</v>
      </c>
      <c r="G232" s="65">
        <v>111874.86</v>
      </c>
      <c r="H232" s="64">
        <f t="shared" si="4"/>
        <v>95.947564322469987</v>
      </c>
      <c r="K232" s="71"/>
      <c r="L232" s="71"/>
      <c r="M232" s="70"/>
      <c r="N232" s="70"/>
      <c r="O232" s="70"/>
      <c r="P232" s="69"/>
      <c r="Q232" s="69"/>
      <c r="R232" s="69"/>
    </row>
    <row r="233" spans="1:18" ht="31.5" x14ac:dyDescent="0.25">
      <c r="A233" s="68" t="s">
        <v>520</v>
      </c>
      <c r="B233" s="67" t="s">
        <v>373</v>
      </c>
      <c r="C233" s="67" t="s">
        <v>518</v>
      </c>
      <c r="D233" s="67" t="s">
        <v>600</v>
      </c>
      <c r="E233" s="67" t="s">
        <v>478</v>
      </c>
      <c r="F233" s="66">
        <v>35600</v>
      </c>
      <c r="G233" s="65">
        <v>35600</v>
      </c>
      <c r="H233" s="64">
        <f t="shared" si="4"/>
        <v>100</v>
      </c>
      <c r="K233" s="71"/>
      <c r="L233" s="71"/>
      <c r="M233" s="70"/>
      <c r="N233" s="70"/>
      <c r="O233" s="70"/>
      <c r="P233" s="69"/>
      <c r="Q233" s="69"/>
      <c r="R233" s="69"/>
    </row>
    <row r="234" spans="1:18" ht="27.75" x14ac:dyDescent="0.25">
      <c r="A234" s="68" t="s">
        <v>421</v>
      </c>
      <c r="B234" s="67" t="s">
        <v>373</v>
      </c>
      <c r="C234" s="67" t="s">
        <v>518</v>
      </c>
      <c r="D234" s="67" t="s">
        <v>600</v>
      </c>
      <c r="E234" s="67" t="s">
        <v>39</v>
      </c>
      <c r="F234" s="66">
        <v>35600</v>
      </c>
      <c r="G234" s="65">
        <v>35600</v>
      </c>
      <c r="H234" s="64">
        <f t="shared" si="4"/>
        <v>100</v>
      </c>
      <c r="K234" s="71"/>
      <c r="L234" s="71"/>
      <c r="M234" s="70"/>
      <c r="N234" s="70"/>
      <c r="O234" s="70"/>
      <c r="P234" s="69"/>
      <c r="Q234" s="69"/>
      <c r="R234" s="69"/>
    </row>
    <row r="235" spans="1:18" ht="27.75" x14ac:dyDescent="0.25">
      <c r="A235" s="68" t="s">
        <v>521</v>
      </c>
      <c r="B235" s="67" t="s">
        <v>373</v>
      </c>
      <c r="C235" s="67" t="s">
        <v>518</v>
      </c>
      <c r="D235" s="67" t="s">
        <v>600</v>
      </c>
      <c r="E235" s="67" t="s">
        <v>381</v>
      </c>
      <c r="F235" s="66">
        <v>35600</v>
      </c>
      <c r="G235" s="65">
        <v>35600</v>
      </c>
      <c r="H235" s="64">
        <f t="shared" si="4"/>
        <v>100</v>
      </c>
      <c r="K235" s="71"/>
      <c r="L235" s="71"/>
      <c r="M235" s="70"/>
      <c r="N235" s="70"/>
      <c r="O235" s="70"/>
      <c r="P235" s="69"/>
      <c r="Q235" s="69"/>
      <c r="R235" s="69"/>
    </row>
    <row r="236" spans="1:18" ht="27" customHeight="1" x14ac:dyDescent="0.25">
      <c r="A236" s="61" t="s">
        <v>522</v>
      </c>
      <c r="B236" s="60" t="s">
        <v>25</v>
      </c>
      <c r="C236" s="67"/>
      <c r="D236" s="67"/>
      <c r="E236" s="67" t="s">
        <v>478</v>
      </c>
      <c r="F236" s="58">
        <v>702728284.91999996</v>
      </c>
      <c r="G236" s="56">
        <v>591620696.50999999</v>
      </c>
      <c r="H236" s="74">
        <f t="shared" si="4"/>
        <v>84.189111098232132</v>
      </c>
      <c r="K236" s="71"/>
      <c r="L236" s="71"/>
      <c r="M236" s="70"/>
      <c r="N236" s="70"/>
      <c r="O236" s="70"/>
      <c r="P236" s="69"/>
      <c r="Q236" s="69"/>
      <c r="R236" s="69"/>
    </row>
    <row r="237" spans="1:18" ht="19.5" customHeight="1" x14ac:dyDescent="0.25">
      <c r="A237" s="68" t="s">
        <v>412</v>
      </c>
      <c r="B237" s="67" t="s">
        <v>25</v>
      </c>
      <c r="C237" s="67" t="s">
        <v>413</v>
      </c>
      <c r="D237" s="67"/>
      <c r="E237" s="67" t="s">
        <v>478</v>
      </c>
      <c r="F237" s="66">
        <v>92169672.819999993</v>
      </c>
      <c r="G237" s="66">
        <v>88744492.799999997</v>
      </c>
      <c r="H237" s="64">
        <f t="shared" si="4"/>
        <v>96.283831855745987</v>
      </c>
      <c r="K237" s="71"/>
      <c r="L237" s="71"/>
      <c r="M237" s="70"/>
      <c r="N237" s="70"/>
      <c r="O237" s="70"/>
      <c r="P237" s="69"/>
      <c r="Q237" s="69"/>
      <c r="R237" s="69"/>
    </row>
    <row r="238" spans="1:18" ht="69" customHeight="1" x14ac:dyDescent="0.25">
      <c r="A238" s="68" t="s">
        <v>523</v>
      </c>
      <c r="B238" s="67" t="s">
        <v>25</v>
      </c>
      <c r="C238" s="67" t="s">
        <v>524</v>
      </c>
      <c r="D238" s="67"/>
      <c r="E238" s="67" t="s">
        <v>478</v>
      </c>
      <c r="F238" s="66">
        <v>44191708.140000001</v>
      </c>
      <c r="G238" s="65">
        <v>43887510.380000003</v>
      </c>
      <c r="H238" s="64">
        <f t="shared" si="4"/>
        <v>99.311640638473861</v>
      </c>
      <c r="K238" s="71"/>
      <c r="L238" s="71"/>
      <c r="M238" s="70"/>
      <c r="N238" s="70"/>
      <c r="O238" s="70"/>
      <c r="P238" s="69"/>
      <c r="Q238" s="69"/>
      <c r="R238" s="69"/>
    </row>
    <row r="239" spans="1:18" ht="47.25" x14ac:dyDescent="0.25">
      <c r="A239" s="68" t="s">
        <v>525</v>
      </c>
      <c r="B239" s="67" t="s">
        <v>25</v>
      </c>
      <c r="C239" s="67" t="s">
        <v>524</v>
      </c>
      <c r="D239" s="67" t="s">
        <v>773</v>
      </c>
      <c r="E239" s="67" t="s">
        <v>478</v>
      </c>
      <c r="F239" s="66">
        <v>2291742</v>
      </c>
      <c r="G239" s="65">
        <v>2291739.27</v>
      </c>
      <c r="H239" s="64">
        <f t="shared" si="4"/>
        <v>99.999880876643189</v>
      </c>
      <c r="K239" s="71"/>
      <c r="L239" s="71"/>
      <c r="M239" s="70"/>
      <c r="N239" s="70"/>
      <c r="O239" s="70"/>
      <c r="P239" s="69"/>
      <c r="Q239" s="69"/>
      <c r="R239" s="69"/>
    </row>
    <row r="240" spans="1:18" ht="63" x14ac:dyDescent="0.25">
      <c r="A240" s="68" t="s">
        <v>417</v>
      </c>
      <c r="B240" s="67" t="s">
        <v>25</v>
      </c>
      <c r="C240" s="67" t="s">
        <v>524</v>
      </c>
      <c r="D240" s="67" t="s">
        <v>773</v>
      </c>
      <c r="E240" s="67" t="s">
        <v>29</v>
      </c>
      <c r="F240" s="66">
        <v>2291742</v>
      </c>
      <c r="G240" s="65">
        <v>2291739.27</v>
      </c>
      <c r="H240" s="64">
        <f t="shared" si="4"/>
        <v>99.999880876643189</v>
      </c>
      <c r="K240" s="71"/>
      <c r="L240" s="71"/>
      <c r="M240" s="70"/>
      <c r="N240" s="70"/>
      <c r="O240" s="70"/>
      <c r="P240" s="69"/>
      <c r="Q240" s="69"/>
      <c r="R240" s="69"/>
    </row>
    <row r="241" spans="1:18" ht="43.5" customHeight="1" x14ac:dyDescent="0.25">
      <c r="A241" s="68" t="s">
        <v>418</v>
      </c>
      <c r="B241" s="67" t="s">
        <v>25</v>
      </c>
      <c r="C241" s="67" t="s">
        <v>524</v>
      </c>
      <c r="D241" s="67" t="s">
        <v>773</v>
      </c>
      <c r="E241" s="67" t="s">
        <v>31</v>
      </c>
      <c r="F241" s="66">
        <v>2291742</v>
      </c>
      <c r="G241" s="65">
        <v>2291739.27</v>
      </c>
      <c r="H241" s="64">
        <f t="shared" si="4"/>
        <v>99.999880876643189</v>
      </c>
      <c r="K241" s="71"/>
      <c r="L241" s="71"/>
      <c r="M241" s="70"/>
      <c r="N241" s="70"/>
      <c r="O241" s="70"/>
      <c r="P241" s="69"/>
      <c r="Q241" s="69"/>
      <c r="R241" s="69"/>
    </row>
    <row r="242" spans="1:18" ht="31.5" x14ac:dyDescent="0.25">
      <c r="A242" s="68" t="s">
        <v>416</v>
      </c>
      <c r="B242" s="67" t="s">
        <v>25</v>
      </c>
      <c r="C242" s="67" t="s">
        <v>524</v>
      </c>
      <c r="D242" s="67" t="s">
        <v>526</v>
      </c>
      <c r="E242" s="67" t="s">
        <v>478</v>
      </c>
      <c r="F242" s="66">
        <v>39551332</v>
      </c>
      <c r="G242" s="65">
        <v>39247136.969999999</v>
      </c>
      <c r="H242" s="64">
        <f t="shared" si="4"/>
        <v>99.23088549836956</v>
      </c>
      <c r="K242" s="71"/>
      <c r="L242" s="71"/>
      <c r="M242" s="70"/>
      <c r="N242" s="70"/>
      <c r="O242" s="70"/>
      <c r="P242" s="69"/>
      <c r="Q242" s="69"/>
      <c r="R242" s="69"/>
    </row>
    <row r="243" spans="1:18" ht="63" x14ac:dyDescent="0.25">
      <c r="A243" s="68" t="s">
        <v>417</v>
      </c>
      <c r="B243" s="67" t="s">
        <v>25</v>
      </c>
      <c r="C243" s="67" t="s">
        <v>524</v>
      </c>
      <c r="D243" s="67" t="s">
        <v>526</v>
      </c>
      <c r="E243" s="67" t="s">
        <v>29</v>
      </c>
      <c r="F243" s="66">
        <v>39310513</v>
      </c>
      <c r="G243" s="65">
        <v>39073415.57</v>
      </c>
      <c r="H243" s="64">
        <f t="shared" si="4"/>
        <v>99.396859995187555</v>
      </c>
      <c r="K243" s="71"/>
      <c r="L243" s="71"/>
      <c r="M243" s="70"/>
      <c r="N243" s="70"/>
      <c r="O243" s="70"/>
      <c r="P243" s="69"/>
      <c r="Q243" s="69"/>
      <c r="R243" s="69"/>
    </row>
    <row r="244" spans="1:18" ht="34.5" customHeight="1" x14ac:dyDescent="0.25">
      <c r="A244" s="68" t="s">
        <v>418</v>
      </c>
      <c r="B244" s="67" t="s">
        <v>25</v>
      </c>
      <c r="C244" s="67" t="s">
        <v>524</v>
      </c>
      <c r="D244" s="67" t="s">
        <v>526</v>
      </c>
      <c r="E244" s="67" t="s">
        <v>31</v>
      </c>
      <c r="F244" s="66">
        <v>39310513</v>
      </c>
      <c r="G244" s="65">
        <v>39073415.57</v>
      </c>
      <c r="H244" s="64">
        <f t="shared" si="4"/>
        <v>99.396859995187555</v>
      </c>
      <c r="K244" s="71"/>
      <c r="L244" s="71"/>
      <c r="M244" s="70"/>
      <c r="N244" s="70"/>
      <c r="O244" s="70"/>
      <c r="P244" s="69"/>
      <c r="Q244" s="69"/>
      <c r="R244" s="69"/>
    </row>
    <row r="245" spans="1:18" ht="42.75" customHeight="1" x14ac:dyDescent="0.25">
      <c r="A245" s="68" t="s">
        <v>419</v>
      </c>
      <c r="B245" s="67" t="s">
        <v>25</v>
      </c>
      <c r="C245" s="67" t="s">
        <v>524</v>
      </c>
      <c r="D245" s="67" t="s">
        <v>526</v>
      </c>
      <c r="E245" s="67" t="s">
        <v>35</v>
      </c>
      <c r="F245" s="66">
        <v>108500</v>
      </c>
      <c r="G245" s="65">
        <v>46916.98</v>
      </c>
      <c r="H245" s="64">
        <f t="shared" si="4"/>
        <v>43.241456221198163</v>
      </c>
      <c r="K245" s="71"/>
      <c r="L245" s="71"/>
      <c r="M245" s="70"/>
      <c r="N245" s="70"/>
      <c r="O245" s="70"/>
      <c r="P245" s="69"/>
      <c r="Q245" s="69"/>
      <c r="R245" s="69"/>
    </row>
    <row r="246" spans="1:18" ht="42.75" customHeight="1" x14ac:dyDescent="0.25">
      <c r="A246" s="68" t="s">
        <v>420</v>
      </c>
      <c r="B246" s="67" t="s">
        <v>25</v>
      </c>
      <c r="C246" s="67" t="s">
        <v>524</v>
      </c>
      <c r="D246" s="67" t="s">
        <v>526</v>
      </c>
      <c r="E246" s="67" t="s">
        <v>37</v>
      </c>
      <c r="F246" s="66">
        <v>108500</v>
      </c>
      <c r="G246" s="65">
        <v>46916.98</v>
      </c>
      <c r="H246" s="64">
        <f t="shared" si="4"/>
        <v>43.241456221198163</v>
      </c>
      <c r="K246" s="71"/>
      <c r="L246" s="71"/>
      <c r="M246" s="70"/>
      <c r="N246" s="70"/>
      <c r="O246" s="70"/>
      <c r="P246" s="69"/>
      <c r="Q246" s="69"/>
      <c r="R246" s="69"/>
    </row>
    <row r="247" spans="1:18" ht="33" customHeight="1" x14ac:dyDescent="0.25">
      <c r="A247" s="68" t="s">
        <v>421</v>
      </c>
      <c r="B247" s="67" t="s">
        <v>25</v>
      </c>
      <c r="C247" s="67" t="s">
        <v>524</v>
      </c>
      <c r="D247" s="67" t="s">
        <v>526</v>
      </c>
      <c r="E247" s="67" t="s">
        <v>39</v>
      </c>
      <c r="F247" s="66">
        <v>132319</v>
      </c>
      <c r="G247" s="65">
        <v>126804.42</v>
      </c>
      <c r="H247" s="64">
        <f t="shared" si="4"/>
        <v>95.832359676236962</v>
      </c>
      <c r="K247" s="71"/>
      <c r="L247" s="71"/>
      <c r="M247" s="70"/>
      <c r="N247" s="70"/>
      <c r="O247" s="70"/>
      <c r="P247" s="69"/>
      <c r="Q247" s="69"/>
      <c r="R247" s="69"/>
    </row>
    <row r="248" spans="1:18" ht="23.25" customHeight="1" x14ac:dyDescent="0.25">
      <c r="A248" s="68" t="s">
        <v>422</v>
      </c>
      <c r="B248" s="67" t="s">
        <v>25</v>
      </c>
      <c r="C248" s="67" t="s">
        <v>524</v>
      </c>
      <c r="D248" s="67" t="s">
        <v>526</v>
      </c>
      <c r="E248" s="67" t="s">
        <v>41</v>
      </c>
      <c r="F248" s="66">
        <v>132319</v>
      </c>
      <c r="G248" s="65">
        <v>126804.42</v>
      </c>
      <c r="H248" s="64">
        <f t="shared" si="4"/>
        <v>95.832359676236962</v>
      </c>
      <c r="K248" s="71"/>
      <c r="L248" s="71"/>
      <c r="M248" s="70"/>
      <c r="N248" s="70"/>
      <c r="O248" s="70"/>
      <c r="P248" s="69"/>
      <c r="Q248" s="69"/>
      <c r="R248" s="69"/>
    </row>
    <row r="249" spans="1:18" s="94" customFormat="1" ht="39.75" customHeight="1" x14ac:dyDescent="0.25">
      <c r="A249" s="68" t="s">
        <v>723</v>
      </c>
      <c r="B249" s="67" t="s">
        <v>25</v>
      </c>
      <c r="C249" s="67" t="s">
        <v>524</v>
      </c>
      <c r="D249" s="67" t="s">
        <v>724</v>
      </c>
      <c r="E249" s="67" t="s">
        <v>478</v>
      </c>
      <c r="F249" s="66">
        <v>1293564.21</v>
      </c>
      <c r="G249" s="65">
        <v>1293564.21</v>
      </c>
      <c r="H249" s="64">
        <f t="shared" si="4"/>
        <v>100</v>
      </c>
      <c r="K249" s="71"/>
      <c r="L249" s="71"/>
      <c r="M249" s="70"/>
      <c r="N249" s="70"/>
      <c r="O249" s="70"/>
      <c r="P249" s="69"/>
      <c r="Q249" s="69"/>
      <c r="R249" s="69"/>
    </row>
    <row r="250" spans="1:18" s="94" customFormat="1" ht="66.75" customHeight="1" x14ac:dyDescent="0.25">
      <c r="A250" s="68" t="s">
        <v>417</v>
      </c>
      <c r="B250" s="67" t="s">
        <v>25</v>
      </c>
      <c r="C250" s="67" t="s">
        <v>524</v>
      </c>
      <c r="D250" s="67" t="s">
        <v>724</v>
      </c>
      <c r="E250" s="67" t="s">
        <v>29</v>
      </c>
      <c r="F250" s="66">
        <v>1293564.21</v>
      </c>
      <c r="G250" s="65">
        <v>1293564.21</v>
      </c>
      <c r="H250" s="64">
        <f t="shared" si="4"/>
        <v>100</v>
      </c>
      <c r="K250" s="71"/>
      <c r="L250" s="71"/>
      <c r="M250" s="70"/>
      <c r="N250" s="70"/>
      <c r="O250" s="70"/>
      <c r="P250" s="69"/>
      <c r="Q250" s="69"/>
      <c r="R250" s="69"/>
    </row>
    <row r="251" spans="1:18" s="94" customFormat="1" ht="36" customHeight="1" x14ac:dyDescent="0.25">
      <c r="A251" s="68" t="s">
        <v>418</v>
      </c>
      <c r="B251" s="67" t="s">
        <v>25</v>
      </c>
      <c r="C251" s="67" t="s">
        <v>524</v>
      </c>
      <c r="D251" s="67" t="s">
        <v>724</v>
      </c>
      <c r="E251" s="67" t="s">
        <v>31</v>
      </c>
      <c r="F251" s="66">
        <v>1293564.21</v>
      </c>
      <c r="G251" s="65">
        <v>1293564.21</v>
      </c>
      <c r="H251" s="64">
        <f t="shared" si="4"/>
        <v>100</v>
      </c>
      <c r="K251" s="71"/>
      <c r="L251" s="71"/>
      <c r="M251" s="70"/>
      <c r="N251" s="70"/>
      <c r="O251" s="70"/>
      <c r="P251" s="69"/>
      <c r="Q251" s="69"/>
      <c r="R251" s="69"/>
    </row>
    <row r="252" spans="1:18" s="94" customFormat="1" ht="82.5" customHeight="1" x14ac:dyDescent="0.25">
      <c r="A252" s="68" t="s">
        <v>725</v>
      </c>
      <c r="B252" s="67" t="s">
        <v>25</v>
      </c>
      <c r="C252" s="67" t="s">
        <v>524</v>
      </c>
      <c r="D252" s="67" t="s">
        <v>726</v>
      </c>
      <c r="E252" s="67" t="s">
        <v>478</v>
      </c>
      <c r="F252" s="66">
        <v>1055069.93</v>
      </c>
      <c r="G252" s="65">
        <v>1055069.93</v>
      </c>
      <c r="H252" s="64">
        <f t="shared" si="4"/>
        <v>100</v>
      </c>
      <c r="K252" s="71"/>
      <c r="L252" s="71"/>
      <c r="M252" s="70"/>
      <c r="N252" s="70"/>
      <c r="O252" s="70"/>
      <c r="P252" s="69"/>
      <c r="Q252" s="69"/>
      <c r="R252" s="69"/>
    </row>
    <row r="253" spans="1:18" s="94" customFormat="1" ht="71.25" customHeight="1" x14ac:dyDescent="0.25">
      <c r="A253" s="68" t="s">
        <v>417</v>
      </c>
      <c r="B253" s="67" t="s">
        <v>25</v>
      </c>
      <c r="C253" s="67" t="s">
        <v>524</v>
      </c>
      <c r="D253" s="67" t="s">
        <v>726</v>
      </c>
      <c r="E253" s="67" t="s">
        <v>29</v>
      </c>
      <c r="F253" s="66">
        <v>1055069.93</v>
      </c>
      <c r="G253" s="65">
        <v>1055069.93</v>
      </c>
      <c r="H253" s="64">
        <f t="shared" si="4"/>
        <v>100</v>
      </c>
      <c r="K253" s="71"/>
      <c r="L253" s="71"/>
      <c r="M253" s="70"/>
      <c r="N253" s="70"/>
      <c r="O253" s="70"/>
      <c r="P253" s="69"/>
      <c r="Q253" s="69"/>
      <c r="R253" s="69"/>
    </row>
    <row r="254" spans="1:18" s="94" customFormat="1" ht="39" customHeight="1" x14ac:dyDescent="0.25">
      <c r="A254" s="68" t="s">
        <v>418</v>
      </c>
      <c r="B254" s="67" t="s">
        <v>25</v>
      </c>
      <c r="C254" s="67" t="s">
        <v>524</v>
      </c>
      <c r="D254" s="67" t="s">
        <v>726</v>
      </c>
      <c r="E254" s="67" t="s">
        <v>31</v>
      </c>
      <c r="F254" s="66">
        <v>1055069.93</v>
      </c>
      <c r="G254" s="65">
        <v>1055069.93</v>
      </c>
      <c r="H254" s="64">
        <f t="shared" si="4"/>
        <v>100</v>
      </c>
      <c r="K254" s="71"/>
      <c r="L254" s="71"/>
      <c r="M254" s="70"/>
      <c r="N254" s="70"/>
      <c r="O254" s="70"/>
      <c r="P254" s="69"/>
      <c r="Q254" s="69"/>
      <c r="R254" s="69"/>
    </row>
    <row r="255" spans="1:18" ht="63" customHeight="1" x14ac:dyDescent="0.25">
      <c r="A255" s="68" t="s">
        <v>527</v>
      </c>
      <c r="B255" s="67" t="s">
        <v>25</v>
      </c>
      <c r="C255" s="67" t="s">
        <v>528</v>
      </c>
      <c r="D255" s="67" t="s">
        <v>695</v>
      </c>
      <c r="E255" s="67" t="s">
        <v>478</v>
      </c>
      <c r="F255" s="66">
        <v>25287</v>
      </c>
      <c r="G255" s="65">
        <v>25287</v>
      </c>
      <c r="H255" s="64">
        <f t="shared" si="4"/>
        <v>100</v>
      </c>
      <c r="K255" s="71"/>
      <c r="L255" s="71"/>
      <c r="M255" s="70"/>
      <c r="N255" s="70"/>
      <c r="O255" s="70"/>
      <c r="P255" s="69"/>
      <c r="Q255" s="69"/>
      <c r="R255" s="69"/>
    </row>
    <row r="256" spans="1:18" ht="63" x14ac:dyDescent="0.25">
      <c r="A256" s="68" t="s">
        <v>529</v>
      </c>
      <c r="B256" s="67" t="s">
        <v>25</v>
      </c>
      <c r="C256" s="67" t="s">
        <v>528</v>
      </c>
      <c r="D256" s="67" t="s">
        <v>774</v>
      </c>
      <c r="E256" s="67" t="s">
        <v>478</v>
      </c>
      <c r="F256" s="66">
        <v>25287</v>
      </c>
      <c r="G256" s="65">
        <v>25287</v>
      </c>
      <c r="H256" s="64">
        <f t="shared" si="4"/>
        <v>100</v>
      </c>
      <c r="K256" s="71"/>
      <c r="L256" s="71"/>
      <c r="M256" s="70"/>
      <c r="N256" s="70"/>
      <c r="O256" s="70"/>
      <c r="P256" s="69"/>
      <c r="Q256" s="69"/>
      <c r="R256" s="69"/>
    </row>
    <row r="257" spans="1:18" ht="36.75" customHeight="1" x14ac:dyDescent="0.25">
      <c r="A257" s="68" t="s">
        <v>419</v>
      </c>
      <c r="B257" s="67" t="s">
        <v>25</v>
      </c>
      <c r="C257" s="67" t="s">
        <v>528</v>
      </c>
      <c r="D257" s="67" t="s">
        <v>774</v>
      </c>
      <c r="E257" s="67" t="s">
        <v>35</v>
      </c>
      <c r="F257" s="66">
        <v>25287</v>
      </c>
      <c r="G257" s="65">
        <v>25287</v>
      </c>
      <c r="H257" s="64">
        <f t="shared" si="4"/>
        <v>100</v>
      </c>
      <c r="K257" s="71"/>
      <c r="L257" s="71"/>
      <c r="M257" s="70"/>
      <c r="N257" s="70"/>
      <c r="O257" s="70"/>
      <c r="P257" s="69"/>
      <c r="Q257" s="69"/>
      <c r="R257" s="69"/>
    </row>
    <row r="258" spans="1:18" ht="31.5" x14ac:dyDescent="0.25">
      <c r="A258" s="68" t="s">
        <v>420</v>
      </c>
      <c r="B258" s="67" t="s">
        <v>25</v>
      </c>
      <c r="C258" s="67" t="s">
        <v>528</v>
      </c>
      <c r="D258" s="67" t="s">
        <v>774</v>
      </c>
      <c r="E258" s="67" t="s">
        <v>37</v>
      </c>
      <c r="F258" s="66">
        <v>25287</v>
      </c>
      <c r="G258" s="65">
        <v>25287</v>
      </c>
      <c r="H258" s="64">
        <f t="shared" si="4"/>
        <v>100</v>
      </c>
      <c r="K258" s="71"/>
      <c r="L258" s="71"/>
      <c r="M258" s="70"/>
      <c r="N258" s="70"/>
      <c r="O258" s="70"/>
      <c r="P258" s="69"/>
      <c r="Q258" s="69"/>
      <c r="R258" s="69"/>
    </row>
    <row r="259" spans="1:18" ht="27.75" x14ac:dyDescent="0.25">
      <c r="A259" s="68" t="s">
        <v>530</v>
      </c>
      <c r="B259" s="67" t="s">
        <v>25</v>
      </c>
      <c r="C259" s="67" t="s">
        <v>531</v>
      </c>
      <c r="D259" s="67"/>
      <c r="E259" s="67" t="s">
        <v>478</v>
      </c>
      <c r="F259" s="66">
        <v>304871</v>
      </c>
      <c r="G259" s="65">
        <v>304871</v>
      </c>
      <c r="H259" s="64">
        <f t="shared" si="4"/>
        <v>100</v>
      </c>
      <c r="K259" s="71"/>
      <c r="L259" s="71"/>
      <c r="M259" s="70"/>
      <c r="N259" s="70"/>
      <c r="O259" s="70"/>
      <c r="P259" s="69"/>
      <c r="Q259" s="69"/>
      <c r="R259" s="69"/>
    </row>
    <row r="260" spans="1:18" ht="27.75" x14ac:dyDescent="0.25">
      <c r="A260" s="68" t="s">
        <v>532</v>
      </c>
      <c r="B260" s="67" t="s">
        <v>25</v>
      </c>
      <c r="C260" s="67" t="s">
        <v>531</v>
      </c>
      <c r="D260" s="67" t="s">
        <v>775</v>
      </c>
      <c r="E260" s="67" t="s">
        <v>478</v>
      </c>
      <c r="F260" s="66">
        <v>304871</v>
      </c>
      <c r="G260" s="65">
        <v>304871</v>
      </c>
      <c r="H260" s="64">
        <f t="shared" si="4"/>
        <v>100</v>
      </c>
      <c r="K260" s="71"/>
      <c r="L260" s="71"/>
      <c r="M260" s="70"/>
      <c r="N260" s="70"/>
      <c r="O260" s="70"/>
      <c r="P260" s="69"/>
      <c r="Q260" s="69"/>
      <c r="R260" s="69"/>
    </row>
    <row r="261" spans="1:18" ht="27.75" x14ac:dyDescent="0.25">
      <c r="A261" s="68" t="s">
        <v>421</v>
      </c>
      <c r="B261" s="67" t="s">
        <v>25</v>
      </c>
      <c r="C261" s="67" t="s">
        <v>531</v>
      </c>
      <c r="D261" s="67" t="s">
        <v>775</v>
      </c>
      <c r="E261" s="67" t="s">
        <v>39</v>
      </c>
      <c r="F261" s="66">
        <v>304871</v>
      </c>
      <c r="G261" s="65">
        <v>304871</v>
      </c>
      <c r="H261" s="64">
        <f t="shared" si="4"/>
        <v>100</v>
      </c>
      <c r="K261" s="71"/>
      <c r="L261" s="71"/>
      <c r="M261" s="70"/>
      <c r="N261" s="70"/>
      <c r="O261" s="70"/>
      <c r="P261" s="69"/>
      <c r="Q261" s="69"/>
      <c r="R261" s="69"/>
    </row>
    <row r="262" spans="1:18" ht="27.75" x14ac:dyDescent="0.25">
      <c r="A262" s="68" t="s">
        <v>533</v>
      </c>
      <c r="B262" s="67" t="s">
        <v>25</v>
      </c>
      <c r="C262" s="67" t="s">
        <v>531</v>
      </c>
      <c r="D262" s="67" t="s">
        <v>775</v>
      </c>
      <c r="E262" s="67" t="s">
        <v>387</v>
      </c>
      <c r="F262" s="66">
        <v>304871</v>
      </c>
      <c r="G262" s="65">
        <v>304871</v>
      </c>
      <c r="H262" s="64">
        <f t="shared" si="4"/>
        <v>100</v>
      </c>
      <c r="K262" s="71"/>
      <c r="L262" s="71"/>
      <c r="M262" s="70"/>
      <c r="N262" s="70"/>
      <c r="O262" s="70"/>
      <c r="P262" s="69"/>
      <c r="Q262" s="69"/>
      <c r="R262" s="69"/>
    </row>
    <row r="263" spans="1:18" ht="31.5" customHeight="1" x14ac:dyDescent="0.25">
      <c r="A263" s="68" t="s">
        <v>534</v>
      </c>
      <c r="B263" s="67" t="s">
        <v>25</v>
      </c>
      <c r="C263" s="67" t="s">
        <v>535</v>
      </c>
      <c r="D263" s="67"/>
      <c r="E263" s="67" t="s">
        <v>478</v>
      </c>
      <c r="F263" s="66">
        <v>1843455.58</v>
      </c>
      <c r="G263" s="65">
        <v>0</v>
      </c>
      <c r="H263" s="64">
        <f t="shared" si="4"/>
        <v>0</v>
      </c>
      <c r="K263" s="71"/>
      <c r="L263" s="71"/>
      <c r="M263" s="70"/>
      <c r="N263" s="70"/>
      <c r="O263" s="70"/>
      <c r="P263" s="69"/>
      <c r="Q263" s="69"/>
      <c r="R263" s="69"/>
    </row>
    <row r="264" spans="1:18" ht="25.5" customHeight="1" x14ac:dyDescent="0.25">
      <c r="A264" s="68" t="s">
        <v>536</v>
      </c>
      <c r="B264" s="67" t="s">
        <v>25</v>
      </c>
      <c r="C264" s="67" t="s">
        <v>535</v>
      </c>
      <c r="D264" s="67" t="s">
        <v>776</v>
      </c>
      <c r="E264" s="67" t="s">
        <v>478</v>
      </c>
      <c r="F264" s="66">
        <v>1843455.58</v>
      </c>
      <c r="G264" s="65">
        <v>0</v>
      </c>
      <c r="H264" s="64">
        <f t="shared" si="4"/>
        <v>0</v>
      </c>
      <c r="K264" s="71"/>
      <c r="L264" s="71"/>
      <c r="M264" s="70"/>
      <c r="N264" s="70"/>
      <c r="O264" s="70"/>
      <c r="P264" s="69"/>
      <c r="Q264" s="69"/>
      <c r="R264" s="69"/>
    </row>
    <row r="265" spans="1:18" ht="35.25" customHeight="1" x14ac:dyDescent="0.25">
      <c r="A265" s="68" t="s">
        <v>421</v>
      </c>
      <c r="B265" s="67" t="s">
        <v>25</v>
      </c>
      <c r="C265" s="67" t="s">
        <v>535</v>
      </c>
      <c r="D265" s="67" t="s">
        <v>776</v>
      </c>
      <c r="E265" s="67" t="s">
        <v>39</v>
      </c>
      <c r="F265" s="66">
        <v>1843455.58</v>
      </c>
      <c r="G265" s="65">
        <v>0</v>
      </c>
      <c r="H265" s="64">
        <f t="shared" si="4"/>
        <v>0</v>
      </c>
      <c r="K265" s="71"/>
      <c r="L265" s="71"/>
      <c r="M265" s="70"/>
      <c r="N265" s="70"/>
      <c r="O265" s="70"/>
      <c r="P265" s="69"/>
      <c r="Q265" s="69"/>
      <c r="R265" s="69"/>
    </row>
    <row r="266" spans="1:18" ht="27.75" x14ac:dyDescent="0.25">
      <c r="A266" s="68" t="s">
        <v>426</v>
      </c>
      <c r="B266" s="67" t="s">
        <v>25</v>
      </c>
      <c r="C266" s="67" t="s">
        <v>535</v>
      </c>
      <c r="D266" s="67" t="s">
        <v>776</v>
      </c>
      <c r="E266" s="67" t="s">
        <v>363</v>
      </c>
      <c r="F266" s="66">
        <v>1843455.58</v>
      </c>
      <c r="G266" s="65">
        <v>0</v>
      </c>
      <c r="H266" s="64">
        <f t="shared" si="4"/>
        <v>0</v>
      </c>
      <c r="K266" s="71"/>
      <c r="L266" s="71"/>
      <c r="M266" s="70"/>
      <c r="N266" s="70"/>
      <c r="O266" s="70"/>
      <c r="P266" s="69"/>
      <c r="Q266" s="69"/>
      <c r="R266" s="69"/>
    </row>
    <row r="267" spans="1:18" ht="27.75" x14ac:dyDescent="0.25">
      <c r="A267" s="68" t="s">
        <v>424</v>
      </c>
      <c r="B267" s="67" t="s">
        <v>25</v>
      </c>
      <c r="C267" s="67" t="s">
        <v>425</v>
      </c>
      <c r="D267" s="67"/>
      <c r="E267" s="67" t="s">
        <v>478</v>
      </c>
      <c r="F267" s="66">
        <v>45804351.100000001</v>
      </c>
      <c r="G267" s="65">
        <v>44526824.420000002</v>
      </c>
      <c r="H267" s="64">
        <f t="shared" si="4"/>
        <v>97.210905406757306</v>
      </c>
      <c r="K267" s="71"/>
      <c r="L267" s="71"/>
      <c r="M267" s="70"/>
      <c r="N267" s="70"/>
      <c r="O267" s="70"/>
      <c r="P267" s="69"/>
      <c r="Q267" s="69"/>
      <c r="R267" s="69"/>
    </row>
    <row r="268" spans="1:18" ht="31.5" x14ac:dyDescent="0.25">
      <c r="A268" s="68" t="s">
        <v>760</v>
      </c>
      <c r="B268" s="67" t="s">
        <v>25</v>
      </c>
      <c r="C268" s="67" t="s">
        <v>425</v>
      </c>
      <c r="D268" s="67" t="s">
        <v>777</v>
      </c>
      <c r="E268" s="67" t="s">
        <v>478</v>
      </c>
      <c r="F268" s="66">
        <v>140000</v>
      </c>
      <c r="G268" s="65">
        <v>140000</v>
      </c>
      <c r="H268" s="64">
        <f t="shared" si="4"/>
        <v>100</v>
      </c>
      <c r="K268" s="71"/>
      <c r="L268" s="71"/>
      <c r="M268" s="70"/>
      <c r="N268" s="70"/>
      <c r="O268" s="70"/>
      <c r="P268" s="69"/>
      <c r="Q268" s="69"/>
      <c r="R268" s="69"/>
    </row>
    <row r="269" spans="1:18" ht="31.5" x14ac:dyDescent="0.25">
      <c r="A269" s="68" t="s">
        <v>419</v>
      </c>
      <c r="B269" s="67" t="s">
        <v>25</v>
      </c>
      <c r="C269" s="67" t="s">
        <v>425</v>
      </c>
      <c r="D269" s="67" t="s">
        <v>777</v>
      </c>
      <c r="E269" s="67" t="s">
        <v>35</v>
      </c>
      <c r="F269" s="66">
        <v>140000</v>
      </c>
      <c r="G269" s="65">
        <v>140000</v>
      </c>
      <c r="H269" s="64">
        <f t="shared" si="4"/>
        <v>100</v>
      </c>
      <c r="K269" s="71"/>
      <c r="L269" s="71"/>
      <c r="M269" s="70"/>
      <c r="N269" s="70"/>
      <c r="O269" s="70"/>
      <c r="P269" s="69"/>
      <c r="Q269" s="69"/>
      <c r="R269" s="69"/>
    </row>
    <row r="270" spans="1:18" ht="39" customHeight="1" x14ac:dyDescent="0.25">
      <c r="A270" s="68" t="s">
        <v>420</v>
      </c>
      <c r="B270" s="67" t="s">
        <v>25</v>
      </c>
      <c r="C270" s="67" t="s">
        <v>425</v>
      </c>
      <c r="D270" s="67" t="s">
        <v>777</v>
      </c>
      <c r="E270" s="67" t="s">
        <v>37</v>
      </c>
      <c r="F270" s="66">
        <v>140000</v>
      </c>
      <c r="G270" s="65">
        <v>140000</v>
      </c>
      <c r="H270" s="64">
        <f t="shared" si="4"/>
        <v>100</v>
      </c>
      <c r="K270" s="71"/>
      <c r="L270" s="71"/>
      <c r="M270" s="70"/>
      <c r="N270" s="70"/>
      <c r="O270" s="70"/>
      <c r="P270" s="69"/>
      <c r="Q270" s="69"/>
      <c r="R270" s="69"/>
    </row>
    <row r="271" spans="1:18" ht="47.25" x14ac:dyDescent="0.25">
      <c r="A271" s="68" t="s">
        <v>502</v>
      </c>
      <c r="B271" s="67" t="s">
        <v>25</v>
      </c>
      <c r="C271" s="67" t="s">
        <v>425</v>
      </c>
      <c r="D271" s="67" t="s">
        <v>778</v>
      </c>
      <c r="E271" s="67" t="s">
        <v>478</v>
      </c>
      <c r="F271" s="66">
        <v>307500</v>
      </c>
      <c r="G271" s="65">
        <v>228816.16</v>
      </c>
      <c r="H271" s="64">
        <f t="shared" si="4"/>
        <v>74.411759349593495</v>
      </c>
      <c r="K271" s="71"/>
      <c r="L271" s="71"/>
      <c r="M271" s="70"/>
      <c r="N271" s="70"/>
      <c r="O271" s="70"/>
      <c r="P271" s="69"/>
      <c r="Q271" s="69"/>
      <c r="R271" s="69"/>
    </row>
    <row r="272" spans="1:18" ht="31.5" x14ac:dyDescent="0.25">
      <c r="A272" s="68" t="s">
        <v>419</v>
      </c>
      <c r="B272" s="67" t="s">
        <v>25</v>
      </c>
      <c r="C272" s="67" t="s">
        <v>425</v>
      </c>
      <c r="D272" s="67" t="s">
        <v>778</v>
      </c>
      <c r="E272" s="67" t="s">
        <v>35</v>
      </c>
      <c r="F272" s="66">
        <v>307500</v>
      </c>
      <c r="G272" s="65">
        <v>228816.16</v>
      </c>
      <c r="H272" s="64">
        <f t="shared" si="4"/>
        <v>74.411759349593495</v>
      </c>
      <c r="K272" s="71"/>
      <c r="L272" s="71"/>
      <c r="M272" s="70"/>
      <c r="N272" s="70"/>
      <c r="O272" s="70"/>
      <c r="P272" s="69"/>
      <c r="Q272" s="69"/>
      <c r="R272" s="69"/>
    </row>
    <row r="273" spans="1:18" ht="31.5" x14ac:dyDescent="0.25">
      <c r="A273" s="68" t="s">
        <v>420</v>
      </c>
      <c r="B273" s="67" t="s">
        <v>25</v>
      </c>
      <c r="C273" s="67" t="s">
        <v>425</v>
      </c>
      <c r="D273" s="67" t="s">
        <v>778</v>
      </c>
      <c r="E273" s="67" t="s">
        <v>37</v>
      </c>
      <c r="F273" s="66">
        <v>307500</v>
      </c>
      <c r="G273" s="65">
        <v>228816.16</v>
      </c>
      <c r="H273" s="64">
        <f t="shared" si="4"/>
        <v>74.411759349593495</v>
      </c>
      <c r="K273" s="71"/>
      <c r="L273" s="71"/>
      <c r="M273" s="70"/>
      <c r="N273" s="70"/>
      <c r="O273" s="70"/>
      <c r="P273" s="69"/>
      <c r="Q273" s="69"/>
      <c r="R273" s="69"/>
    </row>
    <row r="274" spans="1:18" ht="47.25" x14ac:dyDescent="0.25">
      <c r="A274" s="68" t="s">
        <v>537</v>
      </c>
      <c r="B274" s="67" t="s">
        <v>25</v>
      </c>
      <c r="C274" s="67" t="s">
        <v>425</v>
      </c>
      <c r="D274" s="67" t="s">
        <v>559</v>
      </c>
      <c r="E274" s="67" t="s">
        <v>478</v>
      </c>
      <c r="F274" s="66">
        <v>570960.23</v>
      </c>
      <c r="G274" s="65">
        <v>435914.98</v>
      </c>
      <c r="H274" s="64">
        <f t="shared" si="4"/>
        <v>76.347695880674564</v>
      </c>
      <c r="K274" s="71"/>
      <c r="L274" s="71"/>
      <c r="M274" s="70"/>
      <c r="N274" s="70"/>
      <c r="O274" s="70"/>
      <c r="P274" s="69"/>
      <c r="Q274" s="69"/>
      <c r="R274" s="69"/>
    </row>
    <row r="275" spans="1:18" ht="31.5" x14ac:dyDescent="0.25">
      <c r="A275" s="68" t="s">
        <v>419</v>
      </c>
      <c r="B275" s="67" t="s">
        <v>25</v>
      </c>
      <c r="C275" s="67" t="s">
        <v>425</v>
      </c>
      <c r="D275" s="67" t="s">
        <v>559</v>
      </c>
      <c r="E275" s="67" t="s">
        <v>35</v>
      </c>
      <c r="F275" s="66">
        <v>520960.23</v>
      </c>
      <c r="G275" s="65">
        <v>435914.98</v>
      </c>
      <c r="H275" s="64">
        <f t="shared" si="4"/>
        <v>83.675289378615332</v>
      </c>
      <c r="K275" s="71"/>
      <c r="L275" s="71"/>
      <c r="M275" s="70"/>
      <c r="N275" s="70"/>
      <c r="O275" s="70"/>
      <c r="P275" s="69"/>
      <c r="Q275" s="69"/>
      <c r="R275" s="69"/>
    </row>
    <row r="276" spans="1:18" ht="31.5" x14ac:dyDescent="0.25">
      <c r="A276" s="68" t="s">
        <v>420</v>
      </c>
      <c r="B276" s="67" t="s">
        <v>25</v>
      </c>
      <c r="C276" s="67" t="s">
        <v>425</v>
      </c>
      <c r="D276" s="67" t="s">
        <v>559</v>
      </c>
      <c r="E276" s="67" t="s">
        <v>37</v>
      </c>
      <c r="F276" s="66">
        <v>520960.23</v>
      </c>
      <c r="G276" s="65">
        <v>435914.98</v>
      </c>
      <c r="H276" s="64">
        <f t="shared" si="4"/>
        <v>83.675289378615332</v>
      </c>
      <c r="K276" s="71"/>
      <c r="L276" s="71"/>
      <c r="M276" s="70"/>
      <c r="N276" s="70"/>
      <c r="O276" s="70"/>
      <c r="P276" s="69"/>
      <c r="Q276" s="69"/>
      <c r="R276" s="69"/>
    </row>
    <row r="277" spans="1:18" ht="27.75" x14ac:dyDescent="0.25">
      <c r="A277" s="68" t="s">
        <v>421</v>
      </c>
      <c r="B277" s="67" t="s">
        <v>25</v>
      </c>
      <c r="C277" s="57" t="s">
        <v>425</v>
      </c>
      <c r="D277" s="67" t="s">
        <v>559</v>
      </c>
      <c r="E277" s="67" t="s">
        <v>39</v>
      </c>
      <c r="F277" s="66">
        <v>50000</v>
      </c>
      <c r="G277" s="65">
        <v>0</v>
      </c>
      <c r="H277" s="64">
        <f t="shared" si="4"/>
        <v>0</v>
      </c>
      <c r="K277" s="71"/>
      <c r="L277" s="71"/>
      <c r="M277" s="70"/>
      <c r="N277" s="70"/>
      <c r="O277" s="70"/>
      <c r="P277" s="69"/>
      <c r="Q277" s="69"/>
      <c r="R277" s="69"/>
    </row>
    <row r="278" spans="1:18" ht="27.75" x14ac:dyDescent="0.25">
      <c r="A278" s="68" t="s">
        <v>422</v>
      </c>
      <c r="B278" s="67" t="s">
        <v>25</v>
      </c>
      <c r="C278" s="57" t="s">
        <v>425</v>
      </c>
      <c r="D278" s="67" t="s">
        <v>559</v>
      </c>
      <c r="E278" s="67" t="s">
        <v>41</v>
      </c>
      <c r="F278" s="66">
        <v>50000</v>
      </c>
      <c r="G278" s="65">
        <v>0</v>
      </c>
      <c r="H278" s="64">
        <f t="shared" si="4"/>
        <v>0</v>
      </c>
      <c r="K278" s="71"/>
      <c r="L278" s="71"/>
      <c r="M278" s="70"/>
      <c r="N278" s="70"/>
      <c r="O278" s="70"/>
      <c r="P278" s="69"/>
      <c r="Q278" s="69"/>
      <c r="R278" s="69"/>
    </row>
    <row r="279" spans="1:18" ht="94.5" x14ac:dyDescent="0.25">
      <c r="A279" s="68" t="s">
        <v>538</v>
      </c>
      <c r="B279" s="67" t="s">
        <v>25</v>
      </c>
      <c r="C279" s="57" t="s">
        <v>425</v>
      </c>
      <c r="D279" s="67" t="s">
        <v>539</v>
      </c>
      <c r="E279" s="67" t="s">
        <v>478</v>
      </c>
      <c r="F279" s="66">
        <v>477968</v>
      </c>
      <c r="G279" s="65">
        <v>477968</v>
      </c>
      <c r="H279" s="64">
        <f t="shared" si="4"/>
        <v>100</v>
      </c>
      <c r="K279" s="71"/>
      <c r="L279" s="71"/>
      <c r="M279" s="70"/>
      <c r="N279" s="70"/>
      <c r="O279" s="70"/>
      <c r="P279" s="69"/>
      <c r="Q279" s="69"/>
      <c r="R279" s="69"/>
    </row>
    <row r="280" spans="1:18" ht="63" x14ac:dyDescent="0.25">
      <c r="A280" s="68" t="s">
        <v>417</v>
      </c>
      <c r="B280" s="67" t="s">
        <v>25</v>
      </c>
      <c r="C280" s="57" t="s">
        <v>425</v>
      </c>
      <c r="D280" s="67" t="s">
        <v>539</v>
      </c>
      <c r="E280" s="67" t="s">
        <v>29</v>
      </c>
      <c r="F280" s="66">
        <v>334700.78999999998</v>
      </c>
      <c r="G280" s="65">
        <v>334700.78999999998</v>
      </c>
      <c r="H280" s="64">
        <f t="shared" si="4"/>
        <v>100</v>
      </c>
      <c r="K280" s="71"/>
      <c r="L280" s="71"/>
      <c r="M280" s="70"/>
      <c r="N280" s="70"/>
      <c r="O280" s="70"/>
      <c r="P280" s="69"/>
      <c r="Q280" s="69"/>
      <c r="R280" s="69"/>
    </row>
    <row r="281" spans="1:18" ht="44.25" customHeight="1" x14ac:dyDescent="0.25">
      <c r="A281" s="68" t="s">
        <v>418</v>
      </c>
      <c r="B281" s="67" t="s">
        <v>25</v>
      </c>
      <c r="C281" s="57" t="s">
        <v>425</v>
      </c>
      <c r="D281" s="67" t="s">
        <v>539</v>
      </c>
      <c r="E281" s="67" t="s">
        <v>31</v>
      </c>
      <c r="F281" s="66">
        <v>334700.78999999998</v>
      </c>
      <c r="G281" s="65">
        <v>334700.78999999998</v>
      </c>
      <c r="H281" s="64">
        <f t="shared" si="4"/>
        <v>100</v>
      </c>
      <c r="K281" s="71"/>
      <c r="L281" s="71"/>
      <c r="M281" s="70"/>
      <c r="N281" s="70"/>
      <c r="O281" s="70"/>
      <c r="P281" s="69"/>
      <c r="Q281" s="69"/>
      <c r="R281" s="69"/>
    </row>
    <row r="282" spans="1:18" ht="39" customHeight="1" x14ac:dyDescent="0.25">
      <c r="A282" s="68" t="s">
        <v>419</v>
      </c>
      <c r="B282" s="67" t="s">
        <v>25</v>
      </c>
      <c r="C282" s="57" t="s">
        <v>425</v>
      </c>
      <c r="D282" s="67" t="s">
        <v>539</v>
      </c>
      <c r="E282" s="67" t="s">
        <v>35</v>
      </c>
      <c r="F282" s="66">
        <v>143267.21</v>
      </c>
      <c r="G282" s="65">
        <v>143267.21</v>
      </c>
      <c r="H282" s="64">
        <f t="shared" si="4"/>
        <v>100</v>
      </c>
      <c r="K282" s="71"/>
      <c r="L282" s="71"/>
      <c r="M282" s="70"/>
      <c r="N282" s="70"/>
      <c r="O282" s="70"/>
      <c r="P282" s="69"/>
      <c r="Q282" s="69"/>
      <c r="R282" s="69"/>
    </row>
    <row r="283" spans="1:18" ht="35.25" customHeight="1" x14ac:dyDescent="0.25">
      <c r="A283" s="68" t="s">
        <v>420</v>
      </c>
      <c r="B283" s="67" t="s">
        <v>25</v>
      </c>
      <c r="C283" s="67" t="s">
        <v>425</v>
      </c>
      <c r="D283" s="67" t="s">
        <v>539</v>
      </c>
      <c r="E283" s="67" t="s">
        <v>37</v>
      </c>
      <c r="F283" s="66">
        <v>143267.21</v>
      </c>
      <c r="G283" s="65">
        <v>143267.21</v>
      </c>
      <c r="H283" s="64">
        <f t="shared" si="4"/>
        <v>100</v>
      </c>
      <c r="K283" s="71"/>
      <c r="L283" s="71"/>
      <c r="M283" s="70"/>
      <c r="N283" s="70"/>
      <c r="O283" s="70"/>
      <c r="P283" s="69"/>
      <c r="Q283" s="69"/>
      <c r="R283" s="69"/>
    </row>
    <row r="284" spans="1:18" ht="31.5" x14ac:dyDescent="0.25">
      <c r="A284" s="68" t="s">
        <v>540</v>
      </c>
      <c r="B284" s="67" t="s">
        <v>25</v>
      </c>
      <c r="C284" s="67" t="s">
        <v>425</v>
      </c>
      <c r="D284" s="67" t="s">
        <v>541</v>
      </c>
      <c r="E284" s="67" t="s">
        <v>478</v>
      </c>
      <c r="F284" s="66">
        <v>11319282</v>
      </c>
      <c r="G284" s="65">
        <v>11186874.75</v>
      </c>
      <c r="H284" s="64">
        <f t="shared" si="4"/>
        <v>98.830250452281334</v>
      </c>
      <c r="K284" s="71"/>
      <c r="L284" s="71"/>
      <c r="M284" s="70"/>
      <c r="N284" s="70"/>
      <c r="O284" s="70"/>
      <c r="P284" s="69"/>
      <c r="Q284" s="69"/>
      <c r="R284" s="69"/>
    </row>
    <row r="285" spans="1:18" ht="31.5" x14ac:dyDescent="0.25">
      <c r="A285" s="68" t="s">
        <v>455</v>
      </c>
      <c r="B285" s="67" t="s">
        <v>25</v>
      </c>
      <c r="C285" s="67" t="s">
        <v>425</v>
      </c>
      <c r="D285" s="67" t="s">
        <v>541</v>
      </c>
      <c r="E285" s="67" t="s">
        <v>69</v>
      </c>
      <c r="F285" s="66">
        <v>11319282</v>
      </c>
      <c r="G285" s="65">
        <v>11186874.75</v>
      </c>
      <c r="H285" s="64">
        <f t="shared" si="4"/>
        <v>98.830250452281334</v>
      </c>
      <c r="K285" s="71"/>
      <c r="L285" s="71"/>
      <c r="M285" s="70"/>
      <c r="N285" s="70"/>
      <c r="O285" s="70"/>
      <c r="P285" s="69"/>
      <c r="Q285" s="69"/>
      <c r="R285" s="69"/>
    </row>
    <row r="286" spans="1:18" ht="27.75" x14ac:dyDescent="0.25">
      <c r="A286" s="68" t="s">
        <v>456</v>
      </c>
      <c r="B286" s="67" t="s">
        <v>25</v>
      </c>
      <c r="C286" s="67" t="s">
        <v>425</v>
      </c>
      <c r="D286" s="67" t="s">
        <v>541</v>
      </c>
      <c r="E286" s="67" t="s">
        <v>71</v>
      </c>
      <c r="F286" s="66">
        <v>11319282</v>
      </c>
      <c r="G286" s="65">
        <v>11186874.75</v>
      </c>
      <c r="H286" s="64">
        <f t="shared" si="4"/>
        <v>98.830250452281334</v>
      </c>
      <c r="K286" s="71"/>
      <c r="L286" s="71"/>
      <c r="M286" s="70"/>
      <c r="N286" s="70"/>
      <c r="O286" s="70"/>
      <c r="P286" s="69"/>
      <c r="Q286" s="69"/>
      <c r="R286" s="69"/>
    </row>
    <row r="287" spans="1:18" ht="31.5" x14ac:dyDescent="0.25">
      <c r="A287" s="68" t="s">
        <v>481</v>
      </c>
      <c r="B287" s="67" t="s">
        <v>25</v>
      </c>
      <c r="C287" s="67" t="s">
        <v>425</v>
      </c>
      <c r="D287" s="67" t="s">
        <v>542</v>
      </c>
      <c r="E287" s="67" t="s">
        <v>478</v>
      </c>
      <c r="F287" s="66">
        <v>29083642.640000001</v>
      </c>
      <c r="G287" s="65">
        <v>28926973.600000001</v>
      </c>
      <c r="H287" s="64">
        <f t="shared" si="4"/>
        <v>99.461315620126186</v>
      </c>
      <c r="K287" s="71"/>
      <c r="L287" s="71"/>
      <c r="M287" s="70"/>
      <c r="N287" s="70"/>
      <c r="O287" s="70"/>
      <c r="P287" s="69"/>
      <c r="Q287" s="69"/>
      <c r="R287" s="69"/>
    </row>
    <row r="288" spans="1:18" ht="37.5" customHeight="1" x14ac:dyDescent="0.25">
      <c r="A288" s="68" t="s">
        <v>455</v>
      </c>
      <c r="B288" s="67" t="s">
        <v>25</v>
      </c>
      <c r="C288" s="67" t="s">
        <v>425</v>
      </c>
      <c r="D288" s="67" t="s">
        <v>542</v>
      </c>
      <c r="E288" s="67" t="s">
        <v>69</v>
      </c>
      <c r="F288" s="66">
        <v>29083642.640000001</v>
      </c>
      <c r="G288" s="65">
        <v>28926973.600000001</v>
      </c>
      <c r="H288" s="64">
        <f t="shared" si="4"/>
        <v>99.461315620126186</v>
      </c>
      <c r="K288" s="71"/>
      <c r="L288" s="71"/>
      <c r="M288" s="70"/>
      <c r="N288" s="70"/>
      <c r="O288" s="70"/>
      <c r="P288" s="69"/>
      <c r="Q288" s="69"/>
      <c r="R288" s="69"/>
    </row>
    <row r="289" spans="1:18" ht="39.75" customHeight="1" x14ac:dyDescent="0.25">
      <c r="A289" s="68" t="s">
        <v>456</v>
      </c>
      <c r="B289" s="67" t="s">
        <v>25</v>
      </c>
      <c r="C289" s="67" t="s">
        <v>425</v>
      </c>
      <c r="D289" s="67" t="s">
        <v>542</v>
      </c>
      <c r="E289" s="67" t="s">
        <v>71</v>
      </c>
      <c r="F289" s="66">
        <v>29083642.640000001</v>
      </c>
      <c r="G289" s="65">
        <v>28926973.600000001</v>
      </c>
      <c r="H289" s="64">
        <f t="shared" si="4"/>
        <v>99.461315620126186</v>
      </c>
      <c r="K289" s="71"/>
      <c r="L289" s="71"/>
      <c r="M289" s="70"/>
      <c r="N289" s="70"/>
      <c r="O289" s="70"/>
      <c r="P289" s="62"/>
      <c r="Q289" s="62"/>
      <c r="R289" s="62"/>
    </row>
    <row r="290" spans="1:18" ht="37.5" customHeight="1" x14ac:dyDescent="0.25">
      <c r="A290" s="68" t="s">
        <v>423</v>
      </c>
      <c r="B290" s="67" t="s">
        <v>25</v>
      </c>
      <c r="C290" s="67" t="s">
        <v>425</v>
      </c>
      <c r="D290" s="67" t="s">
        <v>543</v>
      </c>
      <c r="E290" s="67" t="s">
        <v>478</v>
      </c>
      <c r="F290" s="66">
        <v>2511259</v>
      </c>
      <c r="G290" s="65">
        <v>2201140</v>
      </c>
      <c r="H290" s="64">
        <f t="shared" si="4"/>
        <v>87.650855606689717</v>
      </c>
      <c r="K290" s="71"/>
      <c r="L290" s="71"/>
      <c r="M290" s="70"/>
      <c r="N290" s="70"/>
      <c r="O290" s="70"/>
      <c r="P290" s="62"/>
      <c r="Q290" s="62"/>
      <c r="R290" s="62"/>
    </row>
    <row r="291" spans="1:18" ht="46.5" customHeight="1" x14ac:dyDescent="0.25">
      <c r="A291" s="68" t="s">
        <v>419</v>
      </c>
      <c r="B291" s="67" t="s">
        <v>25</v>
      </c>
      <c r="C291" s="67" t="s">
        <v>425</v>
      </c>
      <c r="D291" s="67" t="s">
        <v>543</v>
      </c>
      <c r="E291" s="67" t="s">
        <v>35</v>
      </c>
      <c r="F291" s="66">
        <v>2511259</v>
      </c>
      <c r="G291" s="65">
        <v>2201140</v>
      </c>
      <c r="H291" s="64">
        <f t="shared" si="4"/>
        <v>87.650855606689717</v>
      </c>
      <c r="K291" s="71"/>
      <c r="L291" s="71"/>
      <c r="M291" s="70"/>
      <c r="N291" s="70"/>
      <c r="O291" s="70"/>
      <c r="P291" s="62"/>
      <c r="Q291" s="62"/>
      <c r="R291" s="62"/>
    </row>
    <row r="292" spans="1:18" ht="41.25" customHeight="1" x14ac:dyDescent="0.25">
      <c r="A292" s="68" t="s">
        <v>420</v>
      </c>
      <c r="B292" s="67" t="s">
        <v>25</v>
      </c>
      <c r="C292" s="67" t="s">
        <v>425</v>
      </c>
      <c r="D292" s="67" t="s">
        <v>543</v>
      </c>
      <c r="E292" s="67" t="s">
        <v>37</v>
      </c>
      <c r="F292" s="66">
        <v>2511259</v>
      </c>
      <c r="G292" s="65">
        <v>2201140</v>
      </c>
      <c r="H292" s="64">
        <f t="shared" si="4"/>
        <v>87.650855606689717</v>
      </c>
      <c r="K292" s="71"/>
      <c r="L292" s="71"/>
      <c r="M292" s="70"/>
      <c r="N292" s="70"/>
      <c r="O292" s="70"/>
      <c r="P292" s="62"/>
      <c r="Q292" s="62"/>
      <c r="R292" s="62"/>
    </row>
    <row r="293" spans="1:18" s="94" customFormat="1" ht="41.25" customHeight="1" x14ac:dyDescent="0.25">
      <c r="A293" s="68" t="s">
        <v>544</v>
      </c>
      <c r="B293" s="67" t="s">
        <v>25</v>
      </c>
      <c r="C293" s="67" t="s">
        <v>425</v>
      </c>
      <c r="D293" s="67" t="s">
        <v>545</v>
      </c>
      <c r="E293" s="67" t="s">
        <v>478</v>
      </c>
      <c r="F293" s="66">
        <v>955834</v>
      </c>
      <c r="G293" s="65">
        <v>491231.7</v>
      </c>
      <c r="H293" s="64">
        <f t="shared" si="4"/>
        <v>51.392992925549827</v>
      </c>
      <c r="K293" s="71"/>
      <c r="L293" s="71"/>
      <c r="M293" s="70"/>
      <c r="N293" s="70"/>
      <c r="O293" s="70"/>
      <c r="P293" s="62"/>
      <c r="Q293" s="62"/>
      <c r="R293" s="62"/>
    </row>
    <row r="294" spans="1:18" s="94" customFormat="1" ht="41.25" customHeight="1" x14ac:dyDescent="0.25">
      <c r="A294" s="68" t="s">
        <v>419</v>
      </c>
      <c r="B294" s="67" t="s">
        <v>25</v>
      </c>
      <c r="C294" s="67" t="s">
        <v>425</v>
      </c>
      <c r="D294" s="67" t="s">
        <v>545</v>
      </c>
      <c r="E294" s="67" t="s">
        <v>35</v>
      </c>
      <c r="F294" s="66">
        <v>955834</v>
      </c>
      <c r="G294" s="65">
        <v>491231.7</v>
      </c>
      <c r="H294" s="64">
        <f t="shared" si="4"/>
        <v>51.392992925549827</v>
      </c>
      <c r="K294" s="71"/>
      <c r="L294" s="71"/>
      <c r="M294" s="70"/>
      <c r="N294" s="70"/>
      <c r="O294" s="70"/>
      <c r="P294" s="62"/>
      <c r="Q294" s="62"/>
      <c r="R294" s="62"/>
    </row>
    <row r="295" spans="1:18" s="94" customFormat="1" ht="41.25" customHeight="1" x14ac:dyDescent="0.25">
      <c r="A295" s="68" t="s">
        <v>420</v>
      </c>
      <c r="B295" s="67" t="s">
        <v>25</v>
      </c>
      <c r="C295" s="67" t="s">
        <v>425</v>
      </c>
      <c r="D295" s="67" t="s">
        <v>545</v>
      </c>
      <c r="E295" s="67" t="s">
        <v>37</v>
      </c>
      <c r="F295" s="66">
        <v>955834</v>
      </c>
      <c r="G295" s="65">
        <v>491231.7</v>
      </c>
      <c r="H295" s="64">
        <f t="shared" si="4"/>
        <v>51.392992925549827</v>
      </c>
      <c r="K295" s="71"/>
      <c r="L295" s="71"/>
      <c r="M295" s="70"/>
      <c r="N295" s="70"/>
      <c r="O295" s="70"/>
      <c r="P295" s="62"/>
      <c r="Q295" s="62"/>
      <c r="R295" s="62"/>
    </row>
    <row r="296" spans="1:18" s="94" customFormat="1" ht="45" customHeight="1" x14ac:dyDescent="0.25">
      <c r="A296" s="68" t="s">
        <v>725</v>
      </c>
      <c r="B296" s="67" t="s">
        <v>25</v>
      </c>
      <c r="C296" s="67" t="s">
        <v>425</v>
      </c>
      <c r="D296" s="67" t="s">
        <v>726</v>
      </c>
      <c r="E296" s="67" t="s">
        <v>478</v>
      </c>
      <c r="F296" s="66">
        <v>437905.23</v>
      </c>
      <c r="G296" s="65">
        <v>437905.23</v>
      </c>
      <c r="H296" s="64">
        <f t="shared" si="4"/>
        <v>100</v>
      </c>
      <c r="K296" s="71"/>
      <c r="L296" s="71"/>
      <c r="M296" s="70"/>
      <c r="N296" s="70"/>
      <c r="O296" s="70"/>
      <c r="P296" s="62"/>
      <c r="Q296" s="62"/>
      <c r="R296" s="62"/>
    </row>
    <row r="297" spans="1:18" s="94" customFormat="1" ht="41.25" customHeight="1" x14ac:dyDescent="0.25">
      <c r="A297" s="68" t="s">
        <v>455</v>
      </c>
      <c r="B297" s="67" t="s">
        <v>25</v>
      </c>
      <c r="C297" s="67" t="s">
        <v>425</v>
      </c>
      <c r="D297" s="67" t="s">
        <v>726</v>
      </c>
      <c r="E297" s="67" t="s">
        <v>69</v>
      </c>
      <c r="F297" s="66">
        <v>437905.23</v>
      </c>
      <c r="G297" s="65">
        <v>437905.23</v>
      </c>
      <c r="H297" s="64">
        <f t="shared" si="4"/>
        <v>100</v>
      </c>
      <c r="K297" s="71"/>
      <c r="L297" s="71"/>
      <c r="M297" s="70"/>
      <c r="N297" s="70"/>
      <c r="O297" s="70"/>
      <c r="P297" s="62"/>
      <c r="Q297" s="62"/>
      <c r="R297" s="62"/>
    </row>
    <row r="298" spans="1:18" s="94" customFormat="1" ht="41.25" customHeight="1" x14ac:dyDescent="0.25">
      <c r="A298" s="68" t="s">
        <v>456</v>
      </c>
      <c r="B298" s="67" t="s">
        <v>25</v>
      </c>
      <c r="C298" s="67" t="s">
        <v>425</v>
      </c>
      <c r="D298" s="67" t="s">
        <v>726</v>
      </c>
      <c r="E298" s="67" t="s">
        <v>71</v>
      </c>
      <c r="F298" s="66">
        <v>437905.23</v>
      </c>
      <c r="G298" s="65">
        <v>437905.23</v>
      </c>
      <c r="H298" s="64">
        <f t="shared" si="4"/>
        <v>100</v>
      </c>
      <c r="K298" s="71"/>
      <c r="L298" s="71"/>
      <c r="M298" s="70"/>
      <c r="N298" s="70"/>
      <c r="O298" s="70"/>
      <c r="P298" s="62"/>
      <c r="Q298" s="62"/>
      <c r="R298" s="62"/>
    </row>
    <row r="299" spans="1:18" x14ac:dyDescent="0.25">
      <c r="A299" s="68" t="s">
        <v>546</v>
      </c>
      <c r="B299" s="67" t="s">
        <v>25</v>
      </c>
      <c r="C299" s="67" t="s">
        <v>547</v>
      </c>
      <c r="D299" s="67"/>
      <c r="E299" s="67" t="s">
        <v>478</v>
      </c>
      <c r="F299" s="66">
        <v>3319138</v>
      </c>
      <c r="G299" s="65">
        <v>3319138</v>
      </c>
      <c r="H299" s="64">
        <f t="shared" si="4"/>
        <v>100</v>
      </c>
      <c r="K299" s="71"/>
      <c r="L299" s="71"/>
      <c r="M299" s="70"/>
      <c r="N299" s="70"/>
      <c r="O299" s="70"/>
      <c r="P299" s="62"/>
      <c r="Q299" s="62"/>
      <c r="R299" s="62"/>
    </row>
    <row r="300" spans="1:18" ht="25.5" customHeight="1" x14ac:dyDescent="0.25">
      <c r="A300" s="68" t="s">
        <v>548</v>
      </c>
      <c r="B300" s="67" t="s">
        <v>25</v>
      </c>
      <c r="C300" s="67" t="s">
        <v>549</v>
      </c>
      <c r="D300" s="67"/>
      <c r="E300" s="67" t="s">
        <v>478</v>
      </c>
      <c r="F300" s="66">
        <v>3319138</v>
      </c>
      <c r="G300" s="65">
        <v>3319138</v>
      </c>
      <c r="H300" s="64">
        <f t="shared" si="4"/>
        <v>100</v>
      </c>
      <c r="K300" s="71"/>
      <c r="L300" s="71"/>
      <c r="M300" s="70"/>
      <c r="N300" s="70"/>
      <c r="O300" s="70"/>
      <c r="P300" s="62"/>
      <c r="Q300" s="62"/>
      <c r="R300" s="62"/>
    </row>
    <row r="301" spans="1:18" ht="41.25" customHeight="1" x14ac:dyDescent="0.25">
      <c r="A301" s="68" t="s">
        <v>550</v>
      </c>
      <c r="B301" s="67" t="s">
        <v>25</v>
      </c>
      <c r="C301" s="67" t="s">
        <v>549</v>
      </c>
      <c r="D301" s="67" t="s">
        <v>551</v>
      </c>
      <c r="E301" s="67" t="s">
        <v>478</v>
      </c>
      <c r="F301" s="66">
        <v>3319138</v>
      </c>
      <c r="G301" s="65">
        <v>3319138</v>
      </c>
      <c r="H301" s="64">
        <f t="shared" ref="H301:H375" si="5">G301/F301*100</f>
        <v>100</v>
      </c>
      <c r="K301" s="71"/>
      <c r="L301" s="71"/>
      <c r="M301" s="70"/>
      <c r="N301" s="70"/>
      <c r="O301" s="70"/>
      <c r="P301" s="62"/>
      <c r="Q301" s="62"/>
      <c r="R301" s="62"/>
    </row>
    <row r="302" spans="1:18" x14ac:dyDescent="0.25">
      <c r="A302" s="68" t="s">
        <v>438</v>
      </c>
      <c r="B302" s="67" t="s">
        <v>25</v>
      </c>
      <c r="C302" s="67" t="s">
        <v>549</v>
      </c>
      <c r="D302" s="67" t="s">
        <v>551</v>
      </c>
      <c r="E302" s="67" t="s">
        <v>120</v>
      </c>
      <c r="F302" s="66">
        <v>3319138</v>
      </c>
      <c r="G302" s="65">
        <v>3319138</v>
      </c>
      <c r="H302" s="64">
        <f t="shared" si="5"/>
        <v>100</v>
      </c>
      <c r="K302" s="71"/>
      <c r="L302" s="71"/>
      <c r="M302" s="70"/>
      <c r="N302" s="70"/>
      <c r="O302" s="70"/>
      <c r="P302" s="62"/>
      <c r="Q302" s="62"/>
      <c r="R302" s="62"/>
    </row>
    <row r="303" spans="1:18" ht="31.5" customHeight="1" x14ac:dyDescent="0.25">
      <c r="A303" s="68" t="s">
        <v>552</v>
      </c>
      <c r="B303" s="67" t="s">
        <v>25</v>
      </c>
      <c r="C303" s="67" t="s">
        <v>549</v>
      </c>
      <c r="D303" s="67" t="s">
        <v>551</v>
      </c>
      <c r="E303" s="67" t="s">
        <v>122</v>
      </c>
      <c r="F303" s="66">
        <v>3319138</v>
      </c>
      <c r="G303" s="65">
        <v>3319138</v>
      </c>
      <c r="H303" s="64">
        <f t="shared" si="5"/>
        <v>100</v>
      </c>
      <c r="K303" s="71"/>
      <c r="L303" s="71"/>
      <c r="M303" s="70"/>
      <c r="N303" s="70"/>
      <c r="O303" s="70"/>
      <c r="P303" s="62"/>
      <c r="Q303" s="62"/>
      <c r="R303" s="62"/>
    </row>
    <row r="304" spans="1:18" ht="36.75" customHeight="1" x14ac:dyDescent="0.25">
      <c r="A304" s="68" t="s">
        <v>553</v>
      </c>
      <c r="B304" s="67" t="s">
        <v>25</v>
      </c>
      <c r="C304" s="67" t="s">
        <v>554</v>
      </c>
      <c r="D304" s="67"/>
      <c r="E304" s="67" t="s">
        <v>478</v>
      </c>
      <c r="F304" s="66">
        <v>6896781.8899999997</v>
      </c>
      <c r="G304" s="66">
        <v>6787666.5599999996</v>
      </c>
      <c r="H304" s="64">
        <f t="shared" si="5"/>
        <v>98.417880516734741</v>
      </c>
      <c r="K304" s="71"/>
      <c r="L304" s="71"/>
      <c r="M304" s="70"/>
      <c r="N304" s="70"/>
      <c r="O304" s="70"/>
      <c r="P304" s="62"/>
      <c r="Q304" s="62"/>
      <c r="R304" s="62"/>
    </row>
    <row r="305" spans="1:18" ht="32.25" customHeight="1" x14ac:dyDescent="0.25">
      <c r="A305" s="68" t="s">
        <v>555</v>
      </c>
      <c r="B305" s="67" t="s">
        <v>25</v>
      </c>
      <c r="C305" s="67" t="s">
        <v>556</v>
      </c>
      <c r="D305" s="67"/>
      <c r="E305" s="67" t="s">
        <v>478</v>
      </c>
      <c r="F305" s="66">
        <v>6591781.8899999997</v>
      </c>
      <c r="G305" s="65">
        <v>6552666.5599999996</v>
      </c>
      <c r="H305" s="64">
        <f t="shared" si="5"/>
        <v>99.406604607786861</v>
      </c>
      <c r="K305" s="71"/>
      <c r="L305" s="71"/>
      <c r="M305" s="70"/>
      <c r="N305" s="70"/>
      <c r="O305" s="70"/>
      <c r="P305" s="62"/>
      <c r="Q305" s="62"/>
      <c r="R305" s="62"/>
    </row>
    <row r="306" spans="1:18" x14ac:dyDescent="0.25">
      <c r="A306" s="68" t="s">
        <v>557</v>
      </c>
      <c r="B306" s="67" t="s">
        <v>25</v>
      </c>
      <c r="C306" s="67" t="s">
        <v>556</v>
      </c>
      <c r="D306" s="67" t="s">
        <v>558</v>
      </c>
      <c r="E306" s="67" t="s">
        <v>478</v>
      </c>
      <c r="F306" s="66">
        <v>4518626.91</v>
      </c>
      <c r="G306" s="65">
        <v>4501305.21</v>
      </c>
      <c r="H306" s="64">
        <f t="shared" si="5"/>
        <v>99.61666009730375</v>
      </c>
      <c r="K306" s="71"/>
      <c r="L306" s="71"/>
      <c r="M306" s="70"/>
      <c r="N306" s="70"/>
      <c r="O306" s="70"/>
      <c r="P306" s="62"/>
      <c r="Q306" s="62"/>
      <c r="R306" s="62"/>
    </row>
    <row r="307" spans="1:18" ht="63" x14ac:dyDescent="0.25">
      <c r="A307" s="68" t="s">
        <v>417</v>
      </c>
      <c r="B307" s="67" t="s">
        <v>25</v>
      </c>
      <c r="C307" s="67" t="s">
        <v>556</v>
      </c>
      <c r="D307" s="67" t="s">
        <v>558</v>
      </c>
      <c r="E307" s="67" t="s">
        <v>29</v>
      </c>
      <c r="F307" s="66">
        <v>3812671.91</v>
      </c>
      <c r="G307" s="65">
        <v>3809806.15</v>
      </c>
      <c r="H307" s="64">
        <f t="shared" si="5"/>
        <v>99.924835913825063</v>
      </c>
      <c r="K307" s="71"/>
      <c r="L307" s="71"/>
      <c r="M307" s="70"/>
      <c r="N307" s="70"/>
      <c r="O307" s="70"/>
      <c r="P307" s="62"/>
      <c r="Q307" s="62"/>
      <c r="R307" s="62"/>
    </row>
    <row r="308" spans="1:18" ht="36" customHeight="1" x14ac:dyDescent="0.25">
      <c r="A308" s="68" t="s">
        <v>482</v>
      </c>
      <c r="B308" s="67" t="s">
        <v>25</v>
      </c>
      <c r="C308" s="67" t="s">
        <v>556</v>
      </c>
      <c r="D308" s="67" t="s">
        <v>558</v>
      </c>
      <c r="E308" s="67" t="s">
        <v>49</v>
      </c>
      <c r="F308" s="66">
        <v>3812671.91</v>
      </c>
      <c r="G308" s="65">
        <v>3809806.15</v>
      </c>
      <c r="H308" s="64">
        <f t="shared" si="5"/>
        <v>99.924835913825063</v>
      </c>
      <c r="K308" s="71"/>
      <c r="L308" s="71"/>
      <c r="M308" s="70"/>
      <c r="N308" s="70"/>
      <c r="O308" s="70"/>
      <c r="P308" s="62"/>
      <c r="Q308" s="62"/>
      <c r="R308" s="62"/>
    </row>
    <row r="309" spans="1:18" ht="31.5" x14ac:dyDescent="0.25">
      <c r="A309" s="68" t="s">
        <v>419</v>
      </c>
      <c r="B309" s="67" t="s">
        <v>25</v>
      </c>
      <c r="C309" s="67" t="s">
        <v>556</v>
      </c>
      <c r="D309" s="67" t="s">
        <v>558</v>
      </c>
      <c r="E309" s="67" t="s">
        <v>35</v>
      </c>
      <c r="F309" s="66">
        <v>705955</v>
      </c>
      <c r="G309" s="65">
        <v>691499.06</v>
      </c>
      <c r="H309" s="64">
        <f t="shared" si="5"/>
        <v>97.952285910575043</v>
      </c>
      <c r="K309" s="71"/>
      <c r="L309" s="71"/>
      <c r="M309" s="70"/>
      <c r="N309" s="70"/>
      <c r="O309" s="70"/>
      <c r="P309" s="62"/>
      <c r="Q309" s="62"/>
      <c r="R309" s="62"/>
    </row>
    <row r="310" spans="1:18" ht="31.5" x14ac:dyDescent="0.25">
      <c r="A310" s="68" t="s">
        <v>420</v>
      </c>
      <c r="B310" s="67" t="s">
        <v>25</v>
      </c>
      <c r="C310" s="67" t="s">
        <v>556</v>
      </c>
      <c r="D310" s="67" t="s">
        <v>558</v>
      </c>
      <c r="E310" s="67" t="s">
        <v>37</v>
      </c>
      <c r="F310" s="66">
        <v>705955</v>
      </c>
      <c r="G310" s="65">
        <v>691499.06</v>
      </c>
      <c r="H310" s="64">
        <f t="shared" si="5"/>
        <v>97.952285910575043</v>
      </c>
      <c r="K310" s="71"/>
      <c r="L310" s="71"/>
      <c r="M310" s="70"/>
      <c r="N310" s="70"/>
      <c r="O310" s="70"/>
      <c r="P310" s="62"/>
      <c r="Q310" s="62"/>
      <c r="R310" s="62"/>
    </row>
    <row r="311" spans="1:18" ht="51" customHeight="1" x14ac:dyDescent="0.25">
      <c r="A311" s="68" t="s">
        <v>537</v>
      </c>
      <c r="B311" s="67" t="s">
        <v>25</v>
      </c>
      <c r="C311" s="67" t="s">
        <v>556</v>
      </c>
      <c r="D311" s="67" t="s">
        <v>559</v>
      </c>
      <c r="E311" s="67" t="s">
        <v>478</v>
      </c>
      <c r="F311" s="66">
        <v>1150213.99</v>
      </c>
      <c r="G311" s="65">
        <v>1128503.04</v>
      </c>
      <c r="H311" s="64">
        <f t="shared" si="5"/>
        <v>98.112442537757687</v>
      </c>
      <c r="K311" s="71"/>
      <c r="L311" s="71"/>
      <c r="M311" s="70"/>
      <c r="N311" s="70"/>
      <c r="O311" s="70"/>
      <c r="P311" s="62"/>
      <c r="Q311" s="62"/>
      <c r="R311" s="62"/>
    </row>
    <row r="312" spans="1:18" ht="31.5" x14ac:dyDescent="0.25">
      <c r="A312" s="68" t="s">
        <v>419</v>
      </c>
      <c r="B312" s="67" t="s">
        <v>25</v>
      </c>
      <c r="C312" s="67" t="s">
        <v>556</v>
      </c>
      <c r="D312" s="67" t="s">
        <v>559</v>
      </c>
      <c r="E312" s="67" t="s">
        <v>35</v>
      </c>
      <c r="F312" s="66">
        <v>1150213.99</v>
      </c>
      <c r="G312" s="65">
        <v>1128503.04</v>
      </c>
      <c r="H312" s="64">
        <f t="shared" si="5"/>
        <v>98.112442537757687</v>
      </c>
      <c r="K312" s="71"/>
      <c r="L312" s="71"/>
      <c r="M312" s="70"/>
      <c r="N312" s="70"/>
      <c r="O312" s="70"/>
      <c r="P312" s="62"/>
      <c r="Q312" s="62"/>
      <c r="R312" s="62"/>
    </row>
    <row r="313" spans="1:18" ht="31.5" x14ac:dyDescent="0.25">
      <c r="A313" s="68" t="s">
        <v>420</v>
      </c>
      <c r="B313" s="67" t="s">
        <v>25</v>
      </c>
      <c r="C313" s="67" t="s">
        <v>556</v>
      </c>
      <c r="D313" s="67" t="s">
        <v>559</v>
      </c>
      <c r="E313" s="67" t="s">
        <v>37</v>
      </c>
      <c r="F313" s="66">
        <v>1150213.99</v>
      </c>
      <c r="G313" s="65">
        <v>1128503.04</v>
      </c>
      <c r="H313" s="64">
        <f t="shared" si="5"/>
        <v>98.112442537757687</v>
      </c>
      <c r="K313" s="71"/>
      <c r="L313" s="71"/>
      <c r="M313" s="70"/>
      <c r="N313" s="70"/>
      <c r="O313" s="70"/>
      <c r="P313" s="62"/>
      <c r="Q313" s="62"/>
      <c r="R313" s="62"/>
    </row>
    <row r="314" spans="1:18" ht="47.25" x14ac:dyDescent="0.25">
      <c r="A314" s="68" t="s">
        <v>560</v>
      </c>
      <c r="B314" s="67" t="s">
        <v>25</v>
      </c>
      <c r="C314" s="67" t="s">
        <v>556</v>
      </c>
      <c r="D314" s="67" t="s">
        <v>561</v>
      </c>
      <c r="E314" s="67" t="s">
        <v>478</v>
      </c>
      <c r="F314" s="66">
        <v>784393</v>
      </c>
      <c r="G314" s="65">
        <v>784310.32</v>
      </c>
      <c r="H314" s="64">
        <f t="shared" si="5"/>
        <v>99.989459365394637</v>
      </c>
      <c r="K314" s="71"/>
      <c r="L314" s="71"/>
      <c r="M314" s="70"/>
      <c r="N314" s="70"/>
      <c r="O314" s="70"/>
      <c r="P314" s="62"/>
      <c r="Q314" s="62"/>
      <c r="R314" s="62"/>
    </row>
    <row r="315" spans="1:18" ht="31.5" x14ac:dyDescent="0.25">
      <c r="A315" s="68" t="s">
        <v>419</v>
      </c>
      <c r="B315" s="67" t="s">
        <v>25</v>
      </c>
      <c r="C315" s="67" t="s">
        <v>556</v>
      </c>
      <c r="D315" s="67" t="s">
        <v>561</v>
      </c>
      <c r="E315" s="67" t="s">
        <v>35</v>
      </c>
      <c r="F315" s="66">
        <v>784393</v>
      </c>
      <c r="G315" s="65">
        <v>784310.32</v>
      </c>
      <c r="H315" s="64">
        <f t="shared" si="5"/>
        <v>99.989459365394637</v>
      </c>
      <c r="K315" s="71"/>
      <c r="L315" s="71"/>
      <c r="M315" s="70"/>
      <c r="N315" s="70"/>
      <c r="O315" s="70"/>
      <c r="P315" s="62"/>
      <c r="Q315" s="62"/>
      <c r="R315" s="62"/>
    </row>
    <row r="316" spans="1:18" ht="31.5" x14ac:dyDescent="0.25">
      <c r="A316" s="68" t="s">
        <v>420</v>
      </c>
      <c r="B316" s="67" t="s">
        <v>25</v>
      </c>
      <c r="C316" s="67" t="s">
        <v>556</v>
      </c>
      <c r="D316" s="67" t="s">
        <v>561</v>
      </c>
      <c r="E316" s="67" t="s">
        <v>37</v>
      </c>
      <c r="F316" s="66">
        <v>784393</v>
      </c>
      <c r="G316" s="65">
        <v>784310.32</v>
      </c>
      <c r="H316" s="64">
        <f t="shared" si="5"/>
        <v>99.989459365394637</v>
      </c>
      <c r="K316" s="71"/>
      <c r="L316" s="71"/>
      <c r="M316" s="70"/>
      <c r="N316" s="70"/>
      <c r="O316" s="70"/>
      <c r="P316" s="62"/>
      <c r="Q316" s="62"/>
      <c r="R316" s="62"/>
    </row>
    <row r="317" spans="1:18" s="94" customFormat="1" ht="78.75" x14ac:dyDescent="0.25">
      <c r="A317" s="68" t="s">
        <v>725</v>
      </c>
      <c r="B317" s="67" t="s">
        <v>25</v>
      </c>
      <c r="C317" s="67" t="s">
        <v>556</v>
      </c>
      <c r="D317" s="67" t="s">
        <v>726</v>
      </c>
      <c r="E317" s="67" t="s">
        <v>478</v>
      </c>
      <c r="F317" s="66">
        <v>138547.99</v>
      </c>
      <c r="G317" s="65">
        <v>138547.99</v>
      </c>
      <c r="H317" s="64">
        <f t="shared" si="5"/>
        <v>100</v>
      </c>
      <c r="K317" s="71"/>
      <c r="L317" s="71"/>
      <c r="M317" s="70"/>
      <c r="N317" s="70"/>
      <c r="O317" s="70"/>
      <c r="P317" s="62"/>
      <c r="Q317" s="62"/>
      <c r="R317" s="62"/>
    </row>
    <row r="318" spans="1:18" s="94" customFormat="1" ht="63" x14ac:dyDescent="0.25">
      <c r="A318" s="68" t="s">
        <v>417</v>
      </c>
      <c r="B318" s="67" t="s">
        <v>25</v>
      </c>
      <c r="C318" s="67" t="s">
        <v>556</v>
      </c>
      <c r="D318" s="67" t="s">
        <v>726</v>
      </c>
      <c r="E318" s="67" t="s">
        <v>29</v>
      </c>
      <c r="F318" s="66">
        <v>138547.99</v>
      </c>
      <c r="G318" s="65">
        <v>138547.99</v>
      </c>
      <c r="H318" s="64">
        <f t="shared" si="5"/>
        <v>100</v>
      </c>
      <c r="K318" s="71"/>
      <c r="L318" s="71"/>
      <c r="M318" s="70"/>
      <c r="N318" s="70"/>
      <c r="O318" s="70"/>
      <c r="P318" s="62"/>
      <c r="Q318" s="62"/>
      <c r="R318" s="62"/>
    </row>
    <row r="319" spans="1:18" s="94" customFormat="1" ht="28.5" customHeight="1" x14ac:dyDescent="0.25">
      <c r="A319" s="68" t="s">
        <v>482</v>
      </c>
      <c r="B319" s="67" t="s">
        <v>25</v>
      </c>
      <c r="C319" s="67" t="s">
        <v>556</v>
      </c>
      <c r="D319" s="67" t="s">
        <v>726</v>
      </c>
      <c r="E319" s="67" t="s">
        <v>49</v>
      </c>
      <c r="F319" s="66">
        <v>138547.99</v>
      </c>
      <c r="G319" s="65">
        <v>138547.99</v>
      </c>
      <c r="H319" s="64">
        <f t="shared" si="5"/>
        <v>100</v>
      </c>
      <c r="K319" s="71"/>
      <c r="L319" s="71"/>
      <c r="M319" s="70"/>
      <c r="N319" s="70"/>
      <c r="O319" s="70"/>
      <c r="P319" s="62"/>
      <c r="Q319" s="62"/>
      <c r="R319" s="62"/>
    </row>
    <row r="320" spans="1:18" ht="52.5" customHeight="1" x14ac:dyDescent="0.25">
      <c r="A320" s="68" t="s">
        <v>562</v>
      </c>
      <c r="B320" s="67" t="s">
        <v>25</v>
      </c>
      <c r="C320" s="67" t="s">
        <v>563</v>
      </c>
      <c r="D320" s="67" t="s">
        <v>695</v>
      </c>
      <c r="E320" s="67" t="s">
        <v>478</v>
      </c>
      <c r="F320" s="66">
        <v>305000</v>
      </c>
      <c r="G320" s="65">
        <v>235000</v>
      </c>
      <c r="H320" s="64">
        <f t="shared" si="5"/>
        <v>77.049180327868854</v>
      </c>
      <c r="K320" s="71"/>
      <c r="L320" s="71"/>
      <c r="M320" s="70"/>
      <c r="N320" s="70"/>
      <c r="O320" s="70"/>
      <c r="P320" s="62"/>
      <c r="Q320" s="62"/>
      <c r="R320" s="62"/>
    </row>
    <row r="321" spans="1:18" x14ac:dyDescent="0.25">
      <c r="A321" s="68" t="s">
        <v>564</v>
      </c>
      <c r="B321" s="67" t="s">
        <v>25</v>
      </c>
      <c r="C321" s="67" t="s">
        <v>563</v>
      </c>
      <c r="D321" s="67" t="s">
        <v>565</v>
      </c>
      <c r="E321" s="67" t="s">
        <v>478</v>
      </c>
      <c r="F321" s="66">
        <v>205000</v>
      </c>
      <c r="G321" s="65">
        <v>205000</v>
      </c>
      <c r="H321" s="64">
        <f t="shared" si="5"/>
        <v>100</v>
      </c>
      <c r="K321" s="71"/>
      <c r="L321" s="71"/>
      <c r="M321" s="70"/>
      <c r="N321" s="70"/>
      <c r="O321" s="70"/>
      <c r="P321" s="62"/>
      <c r="Q321" s="62"/>
      <c r="R321" s="62"/>
    </row>
    <row r="322" spans="1:18" ht="35.25" customHeight="1" x14ac:dyDescent="0.25">
      <c r="A322" s="68" t="s">
        <v>421</v>
      </c>
      <c r="B322" s="67" t="s">
        <v>25</v>
      </c>
      <c r="C322" s="67" t="s">
        <v>563</v>
      </c>
      <c r="D322" s="67" t="s">
        <v>565</v>
      </c>
      <c r="E322" s="67" t="s">
        <v>39</v>
      </c>
      <c r="F322" s="66">
        <v>205000</v>
      </c>
      <c r="G322" s="65">
        <v>205000</v>
      </c>
      <c r="H322" s="64">
        <f t="shared" si="5"/>
        <v>100</v>
      </c>
      <c r="K322" s="71"/>
      <c r="L322" s="71"/>
      <c r="M322" s="70"/>
      <c r="N322" s="70"/>
      <c r="O322" s="70"/>
      <c r="P322" s="62"/>
      <c r="Q322" s="62"/>
      <c r="R322" s="62"/>
    </row>
    <row r="323" spans="1:18" ht="63" x14ac:dyDescent="0.25">
      <c r="A323" s="68" t="s">
        <v>566</v>
      </c>
      <c r="B323" s="67" t="s">
        <v>25</v>
      </c>
      <c r="C323" s="67" t="s">
        <v>563</v>
      </c>
      <c r="D323" s="67" t="s">
        <v>565</v>
      </c>
      <c r="E323" s="67" t="s">
        <v>79</v>
      </c>
      <c r="F323" s="66">
        <v>205000</v>
      </c>
      <c r="G323" s="65">
        <v>205000</v>
      </c>
      <c r="H323" s="64">
        <f t="shared" si="5"/>
        <v>100</v>
      </c>
      <c r="K323" s="71"/>
      <c r="L323" s="71"/>
      <c r="M323" s="70"/>
      <c r="N323" s="70"/>
      <c r="O323" s="70"/>
      <c r="P323" s="62"/>
      <c r="Q323" s="62"/>
      <c r="R323" s="62"/>
    </row>
    <row r="324" spans="1:18" ht="31.5" customHeight="1" x14ac:dyDescent="0.25">
      <c r="A324" s="68" t="s">
        <v>567</v>
      </c>
      <c r="B324" s="67" t="s">
        <v>25</v>
      </c>
      <c r="C324" s="67" t="s">
        <v>563</v>
      </c>
      <c r="D324" s="67" t="s">
        <v>568</v>
      </c>
      <c r="E324" s="67" t="s">
        <v>478</v>
      </c>
      <c r="F324" s="66">
        <v>100000</v>
      </c>
      <c r="G324" s="65">
        <v>30000</v>
      </c>
      <c r="H324" s="64">
        <f t="shared" si="5"/>
        <v>30</v>
      </c>
      <c r="K324" s="71"/>
      <c r="L324" s="71"/>
      <c r="M324" s="70"/>
      <c r="N324" s="70"/>
      <c r="O324" s="70"/>
      <c r="P324" s="62"/>
      <c r="Q324" s="62"/>
      <c r="R324" s="62"/>
    </row>
    <row r="325" spans="1:18" ht="35.25" customHeight="1" x14ac:dyDescent="0.25">
      <c r="A325" s="68" t="s">
        <v>463</v>
      </c>
      <c r="B325" s="67" t="s">
        <v>25</v>
      </c>
      <c r="C325" s="67" t="s">
        <v>563</v>
      </c>
      <c r="D325" s="67" t="s">
        <v>568</v>
      </c>
      <c r="E325" s="67" t="s">
        <v>85</v>
      </c>
      <c r="F325" s="66">
        <v>100000</v>
      </c>
      <c r="G325" s="65">
        <v>30000</v>
      </c>
      <c r="H325" s="64">
        <f t="shared" si="5"/>
        <v>30</v>
      </c>
      <c r="K325" s="71"/>
      <c r="L325" s="71"/>
      <c r="M325" s="70"/>
      <c r="N325" s="70"/>
      <c r="O325" s="70"/>
      <c r="P325" s="62"/>
      <c r="Q325" s="62"/>
      <c r="R325" s="62"/>
    </row>
    <row r="326" spans="1:18" ht="36.75" customHeight="1" x14ac:dyDescent="0.25">
      <c r="A326" s="68" t="s">
        <v>468</v>
      </c>
      <c r="B326" s="67" t="s">
        <v>25</v>
      </c>
      <c r="C326" s="67" t="s">
        <v>563</v>
      </c>
      <c r="D326" s="67" t="s">
        <v>568</v>
      </c>
      <c r="E326" s="67" t="s">
        <v>86</v>
      </c>
      <c r="F326" s="66">
        <v>100000</v>
      </c>
      <c r="G326" s="65">
        <v>30000</v>
      </c>
      <c r="H326" s="64">
        <f t="shared" si="5"/>
        <v>30</v>
      </c>
      <c r="K326" s="71"/>
      <c r="L326" s="71"/>
      <c r="M326" s="70"/>
      <c r="N326" s="70"/>
      <c r="O326" s="70"/>
      <c r="P326" s="62"/>
      <c r="Q326" s="62"/>
      <c r="R326" s="62"/>
    </row>
    <row r="327" spans="1:18" ht="29.25" customHeight="1" x14ac:dyDescent="0.25">
      <c r="A327" s="68" t="s">
        <v>445</v>
      </c>
      <c r="B327" s="67" t="s">
        <v>25</v>
      </c>
      <c r="C327" s="67" t="s">
        <v>446</v>
      </c>
      <c r="D327" s="67"/>
      <c r="E327" s="67" t="s">
        <v>478</v>
      </c>
      <c r="F327" s="66">
        <v>262117897.58000001</v>
      </c>
      <c r="G327" s="66">
        <v>238497923.18000001</v>
      </c>
      <c r="H327" s="64">
        <f t="shared" si="5"/>
        <v>90.988797553287625</v>
      </c>
      <c r="K327" s="71"/>
      <c r="L327" s="71"/>
      <c r="M327" s="70"/>
      <c r="N327" s="70"/>
      <c r="O327" s="70"/>
      <c r="P327" s="62"/>
      <c r="Q327" s="62"/>
      <c r="R327" s="62"/>
    </row>
    <row r="328" spans="1:18" ht="27" customHeight="1" x14ac:dyDescent="0.25">
      <c r="A328" s="68" t="s">
        <v>569</v>
      </c>
      <c r="B328" s="67" t="s">
        <v>25</v>
      </c>
      <c r="C328" s="67" t="s">
        <v>570</v>
      </c>
      <c r="D328" s="67"/>
      <c r="E328" s="67" t="s">
        <v>478</v>
      </c>
      <c r="F328" s="66">
        <v>727760.86</v>
      </c>
      <c r="G328" s="65">
        <v>727760.86</v>
      </c>
      <c r="H328" s="64">
        <f t="shared" si="5"/>
        <v>100</v>
      </c>
      <c r="K328" s="71"/>
      <c r="L328" s="71"/>
      <c r="M328" s="70"/>
      <c r="N328" s="70"/>
      <c r="O328" s="70"/>
      <c r="P328" s="62"/>
      <c r="Q328" s="62"/>
      <c r="R328" s="62"/>
    </row>
    <row r="329" spans="1:18" ht="126" x14ac:dyDescent="0.25">
      <c r="A329" s="68" t="s">
        <v>571</v>
      </c>
      <c r="B329" s="67" t="s">
        <v>25</v>
      </c>
      <c r="C329" s="67" t="s">
        <v>570</v>
      </c>
      <c r="D329" s="67" t="s">
        <v>572</v>
      </c>
      <c r="E329" s="67" t="s">
        <v>478</v>
      </c>
      <c r="F329" s="66">
        <v>727760.86</v>
      </c>
      <c r="G329" s="65">
        <v>727760.86</v>
      </c>
      <c r="H329" s="64">
        <f t="shared" si="5"/>
        <v>100</v>
      </c>
      <c r="K329" s="71"/>
      <c r="L329" s="71"/>
      <c r="M329" s="70"/>
      <c r="N329" s="70"/>
      <c r="O329" s="70"/>
      <c r="P329" s="62"/>
      <c r="Q329" s="62"/>
      <c r="R329" s="62"/>
    </row>
    <row r="330" spans="1:18" ht="39.75" customHeight="1" x14ac:dyDescent="0.25">
      <c r="A330" s="68" t="s">
        <v>419</v>
      </c>
      <c r="B330" s="67" t="s">
        <v>25</v>
      </c>
      <c r="C330" s="67" t="s">
        <v>570</v>
      </c>
      <c r="D330" s="67" t="s">
        <v>572</v>
      </c>
      <c r="E330" s="67" t="s">
        <v>35</v>
      </c>
      <c r="F330" s="66">
        <v>727760.86</v>
      </c>
      <c r="G330" s="65">
        <v>727760.86</v>
      </c>
      <c r="H330" s="64">
        <f t="shared" si="5"/>
        <v>100</v>
      </c>
      <c r="K330" s="71"/>
      <c r="L330" s="71"/>
      <c r="M330" s="70"/>
      <c r="N330" s="70"/>
      <c r="O330" s="70"/>
      <c r="P330" s="62"/>
      <c r="Q330" s="62"/>
      <c r="R330" s="62"/>
    </row>
    <row r="331" spans="1:18" ht="31.5" x14ac:dyDescent="0.25">
      <c r="A331" s="68" t="s">
        <v>420</v>
      </c>
      <c r="B331" s="67" t="s">
        <v>25</v>
      </c>
      <c r="C331" s="67" t="s">
        <v>570</v>
      </c>
      <c r="D331" s="67" t="s">
        <v>572</v>
      </c>
      <c r="E331" s="67" t="s">
        <v>37</v>
      </c>
      <c r="F331" s="66">
        <v>727760.86</v>
      </c>
      <c r="G331" s="65">
        <v>727760.86</v>
      </c>
      <c r="H331" s="64">
        <f t="shared" si="5"/>
        <v>100</v>
      </c>
      <c r="K331" s="71"/>
      <c r="L331" s="71"/>
      <c r="M331" s="70"/>
      <c r="N331" s="70"/>
      <c r="O331" s="70"/>
      <c r="P331" s="62"/>
      <c r="Q331" s="62"/>
      <c r="R331" s="62"/>
    </row>
    <row r="332" spans="1:18" x14ac:dyDescent="0.25">
      <c r="A332" s="68" t="s">
        <v>573</v>
      </c>
      <c r="B332" s="67" t="s">
        <v>25</v>
      </c>
      <c r="C332" s="67" t="s">
        <v>574</v>
      </c>
      <c r="D332" s="67"/>
      <c r="E332" s="67" t="s">
        <v>478</v>
      </c>
      <c r="F332" s="66">
        <v>587700</v>
      </c>
      <c r="G332" s="65">
        <v>587700</v>
      </c>
      <c r="H332" s="64">
        <f t="shared" si="5"/>
        <v>100</v>
      </c>
      <c r="K332" s="71"/>
      <c r="L332" s="71"/>
      <c r="M332" s="70"/>
      <c r="N332" s="70"/>
      <c r="O332" s="70"/>
      <c r="P332" s="62"/>
      <c r="Q332" s="62"/>
      <c r="R332" s="62"/>
    </row>
    <row r="333" spans="1:18" ht="85.5" customHeight="1" x14ac:dyDescent="0.25">
      <c r="A333" s="68" t="s">
        <v>575</v>
      </c>
      <c r="B333" s="67" t="s">
        <v>25</v>
      </c>
      <c r="C333" s="67" t="s">
        <v>574</v>
      </c>
      <c r="D333" s="67" t="s">
        <v>576</v>
      </c>
      <c r="E333" s="67" t="s">
        <v>478</v>
      </c>
      <c r="F333" s="66">
        <v>587700</v>
      </c>
      <c r="G333" s="65">
        <v>587700</v>
      </c>
      <c r="H333" s="64">
        <f t="shared" si="5"/>
        <v>100</v>
      </c>
      <c r="K333" s="71"/>
      <c r="L333" s="71"/>
      <c r="M333" s="70"/>
      <c r="N333" s="70"/>
      <c r="O333" s="70"/>
      <c r="P333" s="62"/>
      <c r="Q333" s="62"/>
      <c r="R333" s="62"/>
    </row>
    <row r="334" spans="1:18" ht="29.25" customHeight="1" x14ac:dyDescent="0.25">
      <c r="A334" s="68" t="s">
        <v>421</v>
      </c>
      <c r="B334" s="67" t="s">
        <v>25</v>
      </c>
      <c r="C334" s="67" t="s">
        <v>574</v>
      </c>
      <c r="D334" s="67" t="s">
        <v>576</v>
      </c>
      <c r="E334" s="67" t="s">
        <v>39</v>
      </c>
      <c r="F334" s="66">
        <v>587700</v>
      </c>
      <c r="G334" s="65">
        <v>587700</v>
      </c>
      <c r="H334" s="64">
        <f t="shared" si="5"/>
        <v>100</v>
      </c>
      <c r="K334" s="71"/>
      <c r="L334" s="71"/>
      <c r="M334" s="70"/>
      <c r="N334" s="70"/>
      <c r="O334" s="70"/>
      <c r="P334" s="62"/>
      <c r="Q334" s="62"/>
      <c r="R334" s="62"/>
    </row>
    <row r="335" spans="1:18" ht="63" x14ac:dyDescent="0.25">
      <c r="A335" s="68" t="s">
        <v>566</v>
      </c>
      <c r="B335" s="67" t="s">
        <v>25</v>
      </c>
      <c r="C335" s="67" t="s">
        <v>574</v>
      </c>
      <c r="D335" s="67" t="s">
        <v>576</v>
      </c>
      <c r="E335" s="67" t="s">
        <v>79</v>
      </c>
      <c r="F335" s="66">
        <v>587700</v>
      </c>
      <c r="G335" s="65">
        <v>587700</v>
      </c>
      <c r="H335" s="64">
        <f t="shared" si="5"/>
        <v>100</v>
      </c>
      <c r="K335" s="71"/>
      <c r="L335" s="71"/>
      <c r="M335" s="70"/>
      <c r="N335" s="70"/>
      <c r="O335" s="70"/>
      <c r="P335" s="62"/>
      <c r="Q335" s="62"/>
      <c r="R335" s="62"/>
    </row>
    <row r="336" spans="1:18" ht="24.75" customHeight="1" x14ac:dyDescent="0.25">
      <c r="A336" s="68" t="s">
        <v>577</v>
      </c>
      <c r="B336" s="67" t="s">
        <v>25</v>
      </c>
      <c r="C336" s="67" t="s">
        <v>578</v>
      </c>
      <c r="D336" s="67"/>
      <c r="E336" s="67" t="s">
        <v>478</v>
      </c>
      <c r="F336" s="66">
        <v>256597868.72</v>
      </c>
      <c r="G336" s="65">
        <v>233058099.31999999</v>
      </c>
      <c r="H336" s="64">
        <f t="shared" si="5"/>
        <v>90.826202291770926</v>
      </c>
      <c r="K336" s="71"/>
      <c r="L336" s="71"/>
      <c r="M336" s="70"/>
      <c r="N336" s="70"/>
      <c r="O336" s="70"/>
      <c r="P336" s="62"/>
      <c r="Q336" s="62"/>
      <c r="R336" s="62"/>
    </row>
    <row r="337" spans="1:18" ht="31.5" x14ac:dyDescent="0.25">
      <c r="A337" s="55" t="s">
        <v>579</v>
      </c>
      <c r="B337" s="54" t="s">
        <v>25</v>
      </c>
      <c r="C337" s="54" t="s">
        <v>578</v>
      </c>
      <c r="D337" s="54" t="s">
        <v>580</v>
      </c>
      <c r="E337" s="54" t="s">
        <v>478</v>
      </c>
      <c r="F337" s="53">
        <v>5982794.1500000004</v>
      </c>
      <c r="G337" s="52">
        <v>3931887.33</v>
      </c>
      <c r="H337" s="64">
        <f t="shared" si="5"/>
        <v>65.719916671376694</v>
      </c>
      <c r="K337" s="71"/>
      <c r="L337" s="71"/>
      <c r="M337" s="70"/>
      <c r="N337" s="70"/>
      <c r="O337" s="70"/>
      <c r="P337" s="62"/>
      <c r="Q337" s="62"/>
      <c r="R337" s="62"/>
    </row>
    <row r="338" spans="1:18" ht="31.5" x14ac:dyDescent="0.25">
      <c r="A338" s="68" t="s">
        <v>581</v>
      </c>
      <c r="B338" s="67" t="s">
        <v>25</v>
      </c>
      <c r="C338" s="67" t="s">
        <v>578</v>
      </c>
      <c r="D338" s="67" t="s">
        <v>580</v>
      </c>
      <c r="E338" s="67" t="s">
        <v>112</v>
      </c>
      <c r="F338" s="66">
        <v>5982794.1500000004</v>
      </c>
      <c r="G338" s="65">
        <v>3931887.33</v>
      </c>
      <c r="H338" s="64">
        <f t="shared" si="5"/>
        <v>65.719916671376694</v>
      </c>
      <c r="K338" s="71"/>
      <c r="L338" s="71"/>
      <c r="M338" s="70"/>
      <c r="N338" s="70"/>
      <c r="O338" s="70"/>
      <c r="P338" s="62"/>
      <c r="Q338" s="62"/>
      <c r="R338" s="62"/>
    </row>
    <row r="339" spans="1:18" ht="36.75" customHeight="1" x14ac:dyDescent="0.25">
      <c r="A339" s="68" t="s">
        <v>582</v>
      </c>
      <c r="B339" s="67" t="s">
        <v>25</v>
      </c>
      <c r="C339" s="67" t="s">
        <v>578</v>
      </c>
      <c r="D339" s="67" t="s">
        <v>580</v>
      </c>
      <c r="E339" s="67" t="s">
        <v>114</v>
      </c>
      <c r="F339" s="66">
        <v>5782576.5499999998</v>
      </c>
      <c r="G339" s="65">
        <v>3931887.33</v>
      </c>
      <c r="H339" s="64">
        <f t="shared" si="5"/>
        <v>67.995422040716434</v>
      </c>
      <c r="K339" s="71"/>
      <c r="L339" s="71"/>
      <c r="M339" s="70"/>
      <c r="N339" s="70"/>
      <c r="O339" s="70"/>
      <c r="P339" s="62"/>
      <c r="Q339" s="62"/>
      <c r="R339" s="62"/>
    </row>
    <row r="340" spans="1:18" ht="61.5" customHeight="1" x14ac:dyDescent="0.25">
      <c r="A340" s="68" t="s">
        <v>779</v>
      </c>
      <c r="B340" s="67" t="s">
        <v>25</v>
      </c>
      <c r="C340" s="67" t="s">
        <v>578</v>
      </c>
      <c r="D340" s="67" t="s">
        <v>580</v>
      </c>
      <c r="E340" s="67" t="s">
        <v>780</v>
      </c>
      <c r="F340" s="66">
        <v>200217.60000000001</v>
      </c>
      <c r="G340" s="65">
        <v>0</v>
      </c>
      <c r="H340" s="64">
        <f t="shared" si="5"/>
        <v>0</v>
      </c>
      <c r="K340" s="71"/>
      <c r="L340" s="71"/>
      <c r="M340" s="70"/>
      <c r="N340" s="70"/>
      <c r="O340" s="70"/>
      <c r="P340" s="62"/>
      <c r="Q340" s="62"/>
      <c r="R340" s="62"/>
    </row>
    <row r="341" spans="1:18" ht="32.25" customHeight="1" x14ac:dyDescent="0.25">
      <c r="A341" s="68" t="s">
        <v>583</v>
      </c>
      <c r="B341" s="67" t="s">
        <v>25</v>
      </c>
      <c r="C341" s="67" t="s">
        <v>578</v>
      </c>
      <c r="D341" s="67" t="s">
        <v>584</v>
      </c>
      <c r="E341" s="67" t="s">
        <v>478</v>
      </c>
      <c r="F341" s="66">
        <v>383272</v>
      </c>
      <c r="G341" s="65">
        <v>383267.98</v>
      </c>
      <c r="H341" s="64">
        <f t="shared" si="5"/>
        <v>99.998951136529669</v>
      </c>
      <c r="K341" s="71"/>
      <c r="L341" s="71"/>
      <c r="M341" s="70"/>
      <c r="N341" s="70"/>
      <c r="O341" s="70"/>
      <c r="P341" s="62"/>
      <c r="Q341" s="62"/>
      <c r="R341" s="62"/>
    </row>
    <row r="342" spans="1:18" ht="31.5" x14ac:dyDescent="0.25">
      <c r="A342" s="68" t="s">
        <v>419</v>
      </c>
      <c r="B342" s="67" t="s">
        <v>25</v>
      </c>
      <c r="C342" s="67" t="s">
        <v>578</v>
      </c>
      <c r="D342" s="67" t="s">
        <v>584</v>
      </c>
      <c r="E342" s="67" t="s">
        <v>35</v>
      </c>
      <c r="F342" s="66">
        <v>383272</v>
      </c>
      <c r="G342" s="65">
        <v>383267.98</v>
      </c>
      <c r="H342" s="64">
        <f t="shared" si="5"/>
        <v>99.998951136529669</v>
      </c>
      <c r="K342" s="71"/>
      <c r="L342" s="71"/>
      <c r="M342" s="70"/>
      <c r="N342" s="70"/>
      <c r="O342" s="70"/>
      <c r="P342" s="62"/>
      <c r="Q342" s="62"/>
      <c r="R342" s="62"/>
    </row>
    <row r="343" spans="1:18" ht="39" customHeight="1" x14ac:dyDescent="0.25">
      <c r="A343" s="68" t="s">
        <v>420</v>
      </c>
      <c r="B343" s="67" t="s">
        <v>25</v>
      </c>
      <c r="C343" s="67" t="s">
        <v>578</v>
      </c>
      <c r="D343" s="67" t="s">
        <v>584</v>
      </c>
      <c r="E343" s="67" t="s">
        <v>37</v>
      </c>
      <c r="F343" s="66">
        <v>383272</v>
      </c>
      <c r="G343" s="65">
        <v>383267.98</v>
      </c>
      <c r="H343" s="64">
        <f t="shared" si="5"/>
        <v>99.998951136529669</v>
      </c>
      <c r="K343" s="71"/>
      <c r="L343" s="71"/>
      <c r="M343" s="70"/>
      <c r="N343" s="70"/>
      <c r="O343" s="70"/>
      <c r="P343" s="62"/>
      <c r="Q343" s="62"/>
      <c r="R343" s="62"/>
    </row>
    <row r="344" spans="1:18" ht="41.25" customHeight="1" x14ac:dyDescent="0.25">
      <c r="A344" s="68" t="s">
        <v>585</v>
      </c>
      <c r="B344" s="67" t="s">
        <v>25</v>
      </c>
      <c r="C344" s="67" t="s">
        <v>578</v>
      </c>
      <c r="D344" s="67" t="s">
        <v>586</v>
      </c>
      <c r="E344" s="67" t="s">
        <v>478</v>
      </c>
      <c r="F344" s="66">
        <v>157775000</v>
      </c>
      <c r="G344" s="65">
        <v>141235125.09</v>
      </c>
      <c r="H344" s="64">
        <f t="shared" si="5"/>
        <v>89.516796127396617</v>
      </c>
      <c r="K344" s="71"/>
      <c r="L344" s="71"/>
      <c r="M344" s="70"/>
      <c r="N344" s="70"/>
      <c r="O344" s="70"/>
      <c r="P344" s="62"/>
      <c r="Q344" s="62"/>
      <c r="R344" s="62"/>
    </row>
    <row r="345" spans="1:18" ht="30.75" customHeight="1" x14ac:dyDescent="0.25">
      <c r="A345" s="68" t="s">
        <v>581</v>
      </c>
      <c r="B345" s="67" t="s">
        <v>25</v>
      </c>
      <c r="C345" s="67" t="s">
        <v>578</v>
      </c>
      <c r="D345" s="67" t="s">
        <v>586</v>
      </c>
      <c r="E345" s="67" t="s">
        <v>112</v>
      </c>
      <c r="F345" s="66">
        <v>157775000</v>
      </c>
      <c r="G345" s="65">
        <v>141235125.09</v>
      </c>
      <c r="H345" s="64">
        <f t="shared" si="5"/>
        <v>89.516796127396617</v>
      </c>
      <c r="K345" s="71"/>
      <c r="L345" s="71"/>
      <c r="M345" s="70"/>
      <c r="N345" s="70"/>
      <c r="O345" s="70"/>
      <c r="P345" s="62"/>
      <c r="Q345" s="62"/>
      <c r="R345" s="62"/>
    </row>
    <row r="346" spans="1:18" x14ac:dyDescent="0.25">
      <c r="A346" s="68" t="s">
        <v>582</v>
      </c>
      <c r="B346" s="67" t="s">
        <v>25</v>
      </c>
      <c r="C346" s="67" t="s">
        <v>578</v>
      </c>
      <c r="D346" s="67" t="s">
        <v>586</v>
      </c>
      <c r="E346" s="67" t="s">
        <v>114</v>
      </c>
      <c r="F346" s="66">
        <v>157775000</v>
      </c>
      <c r="G346" s="65">
        <v>141235125.09</v>
      </c>
      <c r="H346" s="64">
        <f t="shared" si="5"/>
        <v>89.516796127396617</v>
      </c>
      <c r="K346" s="71"/>
      <c r="L346" s="71"/>
      <c r="M346" s="70"/>
      <c r="N346" s="70"/>
      <c r="O346" s="70"/>
      <c r="P346" s="62"/>
      <c r="Q346" s="62"/>
      <c r="R346" s="62"/>
    </row>
    <row r="347" spans="1:18" ht="36" customHeight="1" x14ac:dyDescent="0.25">
      <c r="A347" s="68" t="s">
        <v>587</v>
      </c>
      <c r="B347" s="67" t="s">
        <v>25</v>
      </c>
      <c r="C347" s="67" t="s">
        <v>578</v>
      </c>
      <c r="D347" s="67" t="s">
        <v>588</v>
      </c>
      <c r="E347" s="67" t="s">
        <v>478</v>
      </c>
      <c r="F347" s="66">
        <v>2184661</v>
      </c>
      <c r="G347" s="65">
        <v>908059.19</v>
      </c>
      <c r="H347" s="64">
        <f t="shared" si="5"/>
        <v>41.565221789559111</v>
      </c>
      <c r="K347" s="71"/>
      <c r="L347" s="71"/>
      <c r="M347" s="70"/>
      <c r="N347" s="70"/>
      <c r="O347" s="70"/>
      <c r="P347" s="62"/>
      <c r="Q347" s="62"/>
      <c r="R347" s="62"/>
    </row>
    <row r="348" spans="1:18" ht="47.25" customHeight="1" x14ac:dyDescent="0.25">
      <c r="A348" s="68" t="s">
        <v>419</v>
      </c>
      <c r="B348" s="67" t="s">
        <v>25</v>
      </c>
      <c r="C348" s="67" t="s">
        <v>578</v>
      </c>
      <c r="D348" s="67" t="s">
        <v>588</v>
      </c>
      <c r="E348" s="67" t="s">
        <v>35</v>
      </c>
      <c r="F348" s="66">
        <v>1834661</v>
      </c>
      <c r="G348" s="65">
        <v>558059.18999999994</v>
      </c>
      <c r="H348" s="64">
        <f t="shared" si="5"/>
        <v>30.417564334773562</v>
      </c>
      <c r="K348" s="71"/>
      <c r="L348" s="71"/>
      <c r="M348" s="70"/>
      <c r="N348" s="70"/>
      <c r="O348" s="70"/>
      <c r="P348" s="62"/>
      <c r="Q348" s="62"/>
      <c r="R348" s="62"/>
    </row>
    <row r="349" spans="1:18" ht="37.5" customHeight="1" x14ac:dyDescent="0.25">
      <c r="A349" s="68" t="s">
        <v>420</v>
      </c>
      <c r="B349" s="67" t="s">
        <v>25</v>
      </c>
      <c r="C349" s="67" t="s">
        <v>578</v>
      </c>
      <c r="D349" s="67" t="s">
        <v>588</v>
      </c>
      <c r="E349" s="67" t="s">
        <v>37</v>
      </c>
      <c r="F349" s="66">
        <v>1834661</v>
      </c>
      <c r="G349" s="65">
        <v>558059.18999999994</v>
      </c>
      <c r="H349" s="64">
        <f t="shared" si="5"/>
        <v>30.417564334773562</v>
      </c>
      <c r="K349" s="71"/>
      <c r="L349" s="71"/>
      <c r="M349" s="70"/>
      <c r="N349" s="70"/>
      <c r="O349" s="70"/>
      <c r="P349" s="62"/>
      <c r="Q349" s="62"/>
      <c r="R349" s="62"/>
    </row>
    <row r="350" spans="1:18" ht="25.5" customHeight="1" x14ac:dyDescent="0.25">
      <c r="A350" s="68" t="s">
        <v>421</v>
      </c>
      <c r="B350" s="67" t="s">
        <v>25</v>
      </c>
      <c r="C350" s="67" t="s">
        <v>578</v>
      </c>
      <c r="D350" s="67" t="s">
        <v>588</v>
      </c>
      <c r="E350" s="67" t="s">
        <v>39</v>
      </c>
      <c r="F350" s="66">
        <v>350000</v>
      </c>
      <c r="G350" s="65">
        <v>350000</v>
      </c>
      <c r="H350" s="64">
        <f t="shared" si="5"/>
        <v>100</v>
      </c>
      <c r="K350" s="71"/>
      <c r="L350" s="71"/>
      <c r="M350" s="70"/>
      <c r="N350" s="70"/>
      <c r="O350" s="70"/>
      <c r="P350" s="62"/>
      <c r="Q350" s="62"/>
      <c r="R350" s="62"/>
    </row>
    <row r="351" spans="1:18" x14ac:dyDescent="0.25">
      <c r="A351" s="68" t="s">
        <v>422</v>
      </c>
      <c r="B351" s="67" t="s">
        <v>25</v>
      </c>
      <c r="C351" s="67" t="s">
        <v>578</v>
      </c>
      <c r="D351" s="67" t="s">
        <v>588</v>
      </c>
      <c r="E351" s="67" t="s">
        <v>41</v>
      </c>
      <c r="F351" s="66">
        <v>350000</v>
      </c>
      <c r="G351" s="65">
        <v>350000</v>
      </c>
      <c r="H351" s="64">
        <f t="shared" si="5"/>
        <v>100</v>
      </c>
      <c r="K351" s="71"/>
      <c r="L351" s="71"/>
      <c r="M351" s="70"/>
      <c r="N351" s="70"/>
      <c r="O351" s="70"/>
      <c r="P351" s="62"/>
      <c r="Q351" s="62"/>
      <c r="R351" s="62"/>
    </row>
    <row r="352" spans="1:18" ht="54" customHeight="1" x14ac:dyDescent="0.25">
      <c r="A352" s="68" t="s">
        <v>589</v>
      </c>
      <c r="B352" s="67" t="s">
        <v>25</v>
      </c>
      <c r="C352" s="67" t="s">
        <v>578</v>
      </c>
      <c r="D352" s="67" t="s">
        <v>590</v>
      </c>
      <c r="E352" s="67" t="s">
        <v>478</v>
      </c>
      <c r="F352" s="66">
        <v>18515493.07</v>
      </c>
      <c r="G352" s="65">
        <v>17835435.039999999</v>
      </c>
      <c r="H352" s="64">
        <f t="shared" si="5"/>
        <v>96.327086578634649</v>
      </c>
      <c r="K352" s="71"/>
      <c r="L352" s="71"/>
      <c r="M352" s="70"/>
      <c r="N352" s="70"/>
      <c r="O352" s="70"/>
      <c r="P352" s="62"/>
      <c r="Q352" s="62"/>
      <c r="R352" s="62"/>
    </row>
    <row r="353" spans="1:18" ht="26.25" customHeight="1" x14ac:dyDescent="0.25">
      <c r="A353" s="68" t="s">
        <v>438</v>
      </c>
      <c r="B353" s="67" t="s">
        <v>25</v>
      </c>
      <c r="C353" s="67" t="s">
        <v>578</v>
      </c>
      <c r="D353" s="67" t="s">
        <v>590</v>
      </c>
      <c r="E353" s="67" t="s">
        <v>120</v>
      </c>
      <c r="F353" s="66">
        <v>18515493.07</v>
      </c>
      <c r="G353" s="65">
        <v>17835435.039999999</v>
      </c>
      <c r="H353" s="64">
        <f t="shared" si="5"/>
        <v>96.327086578634649</v>
      </c>
      <c r="K353" s="71"/>
      <c r="L353" s="71"/>
      <c r="M353" s="70"/>
      <c r="N353" s="70"/>
      <c r="O353" s="70"/>
      <c r="P353" s="62"/>
      <c r="Q353" s="62"/>
      <c r="R353" s="62"/>
    </row>
    <row r="354" spans="1:18" ht="46.5" customHeight="1" x14ac:dyDescent="0.25">
      <c r="A354" s="68" t="s">
        <v>591</v>
      </c>
      <c r="B354" s="67" t="s">
        <v>25</v>
      </c>
      <c r="C354" s="67" t="s">
        <v>578</v>
      </c>
      <c r="D354" s="67" t="s">
        <v>590</v>
      </c>
      <c r="E354" s="67" t="s">
        <v>126</v>
      </c>
      <c r="F354" s="66">
        <v>18515493.07</v>
      </c>
      <c r="G354" s="65">
        <v>17835435.039999999</v>
      </c>
      <c r="H354" s="64">
        <f t="shared" si="5"/>
        <v>96.327086578634649</v>
      </c>
      <c r="K354" s="71"/>
      <c r="L354" s="71"/>
      <c r="M354" s="70"/>
      <c r="N354" s="70"/>
      <c r="O354" s="70"/>
      <c r="P354" s="62"/>
      <c r="Q354" s="62"/>
      <c r="R354" s="62"/>
    </row>
    <row r="355" spans="1:18" ht="33.75" customHeight="1" x14ac:dyDescent="0.25">
      <c r="A355" s="68" t="s">
        <v>592</v>
      </c>
      <c r="B355" s="67" t="s">
        <v>25</v>
      </c>
      <c r="C355" s="67" t="s">
        <v>578</v>
      </c>
      <c r="D355" s="67" t="s">
        <v>593</v>
      </c>
      <c r="E355" s="67" t="s">
        <v>478</v>
      </c>
      <c r="F355" s="66">
        <v>31486800.68</v>
      </c>
      <c r="G355" s="65">
        <v>30913632.210000001</v>
      </c>
      <c r="H355" s="64">
        <f t="shared" si="5"/>
        <v>98.179654783523091</v>
      </c>
      <c r="K355" s="71"/>
      <c r="L355" s="71"/>
      <c r="M355" s="70"/>
      <c r="N355" s="70"/>
      <c r="O355" s="70"/>
      <c r="P355" s="62"/>
      <c r="Q355" s="62"/>
      <c r="R355" s="62"/>
    </row>
    <row r="356" spans="1:18" ht="31.5" customHeight="1" x14ac:dyDescent="0.25">
      <c r="A356" s="68" t="s">
        <v>438</v>
      </c>
      <c r="B356" s="67" t="s">
        <v>25</v>
      </c>
      <c r="C356" s="67" t="s">
        <v>578</v>
      </c>
      <c r="D356" s="67" t="s">
        <v>593</v>
      </c>
      <c r="E356" s="67" t="s">
        <v>120</v>
      </c>
      <c r="F356" s="66">
        <v>31486800.68</v>
      </c>
      <c r="G356" s="65">
        <v>30913632.210000001</v>
      </c>
      <c r="H356" s="64">
        <f t="shared" si="5"/>
        <v>98.179654783523091</v>
      </c>
      <c r="K356" s="71"/>
      <c r="L356" s="71"/>
      <c r="M356" s="70"/>
      <c r="N356" s="70"/>
      <c r="O356" s="70"/>
      <c r="P356" s="62"/>
      <c r="Q356" s="62"/>
      <c r="R356" s="62"/>
    </row>
    <row r="357" spans="1:18" ht="31.5" customHeight="1" x14ac:dyDescent="0.25">
      <c r="A357" s="68" t="s">
        <v>591</v>
      </c>
      <c r="B357" s="67" t="s">
        <v>25</v>
      </c>
      <c r="C357" s="67" t="s">
        <v>578</v>
      </c>
      <c r="D357" s="67" t="s">
        <v>593</v>
      </c>
      <c r="E357" s="67" t="s">
        <v>126</v>
      </c>
      <c r="F357" s="66">
        <v>31486800.68</v>
      </c>
      <c r="G357" s="65">
        <v>30913632.210000001</v>
      </c>
      <c r="H357" s="64">
        <f t="shared" si="5"/>
        <v>98.179654783523091</v>
      </c>
      <c r="K357" s="71"/>
      <c r="L357" s="71"/>
      <c r="M357" s="70"/>
      <c r="N357" s="70"/>
      <c r="O357" s="70"/>
      <c r="P357" s="62"/>
      <c r="Q357" s="62"/>
      <c r="R357" s="62"/>
    </row>
    <row r="358" spans="1:18" ht="47.25" x14ac:dyDescent="0.25">
      <c r="A358" s="68" t="s">
        <v>594</v>
      </c>
      <c r="B358" s="67" t="s">
        <v>25</v>
      </c>
      <c r="C358" s="67" t="s">
        <v>578</v>
      </c>
      <c r="D358" s="67" t="s">
        <v>595</v>
      </c>
      <c r="E358" s="67" t="s">
        <v>478</v>
      </c>
      <c r="F358" s="66">
        <v>15809449.02</v>
      </c>
      <c r="G358" s="65">
        <v>15755087.84</v>
      </c>
      <c r="H358" s="64">
        <f t="shared" si="5"/>
        <v>99.656147536000589</v>
      </c>
      <c r="K358" s="71"/>
      <c r="L358" s="71"/>
      <c r="M358" s="70"/>
      <c r="N358" s="70"/>
      <c r="O358" s="70"/>
      <c r="P358" s="62"/>
      <c r="Q358" s="62"/>
      <c r="R358" s="62"/>
    </row>
    <row r="359" spans="1:18" x14ac:dyDescent="0.25">
      <c r="A359" s="68" t="s">
        <v>438</v>
      </c>
      <c r="B359" s="67" t="s">
        <v>25</v>
      </c>
      <c r="C359" s="67" t="s">
        <v>578</v>
      </c>
      <c r="D359" s="67" t="s">
        <v>595</v>
      </c>
      <c r="E359" s="67" t="s">
        <v>120</v>
      </c>
      <c r="F359" s="66">
        <v>15809449.02</v>
      </c>
      <c r="G359" s="65">
        <v>15755087.84</v>
      </c>
      <c r="H359" s="64">
        <f t="shared" si="5"/>
        <v>99.656147536000589</v>
      </c>
      <c r="K359" s="71"/>
      <c r="L359" s="71"/>
      <c r="M359" s="70"/>
      <c r="N359" s="70"/>
      <c r="O359" s="70"/>
      <c r="P359" s="62"/>
      <c r="Q359" s="62"/>
      <c r="R359" s="62"/>
    </row>
    <row r="360" spans="1:18" ht="30" customHeight="1" x14ac:dyDescent="0.25">
      <c r="A360" s="68" t="s">
        <v>591</v>
      </c>
      <c r="B360" s="67" t="s">
        <v>25</v>
      </c>
      <c r="C360" s="67" t="s">
        <v>578</v>
      </c>
      <c r="D360" s="67" t="s">
        <v>595</v>
      </c>
      <c r="E360" s="67" t="s">
        <v>126</v>
      </c>
      <c r="F360" s="66">
        <v>15809449.02</v>
      </c>
      <c r="G360" s="65">
        <v>15755087.84</v>
      </c>
      <c r="H360" s="64">
        <f t="shared" si="5"/>
        <v>99.656147536000589</v>
      </c>
      <c r="K360" s="71"/>
      <c r="L360" s="71"/>
      <c r="M360" s="70"/>
      <c r="N360" s="70"/>
      <c r="O360" s="70"/>
      <c r="P360" s="62"/>
      <c r="Q360" s="62"/>
      <c r="R360" s="62"/>
    </row>
    <row r="361" spans="1:18" ht="54.75" customHeight="1" x14ac:dyDescent="0.25">
      <c r="A361" s="68" t="s">
        <v>596</v>
      </c>
      <c r="B361" s="67" t="s">
        <v>25</v>
      </c>
      <c r="C361" s="67" t="s">
        <v>578</v>
      </c>
      <c r="D361" s="67" t="s">
        <v>597</v>
      </c>
      <c r="E361" s="67" t="s">
        <v>478</v>
      </c>
      <c r="F361" s="66">
        <v>24460398.800000001</v>
      </c>
      <c r="G361" s="65">
        <v>22095604.640000001</v>
      </c>
      <c r="H361" s="64">
        <f t="shared" si="5"/>
        <v>90.332152066138832</v>
      </c>
      <c r="K361" s="71"/>
      <c r="L361" s="71"/>
      <c r="M361" s="70"/>
      <c r="N361" s="70"/>
      <c r="O361" s="70"/>
      <c r="P361" s="62"/>
      <c r="Q361" s="62"/>
      <c r="R361" s="62"/>
    </row>
    <row r="362" spans="1:18" ht="28.5" customHeight="1" x14ac:dyDescent="0.25">
      <c r="A362" s="68" t="s">
        <v>438</v>
      </c>
      <c r="B362" s="67" t="s">
        <v>25</v>
      </c>
      <c r="C362" s="67" t="s">
        <v>578</v>
      </c>
      <c r="D362" s="67" t="s">
        <v>597</v>
      </c>
      <c r="E362" s="67" t="s">
        <v>120</v>
      </c>
      <c r="F362" s="66">
        <v>24460398.800000001</v>
      </c>
      <c r="G362" s="65">
        <v>22095604.640000001</v>
      </c>
      <c r="H362" s="64">
        <f t="shared" si="5"/>
        <v>90.332152066138832</v>
      </c>
      <c r="K362" s="71"/>
      <c r="L362" s="71"/>
      <c r="M362" s="70"/>
      <c r="N362" s="70"/>
      <c r="O362" s="70"/>
      <c r="P362" s="62"/>
      <c r="Q362" s="62"/>
      <c r="R362" s="62"/>
    </row>
    <row r="363" spans="1:18" ht="28.5" customHeight="1" x14ac:dyDescent="0.25">
      <c r="A363" s="68" t="s">
        <v>591</v>
      </c>
      <c r="B363" s="67" t="s">
        <v>25</v>
      </c>
      <c r="C363" s="67" t="s">
        <v>578</v>
      </c>
      <c r="D363" s="67" t="s">
        <v>597</v>
      </c>
      <c r="E363" s="67" t="s">
        <v>126</v>
      </c>
      <c r="F363" s="66">
        <v>24460398.800000001</v>
      </c>
      <c r="G363" s="65">
        <v>22095604.640000001</v>
      </c>
      <c r="H363" s="64">
        <f t="shared" si="5"/>
        <v>90.332152066138832</v>
      </c>
      <c r="K363" s="71"/>
      <c r="L363" s="71"/>
      <c r="M363" s="70"/>
      <c r="N363" s="70"/>
      <c r="O363" s="70"/>
      <c r="P363" s="62"/>
      <c r="Q363" s="62"/>
      <c r="R363" s="62"/>
    </row>
    <row r="364" spans="1:18" s="94" customFormat="1" ht="37.5" customHeight="1" x14ac:dyDescent="0.25">
      <c r="A364" s="68" t="s">
        <v>447</v>
      </c>
      <c r="B364" s="67" t="s">
        <v>25</v>
      </c>
      <c r="C364" s="67" t="s">
        <v>448</v>
      </c>
      <c r="D364" s="67"/>
      <c r="E364" s="67" t="s">
        <v>478</v>
      </c>
      <c r="F364" s="66">
        <v>4204568</v>
      </c>
      <c r="G364" s="65">
        <v>4124363</v>
      </c>
      <c r="H364" s="64">
        <f t="shared" si="5"/>
        <v>98.092431850311385</v>
      </c>
      <c r="K364" s="71"/>
      <c r="L364" s="71"/>
      <c r="M364" s="70"/>
      <c r="N364" s="70"/>
      <c r="O364" s="70"/>
      <c r="P364" s="62"/>
      <c r="Q364" s="62"/>
      <c r="R364" s="62"/>
    </row>
    <row r="365" spans="1:18" s="94" customFormat="1" ht="47.25" x14ac:dyDescent="0.25">
      <c r="A365" s="68" t="s">
        <v>598</v>
      </c>
      <c r="B365" s="67" t="s">
        <v>25</v>
      </c>
      <c r="C365" s="67" t="s">
        <v>448</v>
      </c>
      <c r="D365" s="67" t="s">
        <v>599</v>
      </c>
      <c r="E365" s="67" t="s">
        <v>478</v>
      </c>
      <c r="F365" s="66">
        <v>477768</v>
      </c>
      <c r="G365" s="65">
        <v>477768</v>
      </c>
      <c r="H365" s="64">
        <f t="shared" si="5"/>
        <v>100</v>
      </c>
      <c r="K365" s="71"/>
      <c r="L365" s="71"/>
      <c r="M365" s="70"/>
      <c r="N365" s="70"/>
      <c r="O365" s="70"/>
      <c r="P365" s="62"/>
      <c r="Q365" s="62"/>
      <c r="R365" s="62"/>
    </row>
    <row r="366" spans="1:18" s="94" customFormat="1" ht="63" x14ac:dyDescent="0.25">
      <c r="A366" s="68" t="s">
        <v>417</v>
      </c>
      <c r="B366" s="67" t="s">
        <v>25</v>
      </c>
      <c r="C366" s="67" t="s">
        <v>448</v>
      </c>
      <c r="D366" s="67" t="s">
        <v>599</v>
      </c>
      <c r="E366" s="67" t="s">
        <v>29</v>
      </c>
      <c r="F366" s="66">
        <v>419735.3</v>
      </c>
      <c r="G366" s="65">
        <v>419735.3</v>
      </c>
      <c r="H366" s="64">
        <f t="shared" si="5"/>
        <v>100</v>
      </c>
      <c r="K366" s="71"/>
      <c r="L366" s="71"/>
      <c r="M366" s="70"/>
      <c r="N366" s="70"/>
      <c r="O366" s="70"/>
      <c r="P366" s="62"/>
      <c r="Q366" s="62"/>
      <c r="R366" s="62"/>
    </row>
    <row r="367" spans="1:18" ht="38.25" customHeight="1" x14ac:dyDescent="0.25">
      <c r="A367" s="68" t="s">
        <v>418</v>
      </c>
      <c r="B367" s="67" t="s">
        <v>25</v>
      </c>
      <c r="C367" s="67" t="s">
        <v>448</v>
      </c>
      <c r="D367" s="67" t="s">
        <v>599</v>
      </c>
      <c r="E367" s="67" t="s">
        <v>31</v>
      </c>
      <c r="F367" s="66">
        <v>419735.3</v>
      </c>
      <c r="G367" s="65">
        <v>419735.3</v>
      </c>
      <c r="H367" s="64">
        <f t="shared" si="5"/>
        <v>100</v>
      </c>
      <c r="K367" s="71"/>
      <c r="L367" s="71"/>
      <c r="M367" s="70"/>
      <c r="N367" s="70"/>
      <c r="O367" s="70"/>
      <c r="P367" s="62"/>
      <c r="Q367" s="62"/>
      <c r="R367" s="62"/>
    </row>
    <row r="368" spans="1:18" ht="31.5" x14ac:dyDescent="0.25">
      <c r="A368" s="68" t="s">
        <v>419</v>
      </c>
      <c r="B368" s="67" t="s">
        <v>25</v>
      </c>
      <c r="C368" s="67" t="s">
        <v>448</v>
      </c>
      <c r="D368" s="67" t="s">
        <v>599</v>
      </c>
      <c r="E368" s="67" t="s">
        <v>35</v>
      </c>
      <c r="F368" s="66">
        <v>58032.7</v>
      </c>
      <c r="G368" s="65">
        <v>58032.7</v>
      </c>
      <c r="H368" s="64">
        <f t="shared" si="5"/>
        <v>100</v>
      </c>
      <c r="K368" s="71"/>
      <c r="L368" s="71"/>
      <c r="M368" s="70"/>
      <c r="N368" s="70"/>
      <c r="O368" s="70"/>
      <c r="P368" s="62"/>
      <c r="Q368" s="62"/>
      <c r="R368" s="62"/>
    </row>
    <row r="369" spans="1:18" ht="31.5" x14ac:dyDescent="0.25">
      <c r="A369" s="68" t="s">
        <v>420</v>
      </c>
      <c r="B369" s="67" t="s">
        <v>25</v>
      </c>
      <c r="C369" s="67" t="s">
        <v>448</v>
      </c>
      <c r="D369" s="67" t="s">
        <v>599</v>
      </c>
      <c r="E369" s="67" t="s">
        <v>37</v>
      </c>
      <c r="F369" s="66">
        <v>58032.7</v>
      </c>
      <c r="G369" s="65">
        <v>58032.7</v>
      </c>
      <c r="H369" s="64">
        <f t="shared" si="5"/>
        <v>100</v>
      </c>
      <c r="K369" s="71"/>
      <c r="L369" s="71"/>
      <c r="M369" s="70"/>
      <c r="N369" s="70"/>
      <c r="O369" s="70"/>
      <c r="P369" s="62"/>
      <c r="Q369" s="62"/>
      <c r="R369" s="62"/>
    </row>
    <row r="370" spans="1:18" ht="31.5" x14ac:dyDescent="0.25">
      <c r="A370" s="68" t="s">
        <v>520</v>
      </c>
      <c r="B370" s="67" t="s">
        <v>25</v>
      </c>
      <c r="C370" s="67" t="s">
        <v>448</v>
      </c>
      <c r="D370" s="67" t="s">
        <v>600</v>
      </c>
      <c r="E370" s="67" t="s">
        <v>478</v>
      </c>
      <c r="F370" s="66">
        <v>114508</v>
      </c>
      <c r="G370" s="65">
        <v>114508</v>
      </c>
      <c r="H370" s="64">
        <f t="shared" si="5"/>
        <v>100</v>
      </c>
      <c r="K370" s="71"/>
      <c r="L370" s="71"/>
      <c r="M370" s="70"/>
      <c r="N370" s="70"/>
      <c r="O370" s="70"/>
      <c r="P370" s="62"/>
      <c r="Q370" s="62"/>
      <c r="R370" s="62"/>
    </row>
    <row r="371" spans="1:18" x14ac:dyDescent="0.25">
      <c r="A371" s="68" t="s">
        <v>421</v>
      </c>
      <c r="B371" s="67" t="s">
        <v>25</v>
      </c>
      <c r="C371" s="67" t="s">
        <v>448</v>
      </c>
      <c r="D371" s="67" t="s">
        <v>600</v>
      </c>
      <c r="E371" s="67" t="s">
        <v>39</v>
      </c>
      <c r="F371" s="66">
        <v>114508</v>
      </c>
      <c r="G371" s="65">
        <v>114508</v>
      </c>
      <c r="H371" s="64">
        <f t="shared" si="5"/>
        <v>100</v>
      </c>
      <c r="K371" s="71"/>
      <c r="L371" s="71"/>
      <c r="M371" s="70"/>
      <c r="N371" s="70"/>
      <c r="O371" s="70"/>
      <c r="P371" s="62"/>
      <c r="Q371" s="62"/>
      <c r="R371" s="62"/>
    </row>
    <row r="372" spans="1:18" x14ac:dyDescent="0.25">
      <c r="A372" s="68" t="s">
        <v>521</v>
      </c>
      <c r="B372" s="67" t="s">
        <v>25</v>
      </c>
      <c r="C372" s="67" t="s">
        <v>448</v>
      </c>
      <c r="D372" s="67" t="s">
        <v>600</v>
      </c>
      <c r="E372" s="67" t="s">
        <v>381</v>
      </c>
      <c r="F372" s="66">
        <v>114508</v>
      </c>
      <c r="G372" s="65">
        <v>114508</v>
      </c>
      <c r="H372" s="64">
        <f t="shared" si="5"/>
        <v>100</v>
      </c>
      <c r="K372" s="71"/>
      <c r="L372" s="71"/>
      <c r="M372" s="70"/>
      <c r="N372" s="70"/>
      <c r="O372" s="70"/>
      <c r="P372" s="62"/>
      <c r="Q372" s="62"/>
      <c r="R372" s="62"/>
    </row>
    <row r="373" spans="1:18" ht="37.5" customHeight="1" x14ac:dyDescent="0.25">
      <c r="A373" s="68" t="s">
        <v>601</v>
      </c>
      <c r="B373" s="67" t="s">
        <v>25</v>
      </c>
      <c r="C373" s="67" t="s">
        <v>448</v>
      </c>
      <c r="D373" s="67" t="s">
        <v>602</v>
      </c>
      <c r="E373" s="67" t="s">
        <v>478</v>
      </c>
      <c r="F373" s="66">
        <v>3612292</v>
      </c>
      <c r="G373" s="65">
        <v>3532087</v>
      </c>
      <c r="H373" s="64">
        <f t="shared" si="5"/>
        <v>97.779664545391114</v>
      </c>
      <c r="K373" s="71"/>
      <c r="L373" s="71"/>
      <c r="M373" s="70"/>
      <c r="N373" s="70"/>
      <c r="O373" s="70"/>
      <c r="P373" s="62"/>
      <c r="Q373" s="62"/>
      <c r="R373" s="62"/>
    </row>
    <row r="374" spans="1:18" ht="31.5" x14ac:dyDescent="0.25">
      <c r="A374" s="68" t="s">
        <v>419</v>
      </c>
      <c r="B374" s="67" t="s">
        <v>25</v>
      </c>
      <c r="C374" s="67" t="s">
        <v>448</v>
      </c>
      <c r="D374" s="67" t="s">
        <v>602</v>
      </c>
      <c r="E374" s="67" t="s">
        <v>35</v>
      </c>
      <c r="F374" s="66">
        <v>3532292</v>
      </c>
      <c r="G374" s="65">
        <v>3452087</v>
      </c>
      <c r="H374" s="64">
        <f t="shared" si="5"/>
        <v>97.729377978943987</v>
      </c>
      <c r="K374" s="71"/>
      <c r="L374" s="71"/>
      <c r="M374" s="70"/>
      <c r="N374" s="70"/>
      <c r="O374" s="70"/>
      <c r="P374" s="62"/>
      <c r="Q374" s="62"/>
      <c r="R374" s="62"/>
    </row>
    <row r="375" spans="1:18" ht="31.5" x14ac:dyDescent="0.25">
      <c r="A375" s="68" t="s">
        <v>420</v>
      </c>
      <c r="B375" s="67" t="s">
        <v>25</v>
      </c>
      <c r="C375" s="67" t="s">
        <v>448</v>
      </c>
      <c r="D375" s="67" t="s">
        <v>602</v>
      </c>
      <c r="E375" s="67" t="s">
        <v>37</v>
      </c>
      <c r="F375" s="66">
        <v>3532292</v>
      </c>
      <c r="G375" s="65">
        <v>3452087</v>
      </c>
      <c r="H375" s="64">
        <f t="shared" si="5"/>
        <v>97.729377978943987</v>
      </c>
      <c r="K375" s="71"/>
      <c r="L375" s="71"/>
      <c r="M375" s="70"/>
      <c r="N375" s="70"/>
      <c r="O375" s="70"/>
      <c r="P375" s="62"/>
      <c r="Q375" s="62"/>
      <c r="R375" s="62"/>
    </row>
    <row r="376" spans="1:18" x14ac:dyDescent="0.25">
      <c r="A376" s="68" t="s">
        <v>421</v>
      </c>
      <c r="B376" s="67" t="s">
        <v>25</v>
      </c>
      <c r="C376" s="67" t="s">
        <v>448</v>
      </c>
      <c r="D376" s="67" t="s">
        <v>602</v>
      </c>
      <c r="E376" s="67" t="s">
        <v>39</v>
      </c>
      <c r="F376" s="66">
        <v>80000</v>
      </c>
      <c r="G376" s="66">
        <v>80000</v>
      </c>
      <c r="H376" s="64">
        <f t="shared" ref="H376:H433" si="6">G376/F376*100</f>
        <v>100</v>
      </c>
      <c r="K376" s="71"/>
      <c r="L376" s="71"/>
      <c r="M376" s="70"/>
      <c r="N376" s="70"/>
      <c r="O376" s="70"/>
      <c r="P376" s="62"/>
      <c r="Q376" s="62"/>
      <c r="R376" s="62"/>
    </row>
    <row r="377" spans="1:18" ht="27" customHeight="1" x14ac:dyDescent="0.25">
      <c r="A377" s="68" t="s">
        <v>422</v>
      </c>
      <c r="B377" s="67" t="s">
        <v>25</v>
      </c>
      <c r="C377" s="67" t="s">
        <v>448</v>
      </c>
      <c r="D377" s="67" t="s">
        <v>602</v>
      </c>
      <c r="E377" s="67" t="s">
        <v>41</v>
      </c>
      <c r="F377" s="66">
        <v>80000</v>
      </c>
      <c r="G377" s="65">
        <v>80000</v>
      </c>
      <c r="H377" s="64">
        <f t="shared" si="6"/>
        <v>100</v>
      </c>
      <c r="K377" s="71"/>
      <c r="L377" s="71"/>
      <c r="M377" s="70"/>
      <c r="N377" s="70"/>
      <c r="O377" s="70"/>
      <c r="P377" s="62"/>
      <c r="Q377" s="62"/>
      <c r="R377" s="62"/>
    </row>
    <row r="378" spans="1:18" s="94" customFormat="1" ht="27" customHeight="1" x14ac:dyDescent="0.25">
      <c r="A378" s="68" t="s">
        <v>506</v>
      </c>
      <c r="B378" s="67" t="s">
        <v>25</v>
      </c>
      <c r="C378" s="67" t="s">
        <v>507</v>
      </c>
      <c r="D378" s="67"/>
      <c r="E378" s="67" t="s">
        <v>478</v>
      </c>
      <c r="F378" s="66">
        <v>100897259.75</v>
      </c>
      <c r="G378" s="65">
        <v>88633593.609999999</v>
      </c>
      <c r="H378" s="64">
        <f t="shared" si="6"/>
        <v>87.845392262994537</v>
      </c>
      <c r="K378" s="71"/>
      <c r="L378" s="71"/>
      <c r="M378" s="70"/>
      <c r="N378" s="70"/>
      <c r="O378" s="70"/>
      <c r="P378" s="62"/>
      <c r="Q378" s="62"/>
      <c r="R378" s="62"/>
    </row>
    <row r="379" spans="1:18" s="94" customFormat="1" ht="27" customHeight="1" x14ac:dyDescent="0.25">
      <c r="A379" s="68" t="s">
        <v>508</v>
      </c>
      <c r="B379" s="67" t="s">
        <v>25</v>
      </c>
      <c r="C379" s="67" t="s">
        <v>509</v>
      </c>
      <c r="D379" s="67"/>
      <c r="E379" s="67" t="s">
        <v>478</v>
      </c>
      <c r="F379" s="66">
        <v>5040815.47</v>
      </c>
      <c r="G379" s="65">
        <v>3778337.95</v>
      </c>
      <c r="H379" s="64">
        <f t="shared" si="6"/>
        <v>74.954895145169843</v>
      </c>
      <c r="K379" s="71"/>
      <c r="L379" s="71"/>
      <c r="M379" s="70"/>
      <c r="N379" s="70"/>
      <c r="O379" s="70"/>
      <c r="P379" s="62"/>
      <c r="Q379" s="62"/>
      <c r="R379" s="62"/>
    </row>
    <row r="380" spans="1:18" ht="110.25" x14ac:dyDescent="0.25">
      <c r="A380" s="68" t="s">
        <v>603</v>
      </c>
      <c r="B380" s="67" t="s">
        <v>25</v>
      </c>
      <c r="C380" s="67" t="s">
        <v>509</v>
      </c>
      <c r="D380" s="67" t="s">
        <v>604</v>
      </c>
      <c r="E380" s="67" t="s">
        <v>478</v>
      </c>
      <c r="F380" s="66">
        <v>2873315.47</v>
      </c>
      <c r="G380" s="65">
        <v>1660837.95</v>
      </c>
      <c r="H380" s="64">
        <f t="shared" si="6"/>
        <v>57.802144155093416</v>
      </c>
      <c r="K380" s="71"/>
      <c r="L380" s="71"/>
      <c r="M380" s="70"/>
      <c r="N380" s="70"/>
      <c r="O380" s="70"/>
      <c r="P380" s="62"/>
      <c r="Q380" s="62"/>
      <c r="R380" s="62"/>
    </row>
    <row r="381" spans="1:18" x14ac:dyDescent="0.25">
      <c r="A381" s="68" t="s">
        <v>438</v>
      </c>
      <c r="B381" s="67" t="s">
        <v>25</v>
      </c>
      <c r="C381" s="67" t="s">
        <v>509</v>
      </c>
      <c r="D381" s="67" t="s">
        <v>604</v>
      </c>
      <c r="E381" s="67" t="s">
        <v>120</v>
      </c>
      <c r="F381" s="66">
        <v>2873315.47</v>
      </c>
      <c r="G381" s="65">
        <v>1660837.95</v>
      </c>
      <c r="H381" s="64">
        <f t="shared" si="6"/>
        <v>57.802144155093416</v>
      </c>
      <c r="K381" s="71"/>
      <c r="L381" s="71"/>
      <c r="M381" s="70"/>
      <c r="N381" s="70"/>
      <c r="O381" s="70"/>
      <c r="P381" s="62"/>
      <c r="Q381" s="62"/>
      <c r="R381" s="62"/>
    </row>
    <row r="382" spans="1:18" x14ac:dyDescent="0.25">
      <c r="A382" s="68" t="s">
        <v>591</v>
      </c>
      <c r="B382" s="67" t="s">
        <v>25</v>
      </c>
      <c r="C382" s="67" t="s">
        <v>509</v>
      </c>
      <c r="D382" s="67" t="s">
        <v>604</v>
      </c>
      <c r="E382" s="67" t="s">
        <v>126</v>
      </c>
      <c r="F382" s="66">
        <v>2873315.47</v>
      </c>
      <c r="G382" s="65">
        <v>1660837.95</v>
      </c>
      <c r="H382" s="64">
        <f t="shared" si="6"/>
        <v>57.802144155093416</v>
      </c>
      <c r="K382" s="71"/>
      <c r="L382" s="71"/>
      <c r="M382" s="70"/>
      <c r="N382" s="70"/>
      <c r="O382" s="70"/>
      <c r="P382" s="62"/>
      <c r="Q382" s="62"/>
      <c r="R382" s="62"/>
    </row>
    <row r="383" spans="1:18" x14ac:dyDescent="0.25">
      <c r="A383" s="68" t="s">
        <v>605</v>
      </c>
      <c r="B383" s="67" t="s">
        <v>25</v>
      </c>
      <c r="C383" s="67" t="s">
        <v>509</v>
      </c>
      <c r="D383" s="67" t="s">
        <v>606</v>
      </c>
      <c r="E383" s="67" t="s">
        <v>478</v>
      </c>
      <c r="F383" s="66">
        <v>50000</v>
      </c>
      <c r="G383" s="65">
        <v>0</v>
      </c>
      <c r="H383" s="64">
        <f t="shared" si="6"/>
        <v>0</v>
      </c>
      <c r="K383" s="71"/>
      <c r="L383" s="71"/>
      <c r="M383" s="70"/>
      <c r="N383" s="70"/>
      <c r="O383" s="70"/>
      <c r="P383" s="62"/>
      <c r="Q383" s="62"/>
      <c r="R383" s="62"/>
    </row>
    <row r="384" spans="1:18" ht="31.5" x14ac:dyDescent="0.25">
      <c r="A384" s="68" t="s">
        <v>419</v>
      </c>
      <c r="B384" s="67" t="s">
        <v>25</v>
      </c>
      <c r="C384" s="67" t="s">
        <v>509</v>
      </c>
      <c r="D384" s="67" t="s">
        <v>606</v>
      </c>
      <c r="E384" s="67" t="s">
        <v>35</v>
      </c>
      <c r="F384" s="66">
        <v>50000</v>
      </c>
      <c r="G384" s="65">
        <v>0</v>
      </c>
      <c r="H384" s="64">
        <f t="shared" si="6"/>
        <v>0</v>
      </c>
      <c r="K384" s="71"/>
      <c r="L384" s="71"/>
      <c r="M384" s="70"/>
      <c r="N384" s="70"/>
      <c r="O384" s="70"/>
      <c r="P384" s="62"/>
      <c r="Q384" s="62"/>
      <c r="R384" s="62"/>
    </row>
    <row r="385" spans="1:18" ht="31.5" x14ac:dyDescent="0.25">
      <c r="A385" s="68" t="s">
        <v>420</v>
      </c>
      <c r="B385" s="67" t="s">
        <v>25</v>
      </c>
      <c r="C385" s="67" t="s">
        <v>509</v>
      </c>
      <c r="D385" s="67" t="s">
        <v>606</v>
      </c>
      <c r="E385" s="67" t="s">
        <v>37</v>
      </c>
      <c r="F385" s="66">
        <v>50000</v>
      </c>
      <c r="G385" s="65">
        <v>0</v>
      </c>
      <c r="H385" s="64">
        <f t="shared" si="6"/>
        <v>0</v>
      </c>
      <c r="K385" s="71"/>
      <c r="L385" s="71"/>
      <c r="M385" s="70"/>
      <c r="N385" s="70"/>
      <c r="O385" s="70"/>
      <c r="P385" s="62"/>
      <c r="Q385" s="62"/>
      <c r="R385" s="62"/>
    </row>
    <row r="386" spans="1:18" ht="33.75" customHeight="1" x14ac:dyDescent="0.25">
      <c r="A386" s="68" t="s">
        <v>520</v>
      </c>
      <c r="B386" s="67" t="s">
        <v>25</v>
      </c>
      <c r="C386" s="67" t="s">
        <v>509</v>
      </c>
      <c r="D386" s="67" t="s">
        <v>600</v>
      </c>
      <c r="E386" s="67" t="s">
        <v>478</v>
      </c>
      <c r="F386" s="66">
        <v>2117500</v>
      </c>
      <c r="G386" s="65">
        <v>2117500</v>
      </c>
      <c r="H386" s="64">
        <f t="shared" si="6"/>
        <v>100</v>
      </c>
      <c r="K386" s="71"/>
      <c r="L386" s="71"/>
      <c r="M386" s="70"/>
      <c r="N386" s="70"/>
      <c r="O386" s="70"/>
      <c r="P386" s="62"/>
      <c r="Q386" s="62"/>
      <c r="R386" s="62"/>
    </row>
    <row r="387" spans="1:18" ht="57" customHeight="1" x14ac:dyDescent="0.25">
      <c r="A387" s="68" t="s">
        <v>581</v>
      </c>
      <c r="B387" s="67" t="s">
        <v>25</v>
      </c>
      <c r="C387" s="67" t="s">
        <v>509</v>
      </c>
      <c r="D387" s="67" t="s">
        <v>600</v>
      </c>
      <c r="E387" s="67" t="s">
        <v>112</v>
      </c>
      <c r="F387" s="66">
        <v>2117500</v>
      </c>
      <c r="G387" s="65">
        <v>2117500</v>
      </c>
      <c r="H387" s="64">
        <f t="shared" si="6"/>
        <v>100</v>
      </c>
      <c r="K387" s="71"/>
      <c r="L387" s="71"/>
      <c r="M387" s="70"/>
      <c r="N387" s="70"/>
      <c r="O387" s="70"/>
      <c r="P387" s="62"/>
      <c r="Q387" s="62"/>
      <c r="R387" s="62"/>
    </row>
    <row r="388" spans="1:18" x14ac:dyDescent="0.25">
      <c r="A388" s="68" t="s">
        <v>582</v>
      </c>
      <c r="B388" s="67" t="s">
        <v>25</v>
      </c>
      <c r="C388" s="67" t="s">
        <v>509</v>
      </c>
      <c r="D388" s="67" t="s">
        <v>600</v>
      </c>
      <c r="E388" s="67" t="s">
        <v>114</v>
      </c>
      <c r="F388" s="66">
        <v>2117500</v>
      </c>
      <c r="G388" s="65">
        <v>2117500</v>
      </c>
      <c r="H388" s="64">
        <f t="shared" si="6"/>
        <v>100</v>
      </c>
      <c r="K388" s="71"/>
      <c r="L388" s="71"/>
      <c r="M388" s="70"/>
      <c r="N388" s="70"/>
      <c r="O388" s="70"/>
      <c r="P388" s="62"/>
      <c r="Q388" s="62"/>
      <c r="R388" s="62"/>
    </row>
    <row r="389" spans="1:18" s="94" customFormat="1" x14ac:dyDescent="0.25">
      <c r="A389" s="68" t="s">
        <v>607</v>
      </c>
      <c r="B389" s="67" t="s">
        <v>25</v>
      </c>
      <c r="C389" s="67" t="s">
        <v>608</v>
      </c>
      <c r="D389" s="67"/>
      <c r="E389" s="67" t="s">
        <v>478</v>
      </c>
      <c r="F389" s="66">
        <v>26726853.379999999</v>
      </c>
      <c r="G389" s="65">
        <v>18600338.079999998</v>
      </c>
      <c r="H389" s="64">
        <f t="shared" si="6"/>
        <v>69.594193583292665</v>
      </c>
      <c r="K389" s="71"/>
      <c r="L389" s="71"/>
      <c r="M389" s="70"/>
      <c r="N389" s="70"/>
      <c r="O389" s="70"/>
      <c r="P389" s="62"/>
      <c r="Q389" s="62"/>
      <c r="R389" s="62"/>
    </row>
    <row r="390" spans="1:18" s="94" customFormat="1" ht="47.25" x14ac:dyDescent="0.25">
      <c r="A390" s="68" t="s">
        <v>537</v>
      </c>
      <c r="B390" s="67" t="s">
        <v>25</v>
      </c>
      <c r="C390" s="67" t="s">
        <v>608</v>
      </c>
      <c r="D390" s="67" t="s">
        <v>559</v>
      </c>
      <c r="E390" s="67" t="s">
        <v>478</v>
      </c>
      <c r="F390" s="66">
        <v>984731.36</v>
      </c>
      <c r="G390" s="65">
        <v>727042.85</v>
      </c>
      <c r="H390" s="64">
        <f t="shared" si="6"/>
        <v>73.831593014362824</v>
      </c>
      <c r="K390" s="71"/>
      <c r="L390" s="71"/>
      <c r="M390" s="70"/>
      <c r="N390" s="70"/>
      <c r="O390" s="70"/>
      <c r="P390" s="62"/>
      <c r="Q390" s="62"/>
      <c r="R390" s="62"/>
    </row>
    <row r="391" spans="1:18" s="94" customFormat="1" ht="31.5" x14ac:dyDescent="0.25">
      <c r="A391" s="68" t="s">
        <v>419</v>
      </c>
      <c r="B391" s="67" t="s">
        <v>25</v>
      </c>
      <c r="C391" s="67" t="s">
        <v>608</v>
      </c>
      <c r="D391" s="67" t="s">
        <v>559</v>
      </c>
      <c r="E391" s="67" t="s">
        <v>35</v>
      </c>
      <c r="F391" s="66">
        <v>897231.35999999999</v>
      </c>
      <c r="G391" s="65">
        <v>639542.85</v>
      </c>
      <c r="H391" s="64">
        <f t="shared" si="6"/>
        <v>71.279591698622752</v>
      </c>
      <c r="K391" s="71"/>
      <c r="L391" s="71"/>
      <c r="M391" s="70"/>
      <c r="N391" s="70"/>
      <c r="O391" s="70"/>
      <c r="P391" s="62"/>
      <c r="Q391" s="62"/>
      <c r="R391" s="62"/>
    </row>
    <row r="392" spans="1:18" ht="31.5" x14ac:dyDescent="0.25">
      <c r="A392" s="68" t="s">
        <v>420</v>
      </c>
      <c r="B392" s="67" t="s">
        <v>25</v>
      </c>
      <c r="C392" s="67" t="s">
        <v>608</v>
      </c>
      <c r="D392" s="67" t="s">
        <v>559</v>
      </c>
      <c r="E392" s="67" t="s">
        <v>37</v>
      </c>
      <c r="F392" s="66">
        <v>897231.35999999999</v>
      </c>
      <c r="G392" s="65">
        <v>639542.85</v>
      </c>
      <c r="H392" s="64">
        <f t="shared" si="6"/>
        <v>71.279591698622752</v>
      </c>
      <c r="K392" s="71"/>
      <c r="L392" s="71"/>
      <c r="M392" s="70"/>
      <c r="N392" s="70"/>
      <c r="O392" s="70"/>
      <c r="P392" s="62"/>
      <c r="Q392" s="62"/>
      <c r="R392" s="62"/>
    </row>
    <row r="393" spans="1:18" ht="32.25" customHeight="1" x14ac:dyDescent="0.25">
      <c r="A393" s="68" t="s">
        <v>421</v>
      </c>
      <c r="B393" s="67" t="s">
        <v>25</v>
      </c>
      <c r="C393" s="67" t="s">
        <v>608</v>
      </c>
      <c r="D393" s="67" t="s">
        <v>559</v>
      </c>
      <c r="E393" s="67" t="s">
        <v>39</v>
      </c>
      <c r="F393" s="66">
        <v>87500</v>
      </c>
      <c r="G393" s="65">
        <v>87500</v>
      </c>
      <c r="H393" s="64">
        <f t="shared" si="6"/>
        <v>100</v>
      </c>
      <c r="K393" s="71"/>
      <c r="L393" s="71"/>
      <c r="M393" s="70"/>
      <c r="N393" s="70"/>
      <c r="O393" s="70"/>
      <c r="P393" s="62"/>
      <c r="Q393" s="62"/>
      <c r="R393" s="62"/>
    </row>
    <row r="394" spans="1:18" ht="26.25" customHeight="1" x14ac:dyDescent="0.25">
      <c r="A394" s="68" t="s">
        <v>422</v>
      </c>
      <c r="B394" s="67" t="s">
        <v>25</v>
      </c>
      <c r="C394" s="67" t="s">
        <v>608</v>
      </c>
      <c r="D394" s="67" t="s">
        <v>559</v>
      </c>
      <c r="E394" s="67" t="s">
        <v>41</v>
      </c>
      <c r="F394" s="66">
        <v>87500</v>
      </c>
      <c r="G394" s="65">
        <v>87500</v>
      </c>
      <c r="H394" s="64">
        <f t="shared" si="6"/>
        <v>100</v>
      </c>
      <c r="K394" s="71"/>
      <c r="L394" s="71"/>
      <c r="M394" s="70"/>
      <c r="N394" s="70"/>
      <c r="O394" s="70"/>
      <c r="P394" s="62"/>
      <c r="Q394" s="62"/>
      <c r="R394" s="62"/>
    </row>
    <row r="395" spans="1:18" ht="78.75" x14ac:dyDescent="0.25">
      <c r="A395" s="68" t="s">
        <v>609</v>
      </c>
      <c r="B395" s="67" t="s">
        <v>25</v>
      </c>
      <c r="C395" s="67" t="s">
        <v>608</v>
      </c>
      <c r="D395" s="67" t="s">
        <v>610</v>
      </c>
      <c r="E395" s="67" t="s">
        <v>478</v>
      </c>
      <c r="F395" s="66">
        <v>8545158.4700000007</v>
      </c>
      <c r="G395" s="65">
        <v>6138639.0999999996</v>
      </c>
      <c r="H395" s="64">
        <f t="shared" si="6"/>
        <v>71.837627371701615</v>
      </c>
      <c r="K395" s="71"/>
      <c r="L395" s="71"/>
      <c r="M395" s="70"/>
      <c r="N395" s="70"/>
      <c r="O395" s="70"/>
      <c r="P395" s="62"/>
      <c r="Q395" s="62"/>
      <c r="R395" s="62"/>
    </row>
    <row r="396" spans="1:18" ht="31.5" x14ac:dyDescent="0.25">
      <c r="A396" s="68" t="s">
        <v>419</v>
      </c>
      <c r="B396" s="67" t="s">
        <v>25</v>
      </c>
      <c r="C396" s="67" t="s">
        <v>608</v>
      </c>
      <c r="D396" s="67" t="s">
        <v>610</v>
      </c>
      <c r="E396" s="67" t="s">
        <v>35</v>
      </c>
      <c r="F396" s="66">
        <v>3257078.82</v>
      </c>
      <c r="G396" s="65">
        <v>854048</v>
      </c>
      <c r="H396" s="64">
        <f t="shared" si="6"/>
        <v>26.221287454136586</v>
      </c>
      <c r="K396" s="71"/>
      <c r="L396" s="71"/>
      <c r="M396" s="70"/>
      <c r="N396" s="70"/>
      <c r="O396" s="70"/>
      <c r="P396" s="62"/>
      <c r="Q396" s="62"/>
      <c r="R396" s="62"/>
    </row>
    <row r="397" spans="1:18" ht="30.75" customHeight="1" x14ac:dyDescent="0.25">
      <c r="A397" s="68" t="s">
        <v>420</v>
      </c>
      <c r="B397" s="67" t="s">
        <v>25</v>
      </c>
      <c r="C397" s="67" t="s">
        <v>608</v>
      </c>
      <c r="D397" s="67" t="s">
        <v>610</v>
      </c>
      <c r="E397" s="67" t="s">
        <v>37</v>
      </c>
      <c r="F397" s="66">
        <v>3257078.82</v>
      </c>
      <c r="G397" s="65">
        <v>854048</v>
      </c>
      <c r="H397" s="64">
        <f t="shared" si="6"/>
        <v>26.221287454136586</v>
      </c>
      <c r="K397" s="71"/>
      <c r="L397" s="71"/>
      <c r="M397" s="70"/>
      <c r="N397" s="70"/>
      <c r="O397" s="70"/>
      <c r="P397" s="62"/>
      <c r="Q397" s="62"/>
      <c r="R397" s="62"/>
    </row>
    <row r="398" spans="1:18" ht="38.25" customHeight="1" x14ac:dyDescent="0.25">
      <c r="A398" s="68" t="s">
        <v>438</v>
      </c>
      <c r="B398" s="67" t="s">
        <v>25</v>
      </c>
      <c r="C398" s="67" t="s">
        <v>608</v>
      </c>
      <c r="D398" s="67" t="s">
        <v>610</v>
      </c>
      <c r="E398" s="67" t="s">
        <v>120</v>
      </c>
      <c r="F398" s="66">
        <v>5288079.6500000004</v>
      </c>
      <c r="G398" s="65">
        <v>5284591.0999999996</v>
      </c>
      <c r="H398" s="64">
        <f t="shared" si="6"/>
        <v>99.934029927102159</v>
      </c>
      <c r="K398" s="71"/>
      <c r="L398" s="71"/>
      <c r="M398" s="70"/>
      <c r="N398" s="70"/>
      <c r="O398" s="70"/>
      <c r="P398" s="62"/>
      <c r="Q398" s="62"/>
      <c r="R398" s="62"/>
    </row>
    <row r="399" spans="1:18" x14ac:dyDescent="0.25">
      <c r="A399" s="68" t="s">
        <v>591</v>
      </c>
      <c r="B399" s="67" t="s">
        <v>25</v>
      </c>
      <c r="C399" s="67" t="s">
        <v>608</v>
      </c>
      <c r="D399" s="67" t="s">
        <v>610</v>
      </c>
      <c r="E399" s="67" t="s">
        <v>126</v>
      </c>
      <c r="F399" s="66">
        <v>5288079.6500000004</v>
      </c>
      <c r="G399" s="65">
        <v>5284591.0999999996</v>
      </c>
      <c r="H399" s="64">
        <f t="shared" si="6"/>
        <v>99.934029927102159</v>
      </c>
      <c r="K399" s="71"/>
      <c r="L399" s="71"/>
      <c r="M399" s="70"/>
      <c r="N399" s="70"/>
      <c r="O399" s="70"/>
      <c r="P399" s="62"/>
      <c r="Q399" s="62"/>
      <c r="R399" s="62"/>
    </row>
    <row r="400" spans="1:18" ht="19.5" customHeight="1" x14ac:dyDescent="0.25">
      <c r="A400" s="68" t="s">
        <v>611</v>
      </c>
      <c r="B400" s="67" t="s">
        <v>25</v>
      </c>
      <c r="C400" s="67" t="s">
        <v>608</v>
      </c>
      <c r="D400" s="57" t="s">
        <v>612</v>
      </c>
      <c r="E400" s="67" t="s">
        <v>478</v>
      </c>
      <c r="F400" s="66">
        <v>8119770.54</v>
      </c>
      <c r="G400" s="65">
        <v>2959862.31</v>
      </c>
      <c r="H400" s="64">
        <f t="shared" si="6"/>
        <v>36.452536379186895</v>
      </c>
      <c r="K400" s="71"/>
      <c r="L400" s="71"/>
      <c r="M400" s="70"/>
      <c r="N400" s="70"/>
      <c r="O400" s="70"/>
      <c r="P400" s="62"/>
      <c r="Q400" s="62"/>
      <c r="R400" s="62"/>
    </row>
    <row r="401" spans="1:18" ht="29.25" customHeight="1" x14ac:dyDescent="0.25">
      <c r="A401" s="68" t="s">
        <v>581</v>
      </c>
      <c r="B401" s="67" t="s">
        <v>25</v>
      </c>
      <c r="C401" s="67" t="s">
        <v>608</v>
      </c>
      <c r="D401" s="67" t="s">
        <v>612</v>
      </c>
      <c r="E401" s="67" t="s">
        <v>112</v>
      </c>
      <c r="F401" s="66">
        <v>8119770.54</v>
      </c>
      <c r="G401" s="65">
        <v>2959862.31</v>
      </c>
      <c r="H401" s="64">
        <f t="shared" si="6"/>
        <v>36.452536379186895</v>
      </c>
      <c r="K401" s="71"/>
      <c r="L401" s="71"/>
      <c r="M401" s="70"/>
      <c r="N401" s="70"/>
      <c r="O401" s="70"/>
      <c r="P401" s="62"/>
      <c r="Q401" s="62"/>
      <c r="R401" s="62"/>
    </row>
    <row r="402" spans="1:18" ht="34.5" customHeight="1" x14ac:dyDescent="0.25">
      <c r="A402" s="68" t="s">
        <v>582</v>
      </c>
      <c r="B402" s="67" t="s">
        <v>25</v>
      </c>
      <c r="C402" s="67" t="s">
        <v>608</v>
      </c>
      <c r="D402" s="67" t="s">
        <v>612</v>
      </c>
      <c r="E402" s="67" t="s">
        <v>114</v>
      </c>
      <c r="F402" s="66">
        <v>8119770.54</v>
      </c>
      <c r="G402" s="65">
        <v>2959862.31</v>
      </c>
      <c r="H402" s="64">
        <f t="shared" si="6"/>
        <v>36.452536379186895</v>
      </c>
      <c r="K402" s="71"/>
      <c r="L402" s="71"/>
      <c r="M402" s="70"/>
      <c r="N402" s="70"/>
      <c r="O402" s="70"/>
      <c r="P402" s="62"/>
      <c r="Q402" s="62"/>
      <c r="R402" s="62"/>
    </row>
    <row r="403" spans="1:18" ht="31.5" x14ac:dyDescent="0.25">
      <c r="A403" s="68" t="s">
        <v>611</v>
      </c>
      <c r="B403" s="67" t="s">
        <v>25</v>
      </c>
      <c r="C403" s="67" t="s">
        <v>608</v>
      </c>
      <c r="D403" s="67" t="s">
        <v>613</v>
      </c>
      <c r="E403" s="67" t="s">
        <v>478</v>
      </c>
      <c r="F403" s="66">
        <v>2516000</v>
      </c>
      <c r="G403" s="65">
        <v>2213600.81</v>
      </c>
      <c r="H403" s="64">
        <f t="shared" si="6"/>
        <v>87.980954292527827</v>
      </c>
      <c r="K403" s="71"/>
      <c r="L403" s="71"/>
      <c r="M403" s="70"/>
      <c r="N403" s="70"/>
      <c r="O403" s="70"/>
      <c r="P403" s="62"/>
      <c r="Q403" s="62"/>
      <c r="R403" s="62"/>
    </row>
    <row r="404" spans="1:18" ht="31.5" x14ac:dyDescent="0.25">
      <c r="A404" s="68" t="s">
        <v>581</v>
      </c>
      <c r="B404" s="67" t="s">
        <v>25</v>
      </c>
      <c r="C404" s="67" t="s">
        <v>608</v>
      </c>
      <c r="D404" s="67" t="s">
        <v>613</v>
      </c>
      <c r="E404" s="67" t="s">
        <v>112</v>
      </c>
      <c r="F404" s="66">
        <v>2516000</v>
      </c>
      <c r="G404" s="65">
        <v>2213600.81</v>
      </c>
      <c r="H404" s="64">
        <f t="shared" si="6"/>
        <v>87.980954292527827</v>
      </c>
      <c r="K404" s="71"/>
      <c r="L404" s="71"/>
      <c r="M404" s="70"/>
      <c r="N404" s="70"/>
      <c r="O404" s="70"/>
      <c r="P404" s="62"/>
      <c r="Q404" s="62"/>
      <c r="R404" s="62"/>
    </row>
    <row r="405" spans="1:18" x14ac:dyDescent="0.25">
      <c r="A405" s="68" t="s">
        <v>582</v>
      </c>
      <c r="B405" s="67" t="s">
        <v>25</v>
      </c>
      <c r="C405" s="67" t="s">
        <v>608</v>
      </c>
      <c r="D405" s="67" t="s">
        <v>613</v>
      </c>
      <c r="E405" s="67" t="s">
        <v>114</v>
      </c>
      <c r="F405" s="66">
        <v>2516000</v>
      </c>
      <c r="G405" s="65">
        <v>2213600.81</v>
      </c>
      <c r="H405" s="64">
        <f t="shared" si="6"/>
        <v>87.980954292527827</v>
      </c>
      <c r="K405" s="71"/>
      <c r="L405" s="71"/>
      <c r="M405" s="70"/>
      <c r="N405" s="70"/>
      <c r="O405" s="70"/>
      <c r="P405" s="62"/>
      <c r="Q405" s="62"/>
      <c r="R405" s="62"/>
    </row>
    <row r="406" spans="1:18" x14ac:dyDescent="0.25">
      <c r="A406" s="68" t="s">
        <v>614</v>
      </c>
      <c r="B406" s="67" t="s">
        <v>25</v>
      </c>
      <c r="C406" s="67" t="s">
        <v>608</v>
      </c>
      <c r="D406" s="67" t="s">
        <v>615</v>
      </c>
      <c r="E406" s="67" t="s">
        <v>478</v>
      </c>
      <c r="F406" s="66">
        <v>456193</v>
      </c>
      <c r="G406" s="65">
        <v>456193</v>
      </c>
      <c r="H406" s="64">
        <f t="shared" si="6"/>
        <v>100</v>
      </c>
      <c r="K406" s="71"/>
      <c r="L406" s="71"/>
      <c r="M406" s="70"/>
      <c r="N406" s="70"/>
      <c r="O406" s="70"/>
      <c r="P406" s="62"/>
      <c r="Q406" s="62"/>
      <c r="R406" s="62"/>
    </row>
    <row r="407" spans="1:18" ht="31.5" x14ac:dyDescent="0.25">
      <c r="A407" s="68" t="s">
        <v>419</v>
      </c>
      <c r="B407" s="67" t="s">
        <v>25</v>
      </c>
      <c r="C407" s="67" t="s">
        <v>608</v>
      </c>
      <c r="D407" s="67" t="s">
        <v>615</v>
      </c>
      <c r="E407" s="67" t="s">
        <v>35</v>
      </c>
      <c r="F407" s="66">
        <v>456193</v>
      </c>
      <c r="G407" s="65">
        <v>456193</v>
      </c>
      <c r="H407" s="64">
        <f t="shared" si="6"/>
        <v>100</v>
      </c>
      <c r="K407" s="71"/>
      <c r="L407" s="71"/>
      <c r="M407" s="70"/>
      <c r="N407" s="70"/>
      <c r="O407" s="70"/>
      <c r="P407" s="62"/>
      <c r="Q407" s="62"/>
      <c r="R407" s="62"/>
    </row>
    <row r="408" spans="1:18" ht="31.5" x14ac:dyDescent="0.25">
      <c r="A408" s="68" t="s">
        <v>420</v>
      </c>
      <c r="B408" s="67" t="s">
        <v>25</v>
      </c>
      <c r="C408" s="67" t="s">
        <v>608</v>
      </c>
      <c r="D408" s="67" t="s">
        <v>615</v>
      </c>
      <c r="E408" s="67" t="s">
        <v>37</v>
      </c>
      <c r="F408" s="66">
        <v>456193</v>
      </c>
      <c r="G408" s="65">
        <v>456193</v>
      </c>
      <c r="H408" s="64">
        <f t="shared" si="6"/>
        <v>100</v>
      </c>
      <c r="K408" s="71"/>
      <c r="L408" s="71"/>
      <c r="M408" s="70"/>
      <c r="N408" s="70"/>
      <c r="O408" s="70"/>
      <c r="P408" s="62"/>
      <c r="Q408" s="62"/>
      <c r="R408" s="62"/>
    </row>
    <row r="409" spans="1:18" ht="21.75" customHeight="1" x14ac:dyDescent="0.25">
      <c r="A409" s="68" t="s">
        <v>616</v>
      </c>
      <c r="B409" s="67" t="s">
        <v>25</v>
      </c>
      <c r="C409" s="67" t="s">
        <v>608</v>
      </c>
      <c r="D409" s="67" t="s">
        <v>617</v>
      </c>
      <c r="E409" s="67" t="s">
        <v>478</v>
      </c>
      <c r="F409" s="66">
        <v>6105000.0099999998</v>
      </c>
      <c r="G409" s="65">
        <v>6105000.0099999998</v>
      </c>
      <c r="H409" s="64">
        <f t="shared" si="6"/>
        <v>100</v>
      </c>
      <c r="K409" s="71"/>
      <c r="L409" s="71"/>
      <c r="M409" s="70"/>
      <c r="N409" s="70"/>
      <c r="O409" s="70"/>
      <c r="P409" s="62"/>
      <c r="Q409" s="62"/>
      <c r="R409" s="62"/>
    </row>
    <row r="410" spans="1:18" ht="30.75" customHeight="1" x14ac:dyDescent="0.25">
      <c r="A410" s="68" t="s">
        <v>419</v>
      </c>
      <c r="B410" s="67" t="s">
        <v>25</v>
      </c>
      <c r="C410" s="67" t="s">
        <v>608</v>
      </c>
      <c r="D410" s="67" t="s">
        <v>617</v>
      </c>
      <c r="E410" s="67" t="s">
        <v>35</v>
      </c>
      <c r="F410" s="66">
        <v>6105000.0099999998</v>
      </c>
      <c r="G410" s="65">
        <v>6105000.0099999998</v>
      </c>
      <c r="H410" s="64">
        <f t="shared" si="6"/>
        <v>100</v>
      </c>
      <c r="K410" s="71"/>
      <c r="L410" s="71"/>
      <c r="M410" s="70"/>
      <c r="N410" s="70"/>
      <c r="O410" s="70"/>
      <c r="P410" s="62"/>
      <c r="Q410" s="62"/>
      <c r="R410" s="62"/>
    </row>
    <row r="411" spans="1:18" ht="31.5" x14ac:dyDescent="0.25">
      <c r="A411" s="68" t="s">
        <v>420</v>
      </c>
      <c r="B411" s="67" t="s">
        <v>25</v>
      </c>
      <c r="C411" s="67" t="s">
        <v>608</v>
      </c>
      <c r="D411" s="67" t="s">
        <v>617</v>
      </c>
      <c r="E411" s="67" t="s">
        <v>37</v>
      </c>
      <c r="F411" s="66">
        <v>6105000.0099999998</v>
      </c>
      <c r="G411" s="65">
        <v>6105000.0099999998</v>
      </c>
      <c r="H411" s="64">
        <f t="shared" si="6"/>
        <v>100</v>
      </c>
      <c r="K411" s="71"/>
      <c r="L411" s="71"/>
      <c r="M411" s="70"/>
      <c r="N411" s="70"/>
      <c r="O411" s="70"/>
      <c r="P411" s="62"/>
      <c r="Q411" s="62"/>
      <c r="R411" s="62"/>
    </row>
    <row r="412" spans="1:18" ht="44.25" customHeight="1" x14ac:dyDescent="0.25">
      <c r="A412" s="68" t="s">
        <v>618</v>
      </c>
      <c r="B412" s="67" t="s">
        <v>25</v>
      </c>
      <c r="C412" s="67" t="s">
        <v>619</v>
      </c>
      <c r="D412" s="67"/>
      <c r="E412" s="67" t="s">
        <v>478</v>
      </c>
      <c r="F412" s="66">
        <v>69129590.900000006</v>
      </c>
      <c r="G412" s="65">
        <v>66254917.579999998</v>
      </c>
      <c r="H412" s="64">
        <f t="shared" si="6"/>
        <v>95.841616762699516</v>
      </c>
      <c r="K412" s="71"/>
      <c r="L412" s="71"/>
      <c r="M412" s="70"/>
      <c r="N412" s="70"/>
      <c r="O412" s="70"/>
      <c r="P412" s="62"/>
      <c r="Q412" s="62"/>
      <c r="R412" s="62"/>
    </row>
    <row r="413" spans="1:18" ht="29.25" customHeight="1" x14ac:dyDescent="0.25">
      <c r="A413" s="68" t="s">
        <v>620</v>
      </c>
      <c r="B413" s="67" t="s">
        <v>25</v>
      </c>
      <c r="C413" s="67" t="s">
        <v>619</v>
      </c>
      <c r="D413" s="67" t="s">
        <v>621</v>
      </c>
      <c r="E413" s="67" t="s">
        <v>478</v>
      </c>
      <c r="F413" s="66">
        <v>46816263.32</v>
      </c>
      <c r="G413" s="66">
        <v>46798769.659999996</v>
      </c>
      <c r="H413" s="64">
        <f t="shared" si="6"/>
        <v>99.962633369774878</v>
      </c>
      <c r="K413" s="71"/>
      <c r="L413" s="71"/>
      <c r="M413" s="70"/>
      <c r="N413" s="70"/>
      <c r="O413" s="70"/>
      <c r="P413" s="62"/>
      <c r="Q413" s="62"/>
      <c r="R413" s="62"/>
    </row>
    <row r="414" spans="1:18" ht="31.5" x14ac:dyDescent="0.25">
      <c r="A414" s="68" t="s">
        <v>581</v>
      </c>
      <c r="B414" s="67" t="s">
        <v>25</v>
      </c>
      <c r="C414" s="67" t="s">
        <v>619</v>
      </c>
      <c r="D414" s="67" t="s">
        <v>621</v>
      </c>
      <c r="E414" s="67" t="s">
        <v>112</v>
      </c>
      <c r="F414" s="66">
        <v>46816263.32</v>
      </c>
      <c r="G414" s="65">
        <v>46798769.659999996</v>
      </c>
      <c r="H414" s="64">
        <f t="shared" si="6"/>
        <v>99.962633369774878</v>
      </c>
      <c r="K414" s="71"/>
      <c r="L414" s="71"/>
      <c r="M414" s="70"/>
      <c r="N414" s="70"/>
      <c r="O414" s="70"/>
      <c r="P414" s="62"/>
      <c r="Q414" s="62"/>
      <c r="R414" s="62"/>
    </row>
    <row r="415" spans="1:18" x14ac:dyDescent="0.25">
      <c r="A415" s="68" t="s">
        <v>582</v>
      </c>
      <c r="B415" s="67" t="s">
        <v>25</v>
      </c>
      <c r="C415" s="67" t="s">
        <v>619</v>
      </c>
      <c r="D415" s="67" t="s">
        <v>621</v>
      </c>
      <c r="E415" s="67" t="s">
        <v>114</v>
      </c>
      <c r="F415" s="66">
        <v>46816263.32</v>
      </c>
      <c r="G415" s="65">
        <v>46798769.659999996</v>
      </c>
      <c r="H415" s="64">
        <f t="shared" si="6"/>
        <v>99.962633369774878</v>
      </c>
      <c r="K415" s="71"/>
      <c r="L415" s="71"/>
      <c r="M415" s="70"/>
      <c r="N415" s="70"/>
      <c r="O415" s="70"/>
      <c r="P415" s="62"/>
      <c r="Q415" s="62"/>
      <c r="R415" s="62"/>
    </row>
    <row r="416" spans="1:18" s="94" customFormat="1" ht="31.5" x14ac:dyDescent="0.25">
      <c r="A416" s="68" t="s">
        <v>622</v>
      </c>
      <c r="B416" s="67" t="s">
        <v>25</v>
      </c>
      <c r="C416" s="67" t="s">
        <v>619</v>
      </c>
      <c r="D416" s="67" t="s">
        <v>623</v>
      </c>
      <c r="E416" s="67" t="s">
        <v>478</v>
      </c>
      <c r="F416" s="66">
        <v>22313327.579999998</v>
      </c>
      <c r="G416" s="65">
        <v>19456147.920000002</v>
      </c>
      <c r="H416" s="64">
        <f t="shared" si="6"/>
        <v>87.195187944262699</v>
      </c>
      <c r="K416" s="71"/>
      <c r="L416" s="71"/>
      <c r="M416" s="70"/>
      <c r="N416" s="70"/>
      <c r="O416" s="70"/>
      <c r="P416" s="62"/>
      <c r="Q416" s="62"/>
      <c r="R416" s="62"/>
    </row>
    <row r="417" spans="1:18" s="94" customFormat="1" x14ac:dyDescent="0.25">
      <c r="A417" s="68" t="s">
        <v>421</v>
      </c>
      <c r="B417" s="67" t="s">
        <v>25</v>
      </c>
      <c r="C417" s="67" t="s">
        <v>619</v>
      </c>
      <c r="D417" s="67" t="s">
        <v>623</v>
      </c>
      <c r="E417" s="67" t="s">
        <v>39</v>
      </c>
      <c r="F417" s="66">
        <v>22313327.579999998</v>
      </c>
      <c r="G417" s="65">
        <v>19456147.920000002</v>
      </c>
      <c r="H417" s="64">
        <f t="shared" si="6"/>
        <v>87.195187944262699</v>
      </c>
      <c r="K417" s="71"/>
      <c r="L417" s="71"/>
      <c r="M417" s="70"/>
      <c r="N417" s="70"/>
      <c r="O417" s="70"/>
      <c r="P417" s="62"/>
      <c r="Q417" s="62"/>
      <c r="R417" s="62"/>
    </row>
    <row r="418" spans="1:18" s="94" customFormat="1" ht="63" x14ac:dyDescent="0.25">
      <c r="A418" s="68" t="s">
        <v>566</v>
      </c>
      <c r="B418" s="67" t="s">
        <v>25</v>
      </c>
      <c r="C418" s="67" t="s">
        <v>619</v>
      </c>
      <c r="D418" s="67" t="s">
        <v>623</v>
      </c>
      <c r="E418" s="67" t="s">
        <v>79</v>
      </c>
      <c r="F418" s="66">
        <v>22313327.579999998</v>
      </c>
      <c r="G418" s="65">
        <v>19456147.920000002</v>
      </c>
      <c r="H418" s="64">
        <f t="shared" si="6"/>
        <v>87.195187944262699</v>
      </c>
      <c r="K418" s="71"/>
      <c r="L418" s="71"/>
      <c r="M418" s="70"/>
      <c r="N418" s="70"/>
      <c r="O418" s="70"/>
      <c r="P418" s="62"/>
      <c r="Q418" s="62"/>
      <c r="R418" s="62"/>
    </row>
    <row r="419" spans="1:18" s="94" customFormat="1" x14ac:dyDescent="0.25">
      <c r="A419" s="68" t="s">
        <v>624</v>
      </c>
      <c r="B419" s="67" t="s">
        <v>25</v>
      </c>
      <c r="C419" s="67" t="s">
        <v>625</v>
      </c>
      <c r="D419" s="67"/>
      <c r="E419" s="67" t="s">
        <v>478</v>
      </c>
      <c r="F419" s="66">
        <v>170000</v>
      </c>
      <c r="G419" s="65">
        <v>109650.46</v>
      </c>
      <c r="H419" s="64">
        <f t="shared" si="6"/>
        <v>64.500270588235296</v>
      </c>
      <c r="K419" s="71"/>
      <c r="L419" s="71"/>
      <c r="M419" s="70"/>
      <c r="N419" s="70"/>
      <c r="O419" s="70"/>
      <c r="P419" s="62"/>
      <c r="Q419" s="62"/>
      <c r="R419" s="62"/>
    </row>
    <row r="420" spans="1:18" s="94" customFormat="1" x14ac:dyDescent="0.25">
      <c r="A420" s="68" t="s">
        <v>626</v>
      </c>
      <c r="B420" s="67" t="s">
        <v>25</v>
      </c>
      <c r="C420" s="67" t="s">
        <v>627</v>
      </c>
      <c r="D420" s="67"/>
      <c r="E420" s="67" t="s">
        <v>478</v>
      </c>
      <c r="F420" s="66">
        <v>170000</v>
      </c>
      <c r="G420" s="65">
        <v>109650.46</v>
      </c>
      <c r="H420" s="64">
        <f t="shared" si="6"/>
        <v>64.500270588235296</v>
      </c>
      <c r="K420" s="71"/>
      <c r="L420" s="71"/>
      <c r="M420" s="70"/>
      <c r="N420" s="70"/>
      <c r="O420" s="70"/>
      <c r="P420" s="62"/>
      <c r="Q420" s="62"/>
      <c r="R420" s="62"/>
    </row>
    <row r="421" spans="1:18" s="94" customFormat="1" x14ac:dyDescent="0.25">
      <c r="A421" s="68" t="s">
        <v>628</v>
      </c>
      <c r="B421" s="67" t="s">
        <v>25</v>
      </c>
      <c r="C421" s="67" t="s">
        <v>627</v>
      </c>
      <c r="D421" s="67" t="s">
        <v>629</v>
      </c>
      <c r="E421" s="67" t="s">
        <v>478</v>
      </c>
      <c r="F421" s="66">
        <v>170000</v>
      </c>
      <c r="G421" s="65">
        <v>109650.46</v>
      </c>
      <c r="H421" s="64">
        <f t="shared" si="6"/>
        <v>64.500270588235296</v>
      </c>
      <c r="K421" s="71"/>
      <c r="L421" s="71"/>
      <c r="M421" s="70"/>
      <c r="N421" s="70"/>
      <c r="O421" s="70"/>
      <c r="P421" s="62"/>
      <c r="Q421" s="62"/>
      <c r="R421" s="62"/>
    </row>
    <row r="422" spans="1:18" s="94" customFormat="1" ht="31.5" x14ac:dyDescent="0.25">
      <c r="A422" s="68" t="s">
        <v>419</v>
      </c>
      <c r="B422" s="67" t="s">
        <v>25</v>
      </c>
      <c r="C422" s="67" t="s">
        <v>627</v>
      </c>
      <c r="D422" s="67" t="s">
        <v>629</v>
      </c>
      <c r="E422" s="67" t="s">
        <v>35</v>
      </c>
      <c r="F422" s="66">
        <v>170000</v>
      </c>
      <c r="G422" s="65">
        <v>109650.46</v>
      </c>
      <c r="H422" s="64">
        <f t="shared" si="6"/>
        <v>64.500270588235296</v>
      </c>
      <c r="K422" s="71"/>
      <c r="L422" s="71"/>
      <c r="M422" s="70"/>
      <c r="N422" s="70"/>
      <c r="O422" s="70"/>
      <c r="P422" s="62"/>
      <c r="Q422" s="62"/>
      <c r="R422" s="62"/>
    </row>
    <row r="423" spans="1:18" s="94" customFormat="1" ht="31.5" x14ac:dyDescent="0.25">
      <c r="A423" s="68" t="s">
        <v>420</v>
      </c>
      <c r="B423" s="67" t="s">
        <v>25</v>
      </c>
      <c r="C423" s="67" t="s">
        <v>627</v>
      </c>
      <c r="D423" s="67" t="s">
        <v>629</v>
      </c>
      <c r="E423" s="67" t="s">
        <v>37</v>
      </c>
      <c r="F423" s="66">
        <v>170000</v>
      </c>
      <c r="G423" s="65">
        <v>109650.46</v>
      </c>
      <c r="H423" s="64">
        <f t="shared" si="6"/>
        <v>64.500270588235296</v>
      </c>
      <c r="K423" s="71"/>
      <c r="L423" s="71"/>
      <c r="M423" s="70"/>
      <c r="N423" s="70"/>
      <c r="O423" s="70"/>
      <c r="P423" s="62"/>
      <c r="Q423" s="62"/>
      <c r="R423" s="62"/>
    </row>
    <row r="424" spans="1:18" s="94" customFormat="1" x14ac:dyDescent="0.25">
      <c r="A424" s="68" t="s">
        <v>450</v>
      </c>
      <c r="B424" s="67" t="s">
        <v>25</v>
      </c>
      <c r="C424" s="67" t="s">
        <v>451</v>
      </c>
      <c r="D424" s="67"/>
      <c r="E424" s="67" t="s">
        <v>478</v>
      </c>
      <c r="F424" s="66">
        <v>171619993.05000001</v>
      </c>
      <c r="G424" s="65">
        <v>103414281.95</v>
      </c>
      <c r="H424" s="64">
        <f t="shared" si="6"/>
        <v>60.25771246819194</v>
      </c>
      <c r="K424" s="71"/>
      <c r="L424" s="71"/>
      <c r="M424" s="70"/>
      <c r="N424" s="70"/>
      <c r="O424" s="70"/>
      <c r="P424" s="62"/>
      <c r="Q424" s="62"/>
      <c r="R424" s="62"/>
    </row>
    <row r="425" spans="1:18" s="94" customFormat="1" x14ac:dyDescent="0.25">
      <c r="A425" s="68" t="s">
        <v>667</v>
      </c>
      <c r="B425" s="67" t="s">
        <v>25</v>
      </c>
      <c r="C425" s="67" t="s">
        <v>668</v>
      </c>
      <c r="D425" s="67"/>
      <c r="E425" s="67" t="s">
        <v>478</v>
      </c>
      <c r="F425" s="66">
        <v>500000</v>
      </c>
      <c r="G425" s="65">
        <v>0</v>
      </c>
      <c r="H425" s="64">
        <f t="shared" si="6"/>
        <v>0</v>
      </c>
      <c r="K425" s="71"/>
      <c r="L425" s="71"/>
      <c r="M425" s="70"/>
      <c r="N425" s="70"/>
      <c r="O425" s="70"/>
      <c r="P425" s="62"/>
      <c r="Q425" s="62"/>
      <c r="R425" s="62"/>
    </row>
    <row r="426" spans="1:18" s="94" customFormat="1" ht="31.5" x14ac:dyDescent="0.25">
      <c r="A426" s="68" t="s">
        <v>611</v>
      </c>
      <c r="B426" s="67" t="s">
        <v>25</v>
      </c>
      <c r="C426" s="67" t="s">
        <v>668</v>
      </c>
      <c r="D426" s="67" t="s">
        <v>632</v>
      </c>
      <c r="E426" s="67" t="s">
        <v>478</v>
      </c>
      <c r="F426" s="66">
        <v>500000</v>
      </c>
      <c r="G426" s="65">
        <v>0</v>
      </c>
      <c r="H426" s="64">
        <f t="shared" si="6"/>
        <v>0</v>
      </c>
      <c r="K426" s="71"/>
      <c r="L426" s="71"/>
      <c r="M426" s="70"/>
      <c r="N426" s="70"/>
      <c r="O426" s="70"/>
      <c r="P426" s="62"/>
      <c r="Q426" s="62"/>
      <c r="R426" s="62"/>
    </row>
    <row r="427" spans="1:18" s="94" customFormat="1" ht="31.5" x14ac:dyDescent="0.25">
      <c r="A427" s="68" t="s">
        <v>581</v>
      </c>
      <c r="B427" s="67" t="s">
        <v>25</v>
      </c>
      <c r="C427" s="67" t="s">
        <v>668</v>
      </c>
      <c r="D427" s="67" t="s">
        <v>632</v>
      </c>
      <c r="E427" s="67" t="s">
        <v>112</v>
      </c>
      <c r="F427" s="66">
        <v>500000</v>
      </c>
      <c r="G427" s="65">
        <v>0</v>
      </c>
      <c r="H427" s="64">
        <f t="shared" si="6"/>
        <v>0</v>
      </c>
      <c r="K427" s="71"/>
      <c r="L427" s="71"/>
      <c r="M427" s="70"/>
      <c r="N427" s="70"/>
      <c r="O427" s="70"/>
      <c r="P427" s="62"/>
      <c r="Q427" s="62"/>
      <c r="R427" s="62"/>
    </row>
    <row r="428" spans="1:18" s="94" customFormat="1" x14ac:dyDescent="0.25">
      <c r="A428" s="68" t="s">
        <v>582</v>
      </c>
      <c r="B428" s="67" t="s">
        <v>25</v>
      </c>
      <c r="C428" s="67" t="s">
        <v>668</v>
      </c>
      <c r="D428" s="67" t="s">
        <v>632</v>
      </c>
      <c r="E428" s="67" t="s">
        <v>114</v>
      </c>
      <c r="F428" s="66">
        <v>500000</v>
      </c>
      <c r="G428" s="65">
        <v>0</v>
      </c>
      <c r="H428" s="64">
        <f t="shared" si="6"/>
        <v>0</v>
      </c>
      <c r="K428" s="71"/>
      <c r="L428" s="71"/>
      <c r="M428" s="70"/>
      <c r="N428" s="70"/>
      <c r="O428" s="70"/>
      <c r="P428" s="62"/>
      <c r="Q428" s="62"/>
      <c r="R428" s="62"/>
    </row>
    <row r="429" spans="1:18" s="94" customFormat="1" x14ac:dyDescent="0.25">
      <c r="A429" s="68" t="s">
        <v>630</v>
      </c>
      <c r="B429" s="67" t="s">
        <v>25</v>
      </c>
      <c r="C429" s="67" t="s">
        <v>631</v>
      </c>
      <c r="D429" s="67"/>
      <c r="E429" s="67" t="s">
        <v>478</v>
      </c>
      <c r="F429" s="66">
        <v>171119993.05000001</v>
      </c>
      <c r="G429" s="65">
        <v>103414281.95</v>
      </c>
      <c r="H429" s="64">
        <f t="shared" si="6"/>
        <v>60.433781060161159</v>
      </c>
      <c r="K429" s="71"/>
      <c r="L429" s="71"/>
      <c r="M429" s="70"/>
      <c r="N429" s="70"/>
      <c r="O429" s="70"/>
      <c r="P429" s="62"/>
      <c r="Q429" s="62"/>
      <c r="R429" s="62"/>
    </row>
    <row r="430" spans="1:18" s="94" customFormat="1" ht="31.5" x14ac:dyDescent="0.25">
      <c r="A430" s="68" t="s">
        <v>611</v>
      </c>
      <c r="B430" s="67" t="s">
        <v>25</v>
      </c>
      <c r="C430" s="67" t="s">
        <v>631</v>
      </c>
      <c r="D430" s="67" t="s">
        <v>632</v>
      </c>
      <c r="E430" s="67" t="s">
        <v>478</v>
      </c>
      <c r="F430" s="66">
        <v>11173345.369999999</v>
      </c>
      <c r="G430" s="65">
        <v>614329.72</v>
      </c>
      <c r="H430" s="64">
        <f t="shared" si="6"/>
        <v>5.4981717619635351</v>
      </c>
      <c r="K430" s="71"/>
      <c r="L430" s="71"/>
      <c r="M430" s="70"/>
      <c r="N430" s="70"/>
      <c r="O430" s="70"/>
      <c r="P430" s="62"/>
      <c r="Q430" s="62"/>
      <c r="R430" s="62"/>
    </row>
    <row r="431" spans="1:18" ht="31.5" x14ac:dyDescent="0.25">
      <c r="A431" s="68" t="s">
        <v>581</v>
      </c>
      <c r="B431" s="67" t="s">
        <v>25</v>
      </c>
      <c r="C431" s="67" t="s">
        <v>631</v>
      </c>
      <c r="D431" s="67" t="s">
        <v>632</v>
      </c>
      <c r="E431" s="67" t="s">
        <v>112</v>
      </c>
      <c r="F431" s="66">
        <v>11173345.369999999</v>
      </c>
      <c r="G431" s="65">
        <v>614329.72</v>
      </c>
      <c r="H431" s="64">
        <f t="shared" si="6"/>
        <v>5.4981717619635351</v>
      </c>
      <c r="K431" s="71"/>
      <c r="L431" s="71"/>
      <c r="M431" s="70"/>
      <c r="N431" s="70"/>
      <c r="O431" s="70"/>
      <c r="P431" s="62"/>
      <c r="Q431" s="62"/>
      <c r="R431" s="62"/>
    </row>
    <row r="432" spans="1:18" ht="28.5" customHeight="1" x14ac:dyDescent="0.25">
      <c r="A432" s="68" t="s">
        <v>582</v>
      </c>
      <c r="B432" s="67" t="s">
        <v>25</v>
      </c>
      <c r="C432" s="67" t="s">
        <v>631</v>
      </c>
      <c r="D432" s="67" t="s">
        <v>632</v>
      </c>
      <c r="E432" s="67" t="s">
        <v>114</v>
      </c>
      <c r="F432" s="66">
        <v>11173345.369999999</v>
      </c>
      <c r="G432" s="65">
        <v>614329.72</v>
      </c>
      <c r="H432" s="64">
        <f t="shared" si="6"/>
        <v>5.4981717619635351</v>
      </c>
      <c r="K432" s="71"/>
      <c r="L432" s="71"/>
      <c r="M432" s="70"/>
      <c r="N432" s="70"/>
      <c r="O432" s="70"/>
      <c r="P432" s="62"/>
      <c r="Q432" s="62"/>
      <c r="R432" s="62"/>
    </row>
    <row r="433" spans="1:18" ht="64.5" customHeight="1" x14ac:dyDescent="0.25">
      <c r="A433" s="68" t="s">
        <v>476</v>
      </c>
      <c r="B433" s="67" t="s">
        <v>25</v>
      </c>
      <c r="C433" s="67" t="s">
        <v>631</v>
      </c>
      <c r="D433" s="67" t="s">
        <v>633</v>
      </c>
      <c r="E433" s="67" t="s">
        <v>478</v>
      </c>
      <c r="F433" s="66">
        <v>159946647.68000001</v>
      </c>
      <c r="G433" s="65">
        <v>102799952.23</v>
      </c>
      <c r="H433" s="64">
        <f t="shared" si="6"/>
        <v>64.271401571146697</v>
      </c>
      <c r="K433" s="71"/>
      <c r="L433" s="71"/>
      <c r="M433" s="70"/>
      <c r="N433" s="70"/>
      <c r="O433" s="70"/>
      <c r="P433" s="62"/>
      <c r="Q433" s="62"/>
      <c r="R433" s="62"/>
    </row>
    <row r="434" spans="1:18" ht="33" customHeight="1" x14ac:dyDescent="0.25">
      <c r="A434" s="68" t="s">
        <v>581</v>
      </c>
      <c r="B434" s="67" t="s">
        <v>25</v>
      </c>
      <c r="C434" s="67" t="s">
        <v>631</v>
      </c>
      <c r="D434" s="67" t="s">
        <v>633</v>
      </c>
      <c r="E434" s="67" t="s">
        <v>112</v>
      </c>
      <c r="F434" s="66">
        <v>159946647.68000001</v>
      </c>
      <c r="G434" s="65">
        <v>102799952.23</v>
      </c>
      <c r="H434" s="64">
        <f t="shared" ref="H434:H458" si="7">G434/F434*100</f>
        <v>64.271401571146697</v>
      </c>
      <c r="K434" s="71"/>
      <c r="L434" s="71"/>
      <c r="M434" s="70"/>
      <c r="N434" s="70"/>
      <c r="O434" s="70"/>
      <c r="P434" s="62"/>
      <c r="Q434" s="62"/>
      <c r="R434" s="62"/>
    </row>
    <row r="435" spans="1:18" ht="33" customHeight="1" x14ac:dyDescent="0.25">
      <c r="A435" s="68" t="s">
        <v>582</v>
      </c>
      <c r="B435" s="67" t="s">
        <v>25</v>
      </c>
      <c r="C435" s="67" t="s">
        <v>631</v>
      </c>
      <c r="D435" s="67" t="s">
        <v>633</v>
      </c>
      <c r="E435" s="67" t="s">
        <v>114</v>
      </c>
      <c r="F435" s="66">
        <v>159946647.68000001</v>
      </c>
      <c r="G435" s="65">
        <v>102799952.23</v>
      </c>
      <c r="H435" s="64">
        <f t="shared" si="7"/>
        <v>64.271401571146697</v>
      </c>
      <c r="K435" s="71"/>
      <c r="L435" s="71"/>
      <c r="M435" s="70"/>
      <c r="N435" s="70"/>
      <c r="O435" s="70"/>
      <c r="P435" s="62"/>
      <c r="Q435" s="62"/>
      <c r="R435" s="62"/>
    </row>
    <row r="436" spans="1:18" x14ac:dyDescent="0.25">
      <c r="A436" s="68" t="s">
        <v>488</v>
      </c>
      <c r="B436" s="67" t="s">
        <v>25</v>
      </c>
      <c r="C436" s="67" t="s">
        <v>489</v>
      </c>
      <c r="D436" s="67"/>
      <c r="E436" s="67" t="s">
        <v>478</v>
      </c>
      <c r="F436" s="66">
        <v>65537541.829999998</v>
      </c>
      <c r="G436" s="66">
        <v>62113949.950000003</v>
      </c>
      <c r="H436" s="64">
        <f t="shared" si="7"/>
        <v>94.776136265713845</v>
      </c>
      <c r="K436" s="71"/>
      <c r="L436" s="71"/>
      <c r="M436" s="70"/>
      <c r="N436" s="70"/>
      <c r="O436" s="70"/>
      <c r="P436" s="62"/>
      <c r="Q436" s="62"/>
      <c r="R436" s="62"/>
    </row>
    <row r="437" spans="1:18" ht="21" customHeight="1" x14ac:dyDescent="0.25">
      <c r="A437" s="68" t="s">
        <v>634</v>
      </c>
      <c r="B437" s="67" t="s">
        <v>25</v>
      </c>
      <c r="C437" s="67" t="s">
        <v>635</v>
      </c>
      <c r="D437" s="67"/>
      <c r="E437" s="67" t="s">
        <v>478</v>
      </c>
      <c r="F437" s="66">
        <v>8825918.0299999993</v>
      </c>
      <c r="G437" s="65">
        <v>8825918</v>
      </c>
      <c r="H437" s="64">
        <f t="shared" si="7"/>
        <v>99.999999660092016</v>
      </c>
      <c r="K437" s="71"/>
      <c r="L437" s="71"/>
      <c r="M437" s="70"/>
      <c r="N437" s="70"/>
      <c r="O437" s="70"/>
      <c r="P437" s="62"/>
      <c r="Q437" s="62"/>
      <c r="R437" s="62"/>
    </row>
    <row r="438" spans="1:18" ht="31.5" x14ac:dyDescent="0.25">
      <c r="A438" s="68" t="s">
        <v>636</v>
      </c>
      <c r="B438" s="67" t="s">
        <v>25</v>
      </c>
      <c r="C438" s="67" t="s">
        <v>635</v>
      </c>
      <c r="D438" s="67" t="s">
        <v>637</v>
      </c>
      <c r="E438" s="67" t="s">
        <v>478</v>
      </c>
      <c r="F438" s="66">
        <v>8825918.0299999993</v>
      </c>
      <c r="G438" s="65">
        <v>8825918</v>
      </c>
      <c r="H438" s="64">
        <f t="shared" si="7"/>
        <v>99.999999660092016</v>
      </c>
      <c r="K438" s="71"/>
      <c r="L438" s="71"/>
      <c r="M438" s="70"/>
      <c r="N438" s="70"/>
      <c r="O438" s="70"/>
      <c r="P438" s="62"/>
      <c r="Q438" s="62"/>
      <c r="R438" s="62"/>
    </row>
    <row r="439" spans="1:18" ht="34.5" customHeight="1" x14ac:dyDescent="0.25">
      <c r="A439" s="68" t="s">
        <v>463</v>
      </c>
      <c r="B439" s="67" t="s">
        <v>25</v>
      </c>
      <c r="C439" s="67" t="s">
        <v>635</v>
      </c>
      <c r="D439" s="67" t="s">
        <v>637</v>
      </c>
      <c r="E439" s="67" t="s">
        <v>85</v>
      </c>
      <c r="F439" s="66">
        <v>8825918.0299999993</v>
      </c>
      <c r="G439" s="65">
        <v>8825918</v>
      </c>
      <c r="H439" s="64">
        <f t="shared" si="7"/>
        <v>99.999999660092016</v>
      </c>
      <c r="K439" s="71"/>
      <c r="L439" s="71"/>
      <c r="M439" s="70"/>
      <c r="N439" s="70"/>
      <c r="O439" s="70"/>
      <c r="P439" s="62"/>
      <c r="Q439" s="62"/>
      <c r="R439" s="62"/>
    </row>
    <row r="440" spans="1:18" ht="31.5" x14ac:dyDescent="0.25">
      <c r="A440" s="68" t="s">
        <v>638</v>
      </c>
      <c r="B440" s="67" t="s">
        <v>25</v>
      </c>
      <c r="C440" s="67" t="s">
        <v>635</v>
      </c>
      <c r="D440" s="67" t="s">
        <v>637</v>
      </c>
      <c r="E440" s="67" t="s">
        <v>92</v>
      </c>
      <c r="F440" s="66">
        <v>8825918.0299999993</v>
      </c>
      <c r="G440" s="65">
        <v>8825918</v>
      </c>
      <c r="H440" s="64">
        <f t="shared" si="7"/>
        <v>99.999999660092016</v>
      </c>
      <c r="K440" s="71"/>
      <c r="L440" s="71"/>
      <c r="M440" s="70"/>
      <c r="N440" s="70"/>
      <c r="O440" s="70"/>
      <c r="P440" s="62"/>
      <c r="Q440" s="62"/>
      <c r="R440" s="62"/>
    </row>
    <row r="441" spans="1:18" x14ac:dyDescent="0.25">
      <c r="A441" s="68" t="s">
        <v>639</v>
      </c>
      <c r="B441" s="67" t="s">
        <v>25</v>
      </c>
      <c r="C441" s="67" t="s">
        <v>640</v>
      </c>
      <c r="D441" s="67"/>
      <c r="E441" s="67" t="s">
        <v>478</v>
      </c>
      <c r="F441" s="66">
        <v>107200</v>
      </c>
      <c r="G441" s="65">
        <v>74600</v>
      </c>
      <c r="H441" s="64">
        <f t="shared" si="7"/>
        <v>69.589552238805979</v>
      </c>
      <c r="K441" s="71"/>
      <c r="L441" s="71"/>
      <c r="M441" s="70"/>
      <c r="N441" s="70"/>
      <c r="O441" s="70"/>
      <c r="P441" s="62"/>
      <c r="Q441" s="62"/>
      <c r="R441" s="62"/>
    </row>
    <row r="442" spans="1:18" ht="47.25" x14ac:dyDescent="0.25">
      <c r="A442" s="68" t="s">
        <v>641</v>
      </c>
      <c r="B442" s="67" t="s">
        <v>25</v>
      </c>
      <c r="C442" s="67" t="s">
        <v>640</v>
      </c>
      <c r="D442" s="67" t="s">
        <v>642</v>
      </c>
      <c r="E442" s="67" t="s">
        <v>478</v>
      </c>
      <c r="F442" s="66">
        <v>107200</v>
      </c>
      <c r="G442" s="65">
        <v>74600</v>
      </c>
      <c r="H442" s="64">
        <f t="shared" si="7"/>
        <v>69.589552238805979</v>
      </c>
      <c r="K442" s="71"/>
      <c r="L442" s="71"/>
      <c r="M442" s="70"/>
      <c r="N442" s="70"/>
      <c r="O442" s="70"/>
      <c r="P442" s="62"/>
      <c r="Q442" s="62"/>
      <c r="R442" s="62"/>
    </row>
    <row r="443" spans="1:18" x14ac:dyDescent="0.25">
      <c r="A443" s="68" t="s">
        <v>463</v>
      </c>
      <c r="B443" s="67" t="s">
        <v>25</v>
      </c>
      <c r="C443" s="67" t="s">
        <v>640</v>
      </c>
      <c r="D443" s="67" t="s">
        <v>642</v>
      </c>
      <c r="E443" s="67" t="s">
        <v>85</v>
      </c>
      <c r="F443" s="66">
        <v>107200</v>
      </c>
      <c r="G443" s="65">
        <v>74600</v>
      </c>
      <c r="H443" s="64">
        <f t="shared" si="7"/>
        <v>69.589552238805979</v>
      </c>
      <c r="K443" s="71"/>
      <c r="L443" s="71"/>
      <c r="M443" s="70"/>
      <c r="N443" s="70"/>
      <c r="O443" s="70"/>
      <c r="P443" s="62"/>
      <c r="Q443" s="62"/>
      <c r="R443" s="62"/>
    </row>
    <row r="444" spans="1:18" ht="38.25" customHeight="1" x14ac:dyDescent="0.25">
      <c r="A444" s="68" t="s">
        <v>638</v>
      </c>
      <c r="B444" s="67" t="s">
        <v>25</v>
      </c>
      <c r="C444" s="67" t="s">
        <v>640</v>
      </c>
      <c r="D444" s="67" t="s">
        <v>642</v>
      </c>
      <c r="E444" s="67" t="s">
        <v>92</v>
      </c>
      <c r="F444" s="66">
        <v>107200</v>
      </c>
      <c r="G444" s="65">
        <v>74600</v>
      </c>
      <c r="H444" s="64">
        <f t="shared" si="7"/>
        <v>69.589552238805979</v>
      </c>
      <c r="K444" s="71"/>
      <c r="L444" s="71"/>
      <c r="M444" s="70"/>
      <c r="N444" s="70"/>
      <c r="O444" s="70"/>
      <c r="P444" s="62"/>
      <c r="Q444" s="62"/>
      <c r="R444" s="62"/>
    </row>
    <row r="445" spans="1:18" x14ac:dyDescent="0.25">
      <c r="A445" s="68" t="s">
        <v>643</v>
      </c>
      <c r="B445" s="67" t="s">
        <v>25</v>
      </c>
      <c r="C445" s="67" t="s">
        <v>644</v>
      </c>
      <c r="D445" s="67"/>
      <c r="E445" s="67" t="s">
        <v>478</v>
      </c>
      <c r="F445" s="66">
        <v>52456047.799999997</v>
      </c>
      <c r="G445" s="65">
        <v>49074142.799999997</v>
      </c>
      <c r="H445" s="64">
        <f t="shared" si="7"/>
        <v>93.552878758814913</v>
      </c>
      <c r="K445" s="71"/>
      <c r="L445" s="71"/>
      <c r="M445" s="70"/>
      <c r="N445" s="70"/>
      <c r="O445" s="70"/>
      <c r="P445" s="62"/>
      <c r="Q445" s="62"/>
      <c r="R445" s="62"/>
    </row>
    <row r="446" spans="1:18" ht="31.5" x14ac:dyDescent="0.25">
      <c r="A446" s="68" t="s">
        <v>645</v>
      </c>
      <c r="B446" s="67" t="s">
        <v>25</v>
      </c>
      <c r="C446" s="67" t="s">
        <v>644</v>
      </c>
      <c r="D446" s="67" t="s">
        <v>646</v>
      </c>
      <c r="E446" s="67" t="s">
        <v>478</v>
      </c>
      <c r="F446" s="66">
        <v>165000</v>
      </c>
      <c r="G446" s="65">
        <v>77000</v>
      </c>
      <c r="H446" s="64">
        <f t="shared" si="7"/>
        <v>46.666666666666664</v>
      </c>
      <c r="K446" s="71"/>
      <c r="L446" s="71"/>
      <c r="M446" s="70"/>
      <c r="N446" s="70"/>
      <c r="O446" s="70"/>
      <c r="P446" s="62"/>
      <c r="Q446" s="62"/>
      <c r="R446" s="62"/>
    </row>
    <row r="447" spans="1:18" ht="31.5" x14ac:dyDescent="0.25">
      <c r="A447" s="68" t="s">
        <v>419</v>
      </c>
      <c r="B447" s="67" t="s">
        <v>25</v>
      </c>
      <c r="C447" s="67" t="s">
        <v>644</v>
      </c>
      <c r="D447" s="67" t="s">
        <v>646</v>
      </c>
      <c r="E447" s="67" t="s">
        <v>35</v>
      </c>
      <c r="F447" s="66">
        <v>165000</v>
      </c>
      <c r="G447" s="65">
        <v>77000</v>
      </c>
      <c r="H447" s="64">
        <f t="shared" si="7"/>
        <v>46.666666666666664</v>
      </c>
      <c r="K447" s="71"/>
      <c r="L447" s="71"/>
      <c r="M447" s="70"/>
      <c r="N447" s="70"/>
      <c r="O447" s="70"/>
      <c r="P447" s="62"/>
      <c r="Q447" s="62"/>
      <c r="R447" s="62"/>
    </row>
    <row r="448" spans="1:18" ht="31.5" x14ac:dyDescent="0.25">
      <c r="A448" s="68" t="s">
        <v>420</v>
      </c>
      <c r="B448" s="67" t="s">
        <v>25</v>
      </c>
      <c r="C448" s="67" t="s">
        <v>644</v>
      </c>
      <c r="D448" s="67" t="s">
        <v>646</v>
      </c>
      <c r="E448" s="67" t="s">
        <v>37</v>
      </c>
      <c r="F448" s="66">
        <v>165000</v>
      </c>
      <c r="G448" s="65">
        <v>77000</v>
      </c>
      <c r="H448" s="64">
        <f t="shared" si="7"/>
        <v>46.666666666666664</v>
      </c>
      <c r="K448" s="71"/>
      <c r="L448" s="71"/>
      <c r="M448" s="70"/>
      <c r="N448" s="70"/>
      <c r="O448" s="70"/>
      <c r="P448" s="62"/>
      <c r="Q448" s="62"/>
      <c r="R448" s="62"/>
    </row>
    <row r="449" spans="1:18" ht="31.5" x14ac:dyDescent="0.25">
      <c r="A449" s="68" t="s">
        <v>645</v>
      </c>
      <c r="B449" s="67" t="s">
        <v>25</v>
      </c>
      <c r="C449" s="67" t="s">
        <v>644</v>
      </c>
      <c r="D449" s="67" t="s">
        <v>647</v>
      </c>
      <c r="E449" s="67" t="s">
        <v>478</v>
      </c>
      <c r="F449" s="66">
        <v>13524128</v>
      </c>
      <c r="G449" s="65">
        <v>10854517</v>
      </c>
      <c r="H449" s="64">
        <f t="shared" si="7"/>
        <v>80.260383516038885</v>
      </c>
      <c r="K449" s="71"/>
      <c r="L449" s="71"/>
      <c r="M449" s="70"/>
      <c r="N449" s="70"/>
      <c r="O449" s="70"/>
      <c r="P449" s="62"/>
      <c r="Q449" s="62"/>
      <c r="R449" s="62"/>
    </row>
    <row r="450" spans="1:18" x14ac:dyDescent="0.25">
      <c r="A450" s="68" t="s">
        <v>463</v>
      </c>
      <c r="B450" s="67" t="s">
        <v>25</v>
      </c>
      <c r="C450" s="67" t="s">
        <v>644</v>
      </c>
      <c r="D450" s="67" t="s">
        <v>647</v>
      </c>
      <c r="E450" s="67" t="s">
        <v>85</v>
      </c>
      <c r="F450" s="66">
        <v>13524128</v>
      </c>
      <c r="G450" s="65">
        <v>10854517</v>
      </c>
      <c r="H450" s="64">
        <f t="shared" si="7"/>
        <v>80.260383516038885</v>
      </c>
      <c r="K450" s="71"/>
      <c r="L450" s="71"/>
      <c r="M450" s="70"/>
      <c r="N450" s="70"/>
      <c r="O450" s="70"/>
      <c r="P450" s="62"/>
      <c r="Q450" s="62"/>
      <c r="R450" s="62"/>
    </row>
    <row r="451" spans="1:18" ht="31.5" x14ac:dyDescent="0.25">
      <c r="A451" s="68" t="s">
        <v>638</v>
      </c>
      <c r="B451" s="67" t="s">
        <v>25</v>
      </c>
      <c r="C451" s="67" t="s">
        <v>644</v>
      </c>
      <c r="D451" s="67" t="s">
        <v>647</v>
      </c>
      <c r="E451" s="67" t="s">
        <v>92</v>
      </c>
      <c r="F451" s="66">
        <v>10600688</v>
      </c>
      <c r="G451" s="65">
        <v>8498624</v>
      </c>
      <c r="H451" s="64">
        <f t="shared" si="7"/>
        <v>80.170494594313126</v>
      </c>
      <c r="K451" s="71"/>
      <c r="L451" s="71"/>
      <c r="M451" s="70"/>
      <c r="N451" s="70"/>
      <c r="O451" s="70"/>
      <c r="P451" s="62"/>
      <c r="Q451" s="62"/>
      <c r="R451" s="62"/>
    </row>
    <row r="452" spans="1:18" ht="32.25" customHeight="1" x14ac:dyDescent="0.25">
      <c r="A452" s="68" t="s">
        <v>468</v>
      </c>
      <c r="B452" s="67" t="s">
        <v>25</v>
      </c>
      <c r="C452" s="67" t="s">
        <v>644</v>
      </c>
      <c r="D452" s="67" t="s">
        <v>647</v>
      </c>
      <c r="E452" s="67" t="s">
        <v>86</v>
      </c>
      <c r="F452" s="66">
        <v>2923440</v>
      </c>
      <c r="G452" s="65">
        <v>2355893</v>
      </c>
      <c r="H452" s="64">
        <f t="shared" si="7"/>
        <v>80.586329803245491</v>
      </c>
      <c r="K452" s="71"/>
      <c r="L452" s="71"/>
      <c r="M452" s="70"/>
      <c r="N452" s="70"/>
      <c r="O452" s="70"/>
      <c r="P452" s="62"/>
      <c r="Q452" s="62"/>
      <c r="R452" s="62"/>
    </row>
    <row r="453" spans="1:18" ht="47.25" x14ac:dyDescent="0.25">
      <c r="A453" s="68" t="s">
        <v>648</v>
      </c>
      <c r="B453" s="67" t="s">
        <v>25</v>
      </c>
      <c r="C453" s="67" t="s">
        <v>644</v>
      </c>
      <c r="D453" s="67" t="s">
        <v>649</v>
      </c>
      <c r="E453" s="67" t="s">
        <v>478</v>
      </c>
      <c r="F453" s="66">
        <v>469511.4</v>
      </c>
      <c r="G453" s="65">
        <v>469511.4</v>
      </c>
      <c r="H453" s="64">
        <f t="shared" si="7"/>
        <v>100</v>
      </c>
      <c r="K453" s="71"/>
      <c r="L453" s="71"/>
      <c r="M453" s="70"/>
      <c r="N453" s="70"/>
      <c r="O453" s="70"/>
      <c r="P453" s="62"/>
      <c r="Q453" s="62"/>
      <c r="R453" s="62"/>
    </row>
    <row r="454" spans="1:18" x14ac:dyDescent="0.25">
      <c r="A454" s="68" t="s">
        <v>463</v>
      </c>
      <c r="B454" s="67" t="s">
        <v>25</v>
      </c>
      <c r="C454" s="67" t="s">
        <v>644</v>
      </c>
      <c r="D454" s="67" t="s">
        <v>649</v>
      </c>
      <c r="E454" s="67" t="s">
        <v>85</v>
      </c>
      <c r="F454" s="66">
        <v>469511.4</v>
      </c>
      <c r="G454" s="65">
        <v>469511.4</v>
      </c>
      <c r="H454" s="64">
        <f t="shared" si="7"/>
        <v>100</v>
      </c>
      <c r="K454" s="71"/>
      <c r="L454" s="71"/>
      <c r="M454" s="70"/>
      <c r="N454" s="70"/>
      <c r="O454" s="70"/>
      <c r="P454" s="62"/>
      <c r="Q454" s="62"/>
      <c r="R454" s="62"/>
    </row>
    <row r="455" spans="1:18" ht="31.5" x14ac:dyDescent="0.25">
      <c r="A455" s="68" t="s">
        <v>638</v>
      </c>
      <c r="B455" s="67" t="s">
        <v>25</v>
      </c>
      <c r="C455" s="67" t="s">
        <v>644</v>
      </c>
      <c r="D455" s="67" t="s">
        <v>649</v>
      </c>
      <c r="E455" s="67" t="s">
        <v>92</v>
      </c>
      <c r="F455" s="66">
        <v>469511.4</v>
      </c>
      <c r="G455" s="65">
        <v>469511.4</v>
      </c>
      <c r="H455" s="64">
        <f t="shared" si="7"/>
        <v>100</v>
      </c>
      <c r="K455" s="71"/>
      <c r="L455" s="71"/>
      <c r="M455" s="70"/>
      <c r="N455" s="70"/>
      <c r="O455" s="70"/>
      <c r="P455" s="62"/>
      <c r="Q455" s="62"/>
      <c r="R455" s="62"/>
    </row>
    <row r="456" spans="1:18" ht="31.5" x14ac:dyDescent="0.25">
      <c r="A456" s="68" t="s">
        <v>650</v>
      </c>
      <c r="B456" s="67" t="s">
        <v>25</v>
      </c>
      <c r="C456" s="67" t="s">
        <v>644</v>
      </c>
      <c r="D456" s="67" t="s">
        <v>651</v>
      </c>
      <c r="E456" s="67" t="s">
        <v>478</v>
      </c>
      <c r="F456" s="66">
        <v>795614.4</v>
      </c>
      <c r="G456" s="65">
        <v>795614.4</v>
      </c>
      <c r="H456" s="64">
        <f t="shared" si="7"/>
        <v>100</v>
      </c>
      <c r="K456" s="71"/>
      <c r="L456" s="71"/>
      <c r="M456" s="70"/>
      <c r="N456" s="70"/>
      <c r="O456" s="70"/>
      <c r="P456" s="62"/>
      <c r="Q456" s="62"/>
      <c r="R456" s="62"/>
    </row>
    <row r="457" spans="1:18" x14ac:dyDescent="0.25">
      <c r="A457" s="68" t="s">
        <v>463</v>
      </c>
      <c r="B457" s="67" t="s">
        <v>25</v>
      </c>
      <c r="C457" s="67" t="s">
        <v>644</v>
      </c>
      <c r="D457" s="67" t="s">
        <v>651</v>
      </c>
      <c r="E457" s="67" t="s">
        <v>85</v>
      </c>
      <c r="F457" s="66">
        <v>795614.4</v>
      </c>
      <c r="G457" s="65">
        <v>795614.4</v>
      </c>
      <c r="H457" s="64">
        <f t="shared" si="7"/>
        <v>100</v>
      </c>
      <c r="K457" s="71"/>
      <c r="L457" s="71"/>
      <c r="M457" s="70"/>
      <c r="N457" s="70"/>
      <c r="O457" s="70"/>
      <c r="P457" s="62"/>
      <c r="Q457" s="62"/>
      <c r="R457" s="62"/>
    </row>
    <row r="458" spans="1:18" ht="40.5" customHeight="1" x14ac:dyDescent="0.25">
      <c r="A458" s="68" t="s">
        <v>468</v>
      </c>
      <c r="B458" s="67" t="s">
        <v>25</v>
      </c>
      <c r="C458" s="67" t="s">
        <v>644</v>
      </c>
      <c r="D458" s="67" t="s">
        <v>651</v>
      </c>
      <c r="E458" s="67" t="s">
        <v>86</v>
      </c>
      <c r="F458" s="66">
        <v>795614.4</v>
      </c>
      <c r="G458" s="65">
        <v>795614.4</v>
      </c>
      <c r="H458" s="64">
        <f t="shared" si="7"/>
        <v>100</v>
      </c>
      <c r="K458" s="71"/>
      <c r="L458" s="71"/>
      <c r="M458" s="70"/>
      <c r="N458" s="70"/>
      <c r="O458" s="70"/>
      <c r="P458" s="62"/>
      <c r="Q458" s="62"/>
      <c r="R458" s="62"/>
    </row>
    <row r="459" spans="1:18" ht="63" x14ac:dyDescent="0.25">
      <c r="A459" s="68" t="s">
        <v>652</v>
      </c>
      <c r="B459" s="67" t="s">
        <v>25</v>
      </c>
      <c r="C459" s="67" t="s">
        <v>644</v>
      </c>
      <c r="D459" s="67" t="s">
        <v>653</v>
      </c>
      <c r="E459" s="67" t="s">
        <v>478</v>
      </c>
      <c r="F459" s="66">
        <v>37501794</v>
      </c>
      <c r="G459" s="65">
        <v>36877500</v>
      </c>
      <c r="H459" s="64">
        <f t="shared" ref="H459:H524" si="8">G459/F459*100</f>
        <v>98.335295639456604</v>
      </c>
      <c r="K459" s="71"/>
      <c r="L459" s="71"/>
      <c r="M459" s="70"/>
      <c r="N459" s="70"/>
      <c r="O459" s="70"/>
      <c r="P459" s="62"/>
      <c r="Q459" s="62"/>
      <c r="R459" s="62"/>
    </row>
    <row r="460" spans="1:18" ht="31.5" x14ac:dyDescent="0.25">
      <c r="A460" s="68" t="s">
        <v>581</v>
      </c>
      <c r="B460" s="67" t="s">
        <v>25</v>
      </c>
      <c r="C460" s="67" t="s">
        <v>644</v>
      </c>
      <c r="D460" s="67" t="s">
        <v>653</v>
      </c>
      <c r="E460" s="67" t="s">
        <v>112</v>
      </c>
      <c r="F460" s="66">
        <v>37501794</v>
      </c>
      <c r="G460" s="65">
        <v>36877500</v>
      </c>
      <c r="H460" s="64">
        <f t="shared" si="8"/>
        <v>98.335295639456604</v>
      </c>
      <c r="K460" s="71"/>
      <c r="L460" s="71"/>
      <c r="M460" s="70"/>
      <c r="N460" s="70"/>
      <c r="O460" s="70"/>
      <c r="P460" s="62"/>
      <c r="Q460" s="62"/>
      <c r="R460" s="62"/>
    </row>
    <row r="461" spans="1:18" x14ac:dyDescent="0.25">
      <c r="A461" s="68" t="s">
        <v>582</v>
      </c>
      <c r="B461" s="67" t="s">
        <v>25</v>
      </c>
      <c r="C461" s="67" t="s">
        <v>644</v>
      </c>
      <c r="D461" s="67" t="s">
        <v>653</v>
      </c>
      <c r="E461" s="67" t="s">
        <v>114</v>
      </c>
      <c r="F461" s="66">
        <v>37501794</v>
      </c>
      <c r="G461" s="65">
        <v>36877500</v>
      </c>
      <c r="H461" s="64">
        <f t="shared" si="8"/>
        <v>98.335295639456604</v>
      </c>
      <c r="K461" s="71"/>
      <c r="L461" s="71"/>
      <c r="M461" s="70"/>
      <c r="N461" s="70"/>
      <c r="O461" s="70"/>
      <c r="P461" s="62"/>
      <c r="Q461" s="62"/>
      <c r="R461" s="62"/>
    </row>
    <row r="462" spans="1:18" x14ac:dyDescent="0.25">
      <c r="A462" s="68" t="s">
        <v>490</v>
      </c>
      <c r="B462" s="67" t="s">
        <v>25</v>
      </c>
      <c r="C462" s="67" t="s">
        <v>491</v>
      </c>
      <c r="D462" s="67"/>
      <c r="E462" s="67" t="s">
        <v>478</v>
      </c>
      <c r="F462" s="66">
        <v>4148376</v>
      </c>
      <c r="G462" s="65">
        <v>4139289.15</v>
      </c>
      <c r="H462" s="64">
        <f t="shared" si="8"/>
        <v>99.780954040810187</v>
      </c>
      <c r="K462" s="71"/>
      <c r="L462" s="71"/>
      <c r="M462" s="70"/>
      <c r="N462" s="70"/>
      <c r="O462" s="70"/>
      <c r="P462" s="62"/>
      <c r="Q462" s="62"/>
      <c r="R462" s="62"/>
    </row>
    <row r="463" spans="1:18" ht="94.5" x14ac:dyDescent="0.25">
      <c r="A463" s="68" t="s">
        <v>538</v>
      </c>
      <c r="B463" s="67" t="s">
        <v>25</v>
      </c>
      <c r="C463" s="67" t="s">
        <v>491</v>
      </c>
      <c r="D463" s="67" t="s">
        <v>539</v>
      </c>
      <c r="E463" s="67" t="s">
        <v>478</v>
      </c>
      <c r="F463" s="66">
        <v>1433304</v>
      </c>
      <c r="G463" s="65">
        <v>1433304</v>
      </c>
      <c r="H463" s="64">
        <f t="shared" si="8"/>
        <v>100</v>
      </c>
      <c r="K463" s="71"/>
      <c r="L463" s="71"/>
      <c r="M463" s="70"/>
      <c r="N463" s="70"/>
      <c r="O463" s="70"/>
      <c r="P463" s="62"/>
      <c r="Q463" s="62"/>
      <c r="R463" s="62"/>
    </row>
    <row r="464" spans="1:18" ht="63" x14ac:dyDescent="0.25">
      <c r="A464" s="68" t="s">
        <v>417</v>
      </c>
      <c r="B464" s="67" t="s">
        <v>25</v>
      </c>
      <c r="C464" s="67" t="s">
        <v>491</v>
      </c>
      <c r="D464" s="67" t="s">
        <v>539</v>
      </c>
      <c r="E464" s="67" t="s">
        <v>29</v>
      </c>
      <c r="F464" s="66">
        <v>1295399.46</v>
      </c>
      <c r="G464" s="65">
        <v>1295399.46</v>
      </c>
      <c r="H464" s="64">
        <f t="shared" si="8"/>
        <v>100</v>
      </c>
      <c r="K464" s="71"/>
      <c r="L464" s="71"/>
      <c r="M464" s="70"/>
      <c r="N464" s="70"/>
      <c r="O464" s="70"/>
      <c r="P464" s="62"/>
      <c r="Q464" s="62"/>
      <c r="R464" s="62"/>
    </row>
    <row r="465" spans="1:18" ht="31.5" x14ac:dyDescent="0.25">
      <c r="A465" s="68" t="s">
        <v>418</v>
      </c>
      <c r="B465" s="67" t="s">
        <v>25</v>
      </c>
      <c r="C465" s="67" t="s">
        <v>491</v>
      </c>
      <c r="D465" s="67" t="s">
        <v>539</v>
      </c>
      <c r="E465" s="67" t="s">
        <v>31</v>
      </c>
      <c r="F465" s="66">
        <v>1295399.46</v>
      </c>
      <c r="G465" s="65">
        <v>1295399.46</v>
      </c>
      <c r="H465" s="64">
        <f t="shared" si="8"/>
        <v>100</v>
      </c>
      <c r="K465" s="71"/>
      <c r="L465" s="71"/>
      <c r="M465" s="70"/>
      <c r="N465" s="70"/>
      <c r="O465" s="70"/>
      <c r="P465" s="62"/>
      <c r="Q465" s="62"/>
      <c r="R465" s="62"/>
    </row>
    <row r="466" spans="1:18" ht="31.5" x14ac:dyDescent="0.25">
      <c r="A466" s="68" t="s">
        <v>419</v>
      </c>
      <c r="B466" s="67" t="s">
        <v>25</v>
      </c>
      <c r="C466" s="67" t="s">
        <v>491</v>
      </c>
      <c r="D466" s="67" t="s">
        <v>539</v>
      </c>
      <c r="E466" s="67" t="s">
        <v>35</v>
      </c>
      <c r="F466" s="66">
        <v>137904.54</v>
      </c>
      <c r="G466" s="65">
        <v>137904.54</v>
      </c>
      <c r="H466" s="64">
        <f t="shared" si="8"/>
        <v>100</v>
      </c>
      <c r="K466" s="71"/>
      <c r="L466" s="71"/>
      <c r="M466" s="70"/>
      <c r="N466" s="70"/>
      <c r="O466" s="70"/>
      <c r="P466" s="62"/>
      <c r="Q466" s="62"/>
      <c r="R466" s="62"/>
    </row>
    <row r="467" spans="1:18" ht="31.5" x14ac:dyDescent="0.25">
      <c r="A467" s="68" t="s">
        <v>420</v>
      </c>
      <c r="B467" s="67" t="s">
        <v>25</v>
      </c>
      <c r="C467" s="67" t="s">
        <v>491</v>
      </c>
      <c r="D467" s="67" t="s">
        <v>539</v>
      </c>
      <c r="E467" s="67" t="s">
        <v>37</v>
      </c>
      <c r="F467" s="66">
        <v>137904.54</v>
      </c>
      <c r="G467" s="65">
        <v>137904.54</v>
      </c>
      <c r="H467" s="64">
        <f t="shared" si="8"/>
        <v>100</v>
      </c>
      <c r="K467" s="71"/>
      <c r="L467" s="71"/>
      <c r="M467" s="70"/>
      <c r="N467" s="70"/>
      <c r="O467" s="70"/>
      <c r="P467" s="62"/>
      <c r="Q467" s="62"/>
      <c r="R467" s="62"/>
    </row>
    <row r="468" spans="1:18" ht="31.5" x14ac:dyDescent="0.25">
      <c r="A468" s="68" t="s">
        <v>645</v>
      </c>
      <c r="B468" s="67" t="s">
        <v>25</v>
      </c>
      <c r="C468" s="67" t="s">
        <v>491</v>
      </c>
      <c r="D468" s="67" t="s">
        <v>654</v>
      </c>
      <c r="E468" s="67" t="s">
        <v>478</v>
      </c>
      <c r="F468" s="66">
        <v>1911072</v>
      </c>
      <c r="G468" s="65">
        <v>1911072</v>
      </c>
      <c r="H468" s="64">
        <f t="shared" si="8"/>
        <v>100</v>
      </c>
      <c r="K468" s="71"/>
      <c r="L468" s="71"/>
      <c r="M468" s="70"/>
      <c r="N468" s="70"/>
      <c r="O468" s="70"/>
      <c r="P468" s="62"/>
      <c r="Q468" s="62"/>
      <c r="R468" s="62"/>
    </row>
    <row r="469" spans="1:18" ht="63" x14ac:dyDescent="0.25">
      <c r="A469" s="68" t="s">
        <v>417</v>
      </c>
      <c r="B469" s="67" t="s">
        <v>25</v>
      </c>
      <c r="C469" s="67" t="s">
        <v>491</v>
      </c>
      <c r="D469" s="67" t="s">
        <v>654</v>
      </c>
      <c r="E469" s="67" t="s">
        <v>29</v>
      </c>
      <c r="F469" s="66">
        <v>1899072</v>
      </c>
      <c r="G469" s="65">
        <v>1899072</v>
      </c>
      <c r="H469" s="64">
        <f t="shared" si="8"/>
        <v>100</v>
      </c>
      <c r="K469" s="71"/>
      <c r="L469" s="71"/>
      <c r="M469" s="70"/>
      <c r="N469" s="70"/>
      <c r="O469" s="70"/>
      <c r="P469" s="62"/>
      <c r="Q469" s="62"/>
      <c r="R469" s="62"/>
    </row>
    <row r="470" spans="1:18" ht="31.5" x14ac:dyDescent="0.25">
      <c r="A470" s="68" t="s">
        <v>418</v>
      </c>
      <c r="B470" s="67" t="s">
        <v>25</v>
      </c>
      <c r="C470" s="67" t="s">
        <v>491</v>
      </c>
      <c r="D470" s="67" t="s">
        <v>654</v>
      </c>
      <c r="E470" s="67" t="s">
        <v>31</v>
      </c>
      <c r="F470" s="66">
        <v>1899072</v>
      </c>
      <c r="G470" s="65">
        <v>1899072</v>
      </c>
      <c r="H470" s="64">
        <f t="shared" si="8"/>
        <v>100</v>
      </c>
      <c r="K470" s="71"/>
      <c r="L470" s="71"/>
      <c r="M470" s="70"/>
      <c r="N470" s="70"/>
      <c r="O470" s="70"/>
      <c r="P470" s="62"/>
      <c r="Q470" s="62"/>
      <c r="R470" s="62"/>
    </row>
    <row r="471" spans="1:18" ht="31.5" x14ac:dyDescent="0.25">
      <c r="A471" s="68" t="s">
        <v>419</v>
      </c>
      <c r="B471" s="67" t="s">
        <v>25</v>
      </c>
      <c r="C471" s="67" t="s">
        <v>491</v>
      </c>
      <c r="D471" s="67" t="s">
        <v>654</v>
      </c>
      <c r="E471" s="67" t="s">
        <v>35</v>
      </c>
      <c r="F471" s="66">
        <v>12000</v>
      </c>
      <c r="G471" s="65">
        <v>12000</v>
      </c>
      <c r="H471" s="64">
        <f t="shared" si="8"/>
        <v>100</v>
      </c>
      <c r="K471" s="71"/>
      <c r="L471" s="71"/>
      <c r="M471" s="70"/>
      <c r="N471" s="70"/>
      <c r="O471" s="70"/>
      <c r="P471" s="62"/>
      <c r="Q471" s="62"/>
      <c r="R471" s="62"/>
    </row>
    <row r="472" spans="1:18" ht="31.5" x14ac:dyDescent="0.25">
      <c r="A472" s="68" t="s">
        <v>420</v>
      </c>
      <c r="B472" s="67" t="s">
        <v>25</v>
      </c>
      <c r="C472" s="67" t="s">
        <v>491</v>
      </c>
      <c r="D472" s="67" t="s">
        <v>654</v>
      </c>
      <c r="E472" s="67" t="s">
        <v>37</v>
      </c>
      <c r="F472" s="66">
        <v>12000</v>
      </c>
      <c r="G472" s="65">
        <v>12000</v>
      </c>
      <c r="H472" s="64">
        <f t="shared" si="8"/>
        <v>100</v>
      </c>
      <c r="K472" s="71"/>
      <c r="L472" s="71"/>
      <c r="M472" s="70"/>
      <c r="N472" s="70"/>
      <c r="O472" s="70"/>
      <c r="P472" s="62"/>
      <c r="Q472" s="62"/>
      <c r="R472" s="62"/>
    </row>
    <row r="473" spans="1:18" ht="33.75" customHeight="1" x14ac:dyDescent="0.25">
      <c r="A473" s="68" t="s">
        <v>655</v>
      </c>
      <c r="B473" s="67" t="s">
        <v>25</v>
      </c>
      <c r="C473" s="67" t="s">
        <v>491</v>
      </c>
      <c r="D473" s="67" t="s">
        <v>656</v>
      </c>
      <c r="E473" s="67" t="s">
        <v>478</v>
      </c>
      <c r="F473" s="66">
        <v>85000</v>
      </c>
      <c r="G473" s="65">
        <v>84927</v>
      </c>
      <c r="H473" s="64">
        <f t="shared" si="8"/>
        <v>99.914117647058816</v>
      </c>
      <c r="K473" s="71"/>
      <c r="L473" s="71"/>
      <c r="M473" s="70"/>
      <c r="N473" s="70"/>
      <c r="O473" s="70"/>
      <c r="P473" s="62"/>
      <c r="Q473" s="62"/>
      <c r="R473" s="62"/>
    </row>
    <row r="474" spans="1:18" ht="31.5" x14ac:dyDescent="0.25">
      <c r="A474" s="68" t="s">
        <v>419</v>
      </c>
      <c r="B474" s="67" t="s">
        <v>25</v>
      </c>
      <c r="C474" s="67" t="s">
        <v>491</v>
      </c>
      <c r="D474" s="67" t="s">
        <v>656</v>
      </c>
      <c r="E474" s="67" t="s">
        <v>35</v>
      </c>
      <c r="F474" s="66">
        <v>85000</v>
      </c>
      <c r="G474" s="65">
        <v>84927</v>
      </c>
      <c r="H474" s="64">
        <f t="shared" si="8"/>
        <v>99.914117647058816</v>
      </c>
      <c r="K474" s="71"/>
      <c r="L474" s="71"/>
      <c r="M474" s="70"/>
      <c r="N474" s="70"/>
      <c r="O474" s="70"/>
      <c r="P474" s="62"/>
      <c r="Q474" s="62"/>
      <c r="R474" s="62"/>
    </row>
    <row r="475" spans="1:18" ht="31.5" x14ac:dyDescent="0.25">
      <c r="A475" s="68" t="s">
        <v>420</v>
      </c>
      <c r="B475" s="67" t="s">
        <v>25</v>
      </c>
      <c r="C475" s="67" t="s">
        <v>491</v>
      </c>
      <c r="D475" s="67" t="s">
        <v>656</v>
      </c>
      <c r="E475" s="67" t="s">
        <v>37</v>
      </c>
      <c r="F475" s="66">
        <v>85000</v>
      </c>
      <c r="G475" s="65">
        <v>84927</v>
      </c>
      <c r="H475" s="64">
        <f t="shared" si="8"/>
        <v>99.914117647058816</v>
      </c>
      <c r="K475" s="71"/>
      <c r="L475" s="71"/>
      <c r="M475" s="70"/>
      <c r="N475" s="70"/>
      <c r="O475" s="70"/>
      <c r="P475" s="62"/>
      <c r="Q475" s="62"/>
      <c r="R475" s="62"/>
    </row>
    <row r="476" spans="1:18" x14ac:dyDescent="0.25">
      <c r="A476" s="68" t="s">
        <v>657</v>
      </c>
      <c r="B476" s="67" t="s">
        <v>25</v>
      </c>
      <c r="C476" s="67" t="s">
        <v>491</v>
      </c>
      <c r="D476" s="67" t="s">
        <v>658</v>
      </c>
      <c r="E476" s="67" t="s">
        <v>478</v>
      </c>
      <c r="F476" s="66">
        <v>150000</v>
      </c>
      <c r="G476" s="65">
        <v>141000</v>
      </c>
      <c r="H476" s="64">
        <f t="shared" si="8"/>
        <v>94</v>
      </c>
      <c r="K476" s="71"/>
      <c r="L476" s="71"/>
      <c r="M476" s="70"/>
      <c r="N476" s="70"/>
      <c r="O476" s="70"/>
      <c r="P476" s="62"/>
      <c r="Q476" s="62"/>
      <c r="R476" s="62"/>
    </row>
    <row r="477" spans="1:18" ht="27.75" customHeight="1" x14ac:dyDescent="0.25">
      <c r="A477" s="68" t="s">
        <v>463</v>
      </c>
      <c r="B477" s="67" t="s">
        <v>25</v>
      </c>
      <c r="C477" s="67" t="s">
        <v>491</v>
      </c>
      <c r="D477" s="67" t="s">
        <v>658</v>
      </c>
      <c r="E477" s="67" t="s">
        <v>85</v>
      </c>
      <c r="F477" s="66">
        <v>150000</v>
      </c>
      <c r="G477" s="65">
        <v>141000</v>
      </c>
      <c r="H477" s="64">
        <f t="shared" si="8"/>
        <v>94</v>
      </c>
      <c r="K477" s="71"/>
      <c r="L477" s="71"/>
      <c r="M477" s="70"/>
      <c r="N477" s="70"/>
      <c r="O477" s="70"/>
      <c r="P477" s="62"/>
      <c r="Q477" s="62"/>
      <c r="R477" s="62"/>
    </row>
    <row r="478" spans="1:18" ht="37.5" customHeight="1" x14ac:dyDescent="0.25">
      <c r="A478" s="68" t="s">
        <v>638</v>
      </c>
      <c r="B478" s="67" t="s">
        <v>25</v>
      </c>
      <c r="C478" s="67" t="s">
        <v>491</v>
      </c>
      <c r="D478" s="67" t="s">
        <v>658</v>
      </c>
      <c r="E478" s="67" t="s">
        <v>92</v>
      </c>
      <c r="F478" s="66">
        <v>150000</v>
      </c>
      <c r="G478" s="65">
        <v>141000</v>
      </c>
      <c r="H478" s="64">
        <f t="shared" si="8"/>
        <v>94</v>
      </c>
      <c r="K478" s="71"/>
      <c r="L478" s="71"/>
      <c r="M478" s="70"/>
      <c r="N478" s="70"/>
      <c r="O478" s="70"/>
      <c r="P478" s="62"/>
      <c r="Q478" s="62"/>
      <c r="R478" s="62"/>
    </row>
    <row r="479" spans="1:18" ht="31.5" x14ac:dyDescent="0.25">
      <c r="A479" s="68" t="s">
        <v>659</v>
      </c>
      <c r="B479" s="67" t="s">
        <v>25</v>
      </c>
      <c r="C479" s="67" t="s">
        <v>491</v>
      </c>
      <c r="D479" s="67" t="s">
        <v>660</v>
      </c>
      <c r="E479" s="67" t="s">
        <v>478</v>
      </c>
      <c r="F479" s="66">
        <v>546000</v>
      </c>
      <c r="G479" s="65">
        <v>546000</v>
      </c>
      <c r="H479" s="64">
        <f t="shared" si="8"/>
        <v>100</v>
      </c>
      <c r="K479" s="71"/>
      <c r="L479" s="71"/>
      <c r="M479" s="70"/>
      <c r="N479" s="70"/>
      <c r="O479" s="70"/>
      <c r="P479" s="62"/>
      <c r="Q479" s="62"/>
      <c r="R479" s="62"/>
    </row>
    <row r="480" spans="1:18" x14ac:dyDescent="0.25">
      <c r="A480" s="68" t="s">
        <v>463</v>
      </c>
      <c r="B480" s="67" t="s">
        <v>25</v>
      </c>
      <c r="C480" s="67" t="s">
        <v>491</v>
      </c>
      <c r="D480" s="67" t="s">
        <v>660</v>
      </c>
      <c r="E480" s="67" t="s">
        <v>85</v>
      </c>
      <c r="F480" s="66">
        <v>546000</v>
      </c>
      <c r="G480" s="65">
        <v>546000</v>
      </c>
      <c r="H480" s="64">
        <f t="shared" si="8"/>
        <v>100</v>
      </c>
      <c r="K480" s="71"/>
      <c r="L480" s="71"/>
      <c r="M480" s="70"/>
      <c r="N480" s="70"/>
      <c r="O480" s="70"/>
      <c r="P480" s="62"/>
      <c r="Q480" s="62"/>
      <c r="R480" s="62"/>
    </row>
    <row r="481" spans="1:18" x14ac:dyDescent="0.25">
      <c r="A481" s="68" t="s">
        <v>661</v>
      </c>
      <c r="B481" s="67" t="s">
        <v>25</v>
      </c>
      <c r="C481" s="67" t="s">
        <v>491</v>
      </c>
      <c r="D481" s="67" t="s">
        <v>660</v>
      </c>
      <c r="E481" s="67" t="s">
        <v>106</v>
      </c>
      <c r="F481" s="66">
        <v>546000</v>
      </c>
      <c r="G481" s="65">
        <v>546000</v>
      </c>
      <c r="H481" s="64">
        <f t="shared" si="8"/>
        <v>100</v>
      </c>
      <c r="K481" s="71"/>
      <c r="L481" s="71"/>
      <c r="M481" s="70"/>
      <c r="N481" s="70"/>
      <c r="O481" s="70"/>
      <c r="P481" s="62"/>
      <c r="Q481" s="62"/>
      <c r="R481" s="62"/>
    </row>
    <row r="482" spans="1:18" ht="31.5" x14ac:dyDescent="0.25">
      <c r="A482" s="68" t="s">
        <v>662</v>
      </c>
      <c r="B482" s="67" t="s">
        <v>25</v>
      </c>
      <c r="C482" s="67" t="s">
        <v>491</v>
      </c>
      <c r="D482" s="67" t="s">
        <v>663</v>
      </c>
      <c r="E482" s="67" t="s">
        <v>478</v>
      </c>
      <c r="F482" s="66">
        <v>23000</v>
      </c>
      <c r="G482" s="65">
        <v>22986.15</v>
      </c>
      <c r="H482" s="64">
        <f t="shared" si="8"/>
        <v>99.939782608695666</v>
      </c>
      <c r="K482" s="71"/>
      <c r="L482" s="71"/>
      <c r="M482" s="70"/>
      <c r="N482" s="70"/>
      <c r="O482" s="70"/>
      <c r="P482" s="62"/>
      <c r="Q482" s="62"/>
      <c r="R482" s="62"/>
    </row>
    <row r="483" spans="1:18" ht="31.5" x14ac:dyDescent="0.25">
      <c r="A483" s="68" t="s">
        <v>419</v>
      </c>
      <c r="B483" s="67" t="s">
        <v>25</v>
      </c>
      <c r="C483" s="67" t="s">
        <v>491</v>
      </c>
      <c r="D483" s="67" t="s">
        <v>663</v>
      </c>
      <c r="E483" s="67" t="s">
        <v>35</v>
      </c>
      <c r="F483" s="66">
        <v>23000</v>
      </c>
      <c r="G483" s="65">
        <v>22986.15</v>
      </c>
      <c r="H483" s="64">
        <f t="shared" si="8"/>
        <v>99.939782608695666</v>
      </c>
      <c r="K483" s="71"/>
      <c r="L483" s="71"/>
      <c r="M483" s="70"/>
      <c r="N483" s="70"/>
      <c r="O483" s="70"/>
      <c r="P483" s="62"/>
      <c r="Q483" s="62"/>
      <c r="R483" s="62"/>
    </row>
    <row r="484" spans="1:18" ht="31.5" x14ac:dyDescent="0.25">
      <c r="A484" s="68" t="s">
        <v>420</v>
      </c>
      <c r="B484" s="67" t="s">
        <v>25</v>
      </c>
      <c r="C484" s="67" t="s">
        <v>491</v>
      </c>
      <c r="D484" s="67" t="s">
        <v>663</v>
      </c>
      <c r="E484" s="67" t="s">
        <v>37</v>
      </c>
      <c r="F484" s="66">
        <v>23000</v>
      </c>
      <c r="G484" s="65">
        <v>22986.15</v>
      </c>
      <c r="H484" s="64">
        <f t="shared" si="8"/>
        <v>99.939782608695666</v>
      </c>
      <c r="I484" s="92">
        <v>0</v>
      </c>
      <c r="J484" s="92">
        <v>0</v>
      </c>
      <c r="K484" s="71"/>
      <c r="L484" s="71"/>
      <c r="M484" s="70"/>
      <c r="N484" s="70"/>
      <c r="O484" s="70"/>
      <c r="P484" s="62"/>
      <c r="Q484" s="62"/>
      <c r="R484" s="62"/>
    </row>
    <row r="485" spans="1:18" ht="31.5" x14ac:dyDescent="0.25">
      <c r="A485" s="61" t="s">
        <v>399</v>
      </c>
      <c r="B485" s="60" t="s">
        <v>158</v>
      </c>
      <c r="C485" s="60" t="s">
        <v>664</v>
      </c>
      <c r="D485" s="60" t="s">
        <v>695</v>
      </c>
      <c r="E485" s="60" t="s">
        <v>478</v>
      </c>
      <c r="F485" s="58">
        <v>869472932.20000005</v>
      </c>
      <c r="G485" s="58">
        <v>863236965.79999995</v>
      </c>
      <c r="H485" s="74">
        <f t="shared" si="8"/>
        <v>99.282787747719595</v>
      </c>
      <c r="K485" s="71"/>
      <c r="L485" s="71"/>
      <c r="M485" s="70"/>
      <c r="N485" s="70"/>
      <c r="O485" s="70"/>
      <c r="P485" s="62"/>
      <c r="Q485" s="62"/>
      <c r="R485" s="62"/>
    </row>
    <row r="486" spans="1:18" x14ac:dyDescent="0.25">
      <c r="A486" s="68" t="s">
        <v>445</v>
      </c>
      <c r="B486" s="67" t="s">
        <v>158</v>
      </c>
      <c r="C486" s="67" t="s">
        <v>446</v>
      </c>
      <c r="D486" s="67" t="s">
        <v>695</v>
      </c>
      <c r="E486" s="67" t="s">
        <v>478</v>
      </c>
      <c r="F486" s="66">
        <v>266217</v>
      </c>
      <c r="G486" s="65">
        <v>266217</v>
      </c>
      <c r="H486" s="64">
        <f t="shared" si="8"/>
        <v>100</v>
      </c>
      <c r="K486" s="71"/>
      <c r="L486" s="71"/>
      <c r="M486" s="70"/>
      <c r="N486" s="70"/>
      <c r="O486" s="70"/>
      <c r="P486" s="62"/>
      <c r="Q486" s="62"/>
      <c r="R486" s="62"/>
    </row>
    <row r="487" spans="1:18" ht="33.75" customHeight="1" x14ac:dyDescent="0.25">
      <c r="A487" s="68" t="s">
        <v>447</v>
      </c>
      <c r="B487" s="67" t="s">
        <v>158</v>
      </c>
      <c r="C487" s="67" t="s">
        <v>448</v>
      </c>
      <c r="D487" s="67" t="s">
        <v>695</v>
      </c>
      <c r="E487" s="67" t="s">
        <v>478</v>
      </c>
      <c r="F487" s="66">
        <v>266217</v>
      </c>
      <c r="G487" s="65">
        <v>266217</v>
      </c>
      <c r="H487" s="64">
        <f t="shared" si="8"/>
        <v>100</v>
      </c>
      <c r="I487" s="92">
        <v>0</v>
      </c>
      <c r="J487" s="92">
        <v>0</v>
      </c>
      <c r="K487" s="71"/>
      <c r="L487" s="71"/>
      <c r="M487" s="70"/>
      <c r="N487" s="70"/>
      <c r="O487" s="70"/>
      <c r="P487" s="62"/>
      <c r="Q487" s="62"/>
      <c r="R487" s="62"/>
    </row>
    <row r="488" spans="1:18" ht="31.5" x14ac:dyDescent="0.25">
      <c r="A488" s="68" t="s">
        <v>665</v>
      </c>
      <c r="B488" s="67" t="s">
        <v>158</v>
      </c>
      <c r="C488" s="67" t="s">
        <v>448</v>
      </c>
      <c r="D488" s="67" t="s">
        <v>666</v>
      </c>
      <c r="E488" s="67" t="s">
        <v>478</v>
      </c>
      <c r="F488" s="66">
        <v>266217</v>
      </c>
      <c r="G488" s="65">
        <v>266217</v>
      </c>
      <c r="H488" s="64">
        <f t="shared" si="8"/>
        <v>100</v>
      </c>
      <c r="I488" s="92">
        <v>0</v>
      </c>
      <c r="J488" s="92">
        <v>0</v>
      </c>
      <c r="K488" s="71"/>
      <c r="L488" s="71"/>
      <c r="M488" s="70"/>
      <c r="N488" s="70"/>
      <c r="O488" s="70"/>
      <c r="P488" s="62"/>
      <c r="Q488" s="62"/>
      <c r="R488" s="62"/>
    </row>
    <row r="489" spans="1:18" ht="31.5" x14ac:dyDescent="0.25">
      <c r="A489" s="68" t="s">
        <v>455</v>
      </c>
      <c r="B489" s="67" t="s">
        <v>158</v>
      </c>
      <c r="C489" s="67" t="s">
        <v>448</v>
      </c>
      <c r="D489" s="67" t="s">
        <v>666</v>
      </c>
      <c r="E489" s="67" t="s">
        <v>69</v>
      </c>
      <c r="F489" s="66">
        <v>266217</v>
      </c>
      <c r="G489" s="65">
        <v>266217</v>
      </c>
      <c r="H489" s="64">
        <f t="shared" si="8"/>
        <v>100</v>
      </c>
      <c r="I489" s="92">
        <v>0</v>
      </c>
      <c r="J489" s="92">
        <v>0</v>
      </c>
      <c r="K489" s="71"/>
      <c r="L489" s="71"/>
      <c r="M489" s="70"/>
      <c r="N489" s="70"/>
      <c r="O489" s="70"/>
      <c r="P489" s="62"/>
      <c r="Q489" s="62"/>
      <c r="R489" s="62"/>
    </row>
    <row r="490" spans="1:18" x14ac:dyDescent="0.25">
      <c r="A490" s="68" t="s">
        <v>456</v>
      </c>
      <c r="B490" s="67" t="s">
        <v>158</v>
      </c>
      <c r="C490" s="67" t="s">
        <v>448</v>
      </c>
      <c r="D490" s="67" t="s">
        <v>666</v>
      </c>
      <c r="E490" s="67" t="s">
        <v>71</v>
      </c>
      <c r="F490" s="66">
        <v>266217</v>
      </c>
      <c r="G490" s="65">
        <v>266217</v>
      </c>
      <c r="H490" s="64">
        <f t="shared" si="8"/>
        <v>100</v>
      </c>
      <c r="I490" s="92">
        <v>0</v>
      </c>
      <c r="J490" s="92">
        <v>0</v>
      </c>
      <c r="K490" s="71"/>
      <c r="L490" s="71"/>
      <c r="M490" s="70"/>
      <c r="N490" s="70"/>
      <c r="O490" s="70"/>
      <c r="P490" s="62"/>
      <c r="Q490" s="62"/>
      <c r="R490" s="62"/>
    </row>
    <row r="491" spans="1:18" ht="19.5" customHeight="1" x14ac:dyDescent="0.25">
      <c r="A491" s="68" t="s">
        <v>450</v>
      </c>
      <c r="B491" s="67" t="s">
        <v>158</v>
      </c>
      <c r="C491" s="67" t="s">
        <v>451</v>
      </c>
      <c r="D491" s="67" t="s">
        <v>695</v>
      </c>
      <c r="E491" s="67" t="s">
        <v>478</v>
      </c>
      <c r="F491" s="66">
        <v>863483453.20000005</v>
      </c>
      <c r="G491" s="66">
        <v>857247486.79999995</v>
      </c>
      <c r="H491" s="64">
        <f t="shared" si="8"/>
        <v>99.277812866373978</v>
      </c>
      <c r="K491" s="71"/>
      <c r="L491" s="71"/>
      <c r="M491" s="70"/>
      <c r="N491" s="70"/>
      <c r="O491" s="70"/>
      <c r="P491" s="62"/>
      <c r="Q491" s="62"/>
      <c r="R491" s="62"/>
    </row>
    <row r="492" spans="1:18" x14ac:dyDescent="0.25">
      <c r="A492" s="68" t="s">
        <v>667</v>
      </c>
      <c r="B492" s="67" t="s">
        <v>158</v>
      </c>
      <c r="C492" s="67" t="s">
        <v>668</v>
      </c>
      <c r="D492" s="67" t="s">
        <v>695</v>
      </c>
      <c r="E492" s="67" t="s">
        <v>478</v>
      </c>
      <c r="F492" s="66">
        <v>202905474.72999999</v>
      </c>
      <c r="G492" s="65">
        <v>202844472.75999999</v>
      </c>
      <c r="H492" s="64">
        <f t="shared" si="8"/>
        <v>99.969935769312684</v>
      </c>
      <c r="K492" s="71"/>
      <c r="L492" s="71"/>
      <c r="M492" s="70"/>
      <c r="N492" s="70"/>
      <c r="O492" s="70"/>
      <c r="P492" s="62"/>
      <c r="Q492" s="62"/>
      <c r="R492" s="62"/>
    </row>
    <row r="493" spans="1:18" ht="78.75" x14ac:dyDescent="0.25">
      <c r="A493" s="68" t="s">
        <v>669</v>
      </c>
      <c r="B493" s="67" t="s">
        <v>158</v>
      </c>
      <c r="C493" s="67" t="s">
        <v>668</v>
      </c>
      <c r="D493" s="67" t="s">
        <v>670</v>
      </c>
      <c r="E493" s="67" t="s">
        <v>478</v>
      </c>
      <c r="F493" s="66">
        <v>180261197</v>
      </c>
      <c r="G493" s="65">
        <v>180261197</v>
      </c>
      <c r="H493" s="64">
        <f t="shared" si="8"/>
        <v>100</v>
      </c>
      <c r="K493" s="71"/>
      <c r="L493" s="71"/>
      <c r="M493" s="70"/>
      <c r="N493" s="70"/>
      <c r="O493" s="70"/>
      <c r="P493" s="62"/>
      <c r="Q493" s="62"/>
      <c r="R493" s="62"/>
    </row>
    <row r="494" spans="1:18" ht="46.5" customHeight="1" x14ac:dyDescent="0.25">
      <c r="A494" s="68" t="s">
        <v>455</v>
      </c>
      <c r="B494" s="67" t="s">
        <v>158</v>
      </c>
      <c r="C494" s="67" t="s">
        <v>668</v>
      </c>
      <c r="D494" s="67" t="s">
        <v>670</v>
      </c>
      <c r="E494" s="67" t="s">
        <v>69</v>
      </c>
      <c r="F494" s="66">
        <v>180261197</v>
      </c>
      <c r="G494" s="65">
        <v>180261197</v>
      </c>
      <c r="H494" s="64">
        <f t="shared" si="8"/>
        <v>100</v>
      </c>
      <c r="K494" s="71"/>
      <c r="L494" s="71"/>
      <c r="M494" s="70"/>
      <c r="N494" s="70"/>
      <c r="O494" s="70"/>
      <c r="P494" s="62"/>
      <c r="Q494" s="62"/>
      <c r="R494" s="62"/>
    </row>
    <row r="495" spans="1:18" x14ac:dyDescent="0.25">
      <c r="A495" s="68" t="s">
        <v>456</v>
      </c>
      <c r="B495" s="67" t="s">
        <v>158</v>
      </c>
      <c r="C495" s="67" t="s">
        <v>668</v>
      </c>
      <c r="D495" s="67" t="s">
        <v>670</v>
      </c>
      <c r="E495" s="67" t="s">
        <v>71</v>
      </c>
      <c r="F495" s="66">
        <v>158227219.06999999</v>
      </c>
      <c r="G495" s="65">
        <v>158227219.06999999</v>
      </c>
      <c r="H495" s="64">
        <f t="shared" si="8"/>
        <v>100</v>
      </c>
      <c r="K495" s="71"/>
      <c r="L495" s="71"/>
      <c r="M495" s="70"/>
      <c r="N495" s="70"/>
      <c r="O495" s="70"/>
      <c r="P495" s="62"/>
      <c r="Q495" s="62"/>
      <c r="R495" s="62"/>
    </row>
    <row r="496" spans="1:18" ht="22.5" customHeight="1" x14ac:dyDescent="0.25">
      <c r="A496" s="68" t="s">
        <v>499</v>
      </c>
      <c r="B496" s="67" t="s">
        <v>158</v>
      </c>
      <c r="C496" s="67" t="s">
        <v>668</v>
      </c>
      <c r="D496" s="67" t="s">
        <v>670</v>
      </c>
      <c r="E496" s="67" t="s">
        <v>166</v>
      </c>
      <c r="F496" s="66">
        <v>22033977.93</v>
      </c>
      <c r="G496" s="65">
        <v>22033977.93</v>
      </c>
      <c r="H496" s="64">
        <f t="shared" si="8"/>
        <v>100</v>
      </c>
      <c r="K496" s="71"/>
      <c r="L496" s="71"/>
      <c r="M496" s="70"/>
      <c r="N496" s="70"/>
      <c r="O496" s="70"/>
      <c r="P496" s="62"/>
      <c r="Q496" s="62"/>
      <c r="R496" s="62"/>
    </row>
    <row r="497" spans="1:18" x14ac:dyDescent="0.25">
      <c r="A497" s="68" t="s">
        <v>671</v>
      </c>
      <c r="B497" s="67" t="s">
        <v>158</v>
      </c>
      <c r="C497" s="67" t="s">
        <v>668</v>
      </c>
      <c r="D497" s="67" t="s">
        <v>672</v>
      </c>
      <c r="E497" s="67" t="s">
        <v>478</v>
      </c>
      <c r="F497" s="66">
        <v>11878119</v>
      </c>
      <c r="G497" s="65">
        <v>11817117.029999999</v>
      </c>
      <c r="H497" s="64">
        <f t="shared" si="8"/>
        <v>99.486434089437893</v>
      </c>
      <c r="K497" s="71"/>
      <c r="L497" s="71"/>
      <c r="M497" s="70"/>
      <c r="N497" s="70"/>
      <c r="O497" s="70"/>
      <c r="P497" s="62"/>
      <c r="Q497" s="62"/>
      <c r="R497" s="62"/>
    </row>
    <row r="498" spans="1:18" ht="31.5" x14ac:dyDescent="0.25">
      <c r="A498" s="68" t="s">
        <v>455</v>
      </c>
      <c r="B498" s="67" t="s">
        <v>158</v>
      </c>
      <c r="C498" s="67" t="s">
        <v>668</v>
      </c>
      <c r="D498" s="67" t="s">
        <v>672</v>
      </c>
      <c r="E498" s="67" t="s">
        <v>69</v>
      </c>
      <c r="F498" s="66">
        <v>11878119</v>
      </c>
      <c r="G498" s="65">
        <v>11817117.029999999</v>
      </c>
      <c r="H498" s="64">
        <f t="shared" si="8"/>
        <v>99.486434089437893</v>
      </c>
      <c r="K498" s="71"/>
      <c r="L498" s="71"/>
      <c r="M498" s="70"/>
      <c r="N498" s="70"/>
      <c r="O498" s="70"/>
      <c r="P498" s="62"/>
      <c r="Q498" s="62"/>
      <c r="R498" s="62"/>
    </row>
    <row r="499" spans="1:18" x14ac:dyDescent="0.25">
      <c r="A499" s="68" t="s">
        <v>456</v>
      </c>
      <c r="B499" s="67" t="s">
        <v>158</v>
      </c>
      <c r="C499" s="67" t="s">
        <v>668</v>
      </c>
      <c r="D499" s="67" t="s">
        <v>672</v>
      </c>
      <c r="E499" s="67" t="s">
        <v>71</v>
      </c>
      <c r="F499" s="66">
        <v>7739848</v>
      </c>
      <c r="G499" s="65">
        <v>7682207.4100000001</v>
      </c>
      <c r="H499" s="64">
        <f t="shared" si="8"/>
        <v>99.25527490979151</v>
      </c>
      <c r="K499" s="71"/>
      <c r="L499" s="71"/>
      <c r="M499" s="70"/>
      <c r="N499" s="70"/>
      <c r="O499" s="70"/>
      <c r="P499" s="62"/>
      <c r="Q499" s="62"/>
      <c r="R499" s="62"/>
    </row>
    <row r="500" spans="1:18" ht="15.75" customHeight="1" x14ac:dyDescent="0.25">
      <c r="A500" s="68" t="s">
        <v>499</v>
      </c>
      <c r="B500" s="67" t="s">
        <v>158</v>
      </c>
      <c r="C500" s="67" t="s">
        <v>668</v>
      </c>
      <c r="D500" s="67" t="s">
        <v>672</v>
      </c>
      <c r="E500" s="67" t="s">
        <v>166</v>
      </c>
      <c r="F500" s="66">
        <v>4138271</v>
      </c>
      <c r="G500" s="65">
        <v>4134909.62</v>
      </c>
      <c r="H500" s="64">
        <f t="shared" si="8"/>
        <v>99.918773323448377</v>
      </c>
      <c r="K500" s="71"/>
      <c r="L500" s="71"/>
      <c r="M500" s="70"/>
      <c r="N500" s="70"/>
      <c r="O500" s="70"/>
      <c r="P500" s="62"/>
      <c r="Q500" s="62"/>
      <c r="R500" s="62"/>
    </row>
    <row r="501" spans="1:18" x14ac:dyDescent="0.25">
      <c r="A501" s="68" t="s">
        <v>673</v>
      </c>
      <c r="B501" s="67" t="s">
        <v>158</v>
      </c>
      <c r="C501" s="67" t="s">
        <v>668</v>
      </c>
      <c r="D501" s="67" t="s">
        <v>674</v>
      </c>
      <c r="E501" s="67" t="s">
        <v>478</v>
      </c>
      <c r="F501" s="66">
        <v>10766158.73</v>
      </c>
      <c r="G501" s="65">
        <v>10766158.73</v>
      </c>
      <c r="H501" s="64">
        <f t="shared" si="8"/>
        <v>100</v>
      </c>
      <c r="K501" s="71"/>
      <c r="L501" s="71"/>
      <c r="M501" s="70"/>
      <c r="N501" s="70"/>
      <c r="O501" s="70"/>
      <c r="P501" s="62"/>
      <c r="Q501" s="62"/>
      <c r="R501" s="62"/>
    </row>
    <row r="502" spans="1:18" ht="31.5" x14ac:dyDescent="0.25">
      <c r="A502" s="68" t="s">
        <v>455</v>
      </c>
      <c r="B502" s="67" t="s">
        <v>158</v>
      </c>
      <c r="C502" s="67" t="s">
        <v>668</v>
      </c>
      <c r="D502" s="67" t="s">
        <v>674</v>
      </c>
      <c r="E502" s="67" t="s">
        <v>69</v>
      </c>
      <c r="F502" s="66">
        <v>10766158.73</v>
      </c>
      <c r="G502" s="65">
        <v>10766158.73</v>
      </c>
      <c r="H502" s="64">
        <f t="shared" si="8"/>
        <v>100</v>
      </c>
      <c r="K502" s="71"/>
      <c r="L502" s="71"/>
      <c r="M502" s="70"/>
      <c r="N502" s="70"/>
      <c r="O502" s="70"/>
      <c r="P502" s="62"/>
      <c r="Q502" s="62"/>
      <c r="R502" s="62"/>
    </row>
    <row r="503" spans="1:18" x14ac:dyDescent="0.25">
      <c r="A503" s="68" t="s">
        <v>456</v>
      </c>
      <c r="B503" s="67" t="s">
        <v>158</v>
      </c>
      <c r="C503" s="67" t="s">
        <v>668</v>
      </c>
      <c r="D503" s="67" t="s">
        <v>674</v>
      </c>
      <c r="E503" s="67" t="s">
        <v>71</v>
      </c>
      <c r="F503" s="66">
        <v>9106017.0600000005</v>
      </c>
      <c r="G503" s="65">
        <v>9106017.0600000005</v>
      </c>
      <c r="H503" s="64">
        <f t="shared" si="8"/>
        <v>100</v>
      </c>
      <c r="K503" s="71"/>
      <c r="L503" s="71"/>
      <c r="M503" s="70"/>
      <c r="N503" s="70"/>
      <c r="O503" s="70"/>
      <c r="P503" s="62"/>
      <c r="Q503" s="62"/>
      <c r="R503" s="62"/>
    </row>
    <row r="504" spans="1:18" x14ac:dyDescent="0.25">
      <c r="A504" s="68" t="s">
        <v>499</v>
      </c>
      <c r="B504" s="67" t="s">
        <v>158</v>
      </c>
      <c r="C504" s="67" t="s">
        <v>668</v>
      </c>
      <c r="D504" s="67" t="s">
        <v>674</v>
      </c>
      <c r="E504" s="67" t="s">
        <v>166</v>
      </c>
      <c r="F504" s="66">
        <v>1660141.67</v>
      </c>
      <c r="G504" s="65">
        <v>1660141.67</v>
      </c>
      <c r="H504" s="64">
        <f t="shared" si="8"/>
        <v>100</v>
      </c>
      <c r="K504" s="71"/>
      <c r="L504" s="71"/>
      <c r="M504" s="70"/>
      <c r="N504" s="70"/>
      <c r="O504" s="70"/>
      <c r="P504" s="62"/>
      <c r="Q504" s="62"/>
      <c r="R504" s="62"/>
    </row>
    <row r="505" spans="1:18" ht="37.5" customHeight="1" x14ac:dyDescent="0.25">
      <c r="A505" s="68" t="s">
        <v>630</v>
      </c>
      <c r="B505" s="67" t="s">
        <v>158</v>
      </c>
      <c r="C505" s="67" t="s">
        <v>631</v>
      </c>
      <c r="D505" s="67" t="s">
        <v>695</v>
      </c>
      <c r="E505" s="67" t="s">
        <v>478</v>
      </c>
      <c r="F505" s="66">
        <v>603638403.47000003</v>
      </c>
      <c r="G505" s="65">
        <v>597935568.86000001</v>
      </c>
      <c r="H505" s="64">
        <f t="shared" si="8"/>
        <v>99.055256495077614</v>
      </c>
      <c r="K505" s="71"/>
      <c r="L505" s="71"/>
      <c r="M505" s="70"/>
      <c r="N505" s="70"/>
      <c r="O505" s="70"/>
      <c r="P505" s="62"/>
      <c r="Q505" s="62"/>
      <c r="R505" s="62"/>
    </row>
    <row r="506" spans="1:18" ht="78.75" x14ac:dyDescent="0.25">
      <c r="A506" s="68" t="s">
        <v>675</v>
      </c>
      <c r="B506" s="67" t="s">
        <v>158</v>
      </c>
      <c r="C506" s="67" t="s">
        <v>631</v>
      </c>
      <c r="D506" s="67" t="s">
        <v>676</v>
      </c>
      <c r="E506" s="67" t="s">
        <v>478</v>
      </c>
      <c r="F506" s="66">
        <v>405489260</v>
      </c>
      <c r="G506" s="65">
        <v>405489260</v>
      </c>
      <c r="H506" s="64">
        <f t="shared" si="8"/>
        <v>100</v>
      </c>
      <c r="K506" s="71"/>
      <c r="L506" s="71"/>
      <c r="M506" s="70"/>
      <c r="N506" s="70"/>
      <c r="O506" s="70"/>
      <c r="P506" s="62"/>
      <c r="Q506" s="62"/>
      <c r="R506" s="62"/>
    </row>
    <row r="507" spans="1:18" ht="31.5" x14ac:dyDescent="0.25">
      <c r="A507" s="68" t="s">
        <v>455</v>
      </c>
      <c r="B507" s="67" t="s">
        <v>158</v>
      </c>
      <c r="C507" s="67" t="s">
        <v>631</v>
      </c>
      <c r="D507" s="67" t="s">
        <v>676</v>
      </c>
      <c r="E507" s="67" t="s">
        <v>69</v>
      </c>
      <c r="F507" s="66">
        <v>405489260</v>
      </c>
      <c r="G507" s="65">
        <v>405489260</v>
      </c>
      <c r="H507" s="64">
        <f t="shared" si="8"/>
        <v>100</v>
      </c>
      <c r="K507" s="71"/>
      <c r="L507" s="71"/>
      <c r="M507" s="70"/>
      <c r="N507" s="70"/>
      <c r="O507" s="70"/>
      <c r="P507" s="62"/>
      <c r="Q507" s="62"/>
      <c r="R507" s="62"/>
    </row>
    <row r="508" spans="1:18" x14ac:dyDescent="0.25">
      <c r="A508" s="68" t="s">
        <v>456</v>
      </c>
      <c r="B508" s="67" t="s">
        <v>158</v>
      </c>
      <c r="C508" s="67" t="s">
        <v>631</v>
      </c>
      <c r="D508" s="67" t="s">
        <v>676</v>
      </c>
      <c r="E508" s="67" t="s">
        <v>71</v>
      </c>
      <c r="F508" s="66">
        <v>405489260</v>
      </c>
      <c r="G508" s="65">
        <v>405489260</v>
      </c>
      <c r="H508" s="64">
        <f t="shared" si="8"/>
        <v>100</v>
      </c>
      <c r="K508" s="71"/>
      <c r="L508" s="71"/>
      <c r="M508" s="70"/>
      <c r="N508" s="70"/>
      <c r="O508" s="70"/>
      <c r="P508" s="62"/>
      <c r="Q508" s="62"/>
      <c r="R508" s="62"/>
    </row>
    <row r="509" spans="1:18" x14ac:dyDescent="0.25">
      <c r="A509" s="68" t="s">
        <v>677</v>
      </c>
      <c r="B509" s="67" t="s">
        <v>158</v>
      </c>
      <c r="C509" s="67" t="s">
        <v>631</v>
      </c>
      <c r="D509" s="67" t="s">
        <v>678</v>
      </c>
      <c r="E509" s="67" t="s">
        <v>478</v>
      </c>
      <c r="F509" s="66">
        <v>126414806.56999999</v>
      </c>
      <c r="G509" s="65">
        <v>123540436.73999999</v>
      </c>
      <c r="H509" s="64">
        <f t="shared" si="8"/>
        <v>97.726239585385628</v>
      </c>
      <c r="K509" s="71"/>
      <c r="L509" s="71"/>
      <c r="M509" s="70"/>
      <c r="N509" s="70"/>
      <c r="O509" s="70"/>
      <c r="P509" s="62"/>
      <c r="Q509" s="62"/>
      <c r="R509" s="62"/>
    </row>
    <row r="510" spans="1:18" ht="31.5" x14ac:dyDescent="0.25">
      <c r="A510" s="68" t="s">
        <v>455</v>
      </c>
      <c r="B510" s="67" t="s">
        <v>158</v>
      </c>
      <c r="C510" s="67" t="s">
        <v>631</v>
      </c>
      <c r="D510" s="67" t="s">
        <v>678</v>
      </c>
      <c r="E510" s="67" t="s">
        <v>69</v>
      </c>
      <c r="F510" s="66">
        <v>126414806.56999999</v>
      </c>
      <c r="G510" s="65">
        <v>123540436.73999999</v>
      </c>
      <c r="H510" s="64">
        <f t="shared" si="8"/>
        <v>97.726239585385628</v>
      </c>
      <c r="K510" s="71"/>
      <c r="L510" s="71"/>
      <c r="M510" s="70"/>
      <c r="N510" s="70"/>
      <c r="O510" s="70"/>
      <c r="P510" s="62"/>
      <c r="Q510" s="62"/>
      <c r="R510" s="62"/>
    </row>
    <row r="511" spans="1:18" x14ac:dyDescent="0.25">
      <c r="A511" s="68" t="s">
        <v>456</v>
      </c>
      <c r="B511" s="67" t="s">
        <v>158</v>
      </c>
      <c r="C511" s="67" t="s">
        <v>631</v>
      </c>
      <c r="D511" s="67" t="s">
        <v>678</v>
      </c>
      <c r="E511" s="67" t="s">
        <v>71</v>
      </c>
      <c r="F511" s="66">
        <v>126414806.56999999</v>
      </c>
      <c r="G511" s="65">
        <v>123540436.73999999</v>
      </c>
      <c r="H511" s="64">
        <f t="shared" si="8"/>
        <v>97.726239585385628</v>
      </c>
      <c r="K511" s="71"/>
      <c r="L511" s="71"/>
      <c r="M511" s="70"/>
      <c r="N511" s="70"/>
      <c r="O511" s="70"/>
      <c r="P511" s="62"/>
      <c r="Q511" s="62"/>
      <c r="R511" s="62"/>
    </row>
    <row r="512" spans="1:18" ht="15.75" customHeight="1" x14ac:dyDescent="0.25">
      <c r="A512" s="68" t="s">
        <v>679</v>
      </c>
      <c r="B512" s="67" t="s">
        <v>158</v>
      </c>
      <c r="C512" s="67" t="s">
        <v>631</v>
      </c>
      <c r="D512" s="67" t="s">
        <v>680</v>
      </c>
      <c r="E512" s="67" t="s">
        <v>478</v>
      </c>
      <c r="F512" s="66">
        <v>440696</v>
      </c>
      <c r="G512" s="65">
        <v>426086.96</v>
      </c>
      <c r="H512" s="64">
        <f t="shared" si="8"/>
        <v>96.685007352006835</v>
      </c>
      <c r="K512" s="71"/>
      <c r="L512" s="71"/>
      <c r="M512" s="70"/>
      <c r="N512" s="70"/>
      <c r="O512" s="70"/>
      <c r="P512" s="62"/>
      <c r="Q512" s="62"/>
      <c r="R512" s="62"/>
    </row>
    <row r="513" spans="1:18" ht="31.5" x14ac:dyDescent="0.25">
      <c r="A513" s="68" t="s">
        <v>455</v>
      </c>
      <c r="B513" s="67" t="s">
        <v>158</v>
      </c>
      <c r="C513" s="67" t="s">
        <v>631</v>
      </c>
      <c r="D513" s="67" t="s">
        <v>680</v>
      </c>
      <c r="E513" s="67" t="s">
        <v>69</v>
      </c>
      <c r="F513" s="66">
        <v>440696</v>
      </c>
      <c r="G513" s="65">
        <v>426086.96</v>
      </c>
      <c r="H513" s="64">
        <f t="shared" si="8"/>
        <v>96.685007352006835</v>
      </c>
      <c r="K513" s="71"/>
      <c r="L513" s="71"/>
      <c r="M513" s="70"/>
      <c r="N513" s="70"/>
      <c r="O513" s="70"/>
      <c r="P513" s="62"/>
      <c r="Q513" s="62"/>
      <c r="R513" s="62"/>
    </row>
    <row r="514" spans="1:18" x14ac:dyDescent="0.25">
      <c r="A514" s="68" t="s">
        <v>456</v>
      </c>
      <c r="B514" s="67" t="s">
        <v>158</v>
      </c>
      <c r="C514" s="67" t="s">
        <v>631</v>
      </c>
      <c r="D514" s="67" t="s">
        <v>680</v>
      </c>
      <c r="E514" s="67" t="s">
        <v>71</v>
      </c>
      <c r="F514" s="66">
        <v>440696</v>
      </c>
      <c r="G514" s="65">
        <v>426086.96</v>
      </c>
      <c r="H514" s="64">
        <f t="shared" si="8"/>
        <v>96.685007352006835</v>
      </c>
      <c r="K514" s="71"/>
      <c r="L514" s="71"/>
      <c r="M514" s="70"/>
      <c r="N514" s="70"/>
      <c r="O514" s="70"/>
      <c r="P514" s="62"/>
      <c r="Q514" s="62"/>
      <c r="R514" s="62"/>
    </row>
    <row r="515" spans="1:18" ht="47.25" x14ac:dyDescent="0.25">
      <c r="A515" s="68" t="s">
        <v>681</v>
      </c>
      <c r="B515" s="67" t="s">
        <v>158</v>
      </c>
      <c r="C515" s="67" t="s">
        <v>631</v>
      </c>
      <c r="D515" s="67" t="s">
        <v>682</v>
      </c>
      <c r="E515" s="67" t="s">
        <v>478</v>
      </c>
      <c r="F515" s="66">
        <v>1058723.96</v>
      </c>
      <c r="G515" s="65">
        <v>1058723.96</v>
      </c>
      <c r="H515" s="64">
        <f t="shared" si="8"/>
        <v>100</v>
      </c>
      <c r="K515" s="71"/>
      <c r="L515" s="71"/>
      <c r="M515" s="70"/>
      <c r="N515" s="70"/>
      <c r="O515" s="70"/>
      <c r="P515" s="62"/>
      <c r="Q515" s="62"/>
      <c r="R515" s="62"/>
    </row>
    <row r="516" spans="1:18" ht="31.5" x14ac:dyDescent="0.25">
      <c r="A516" s="68" t="s">
        <v>455</v>
      </c>
      <c r="B516" s="67" t="s">
        <v>158</v>
      </c>
      <c r="C516" s="67" t="s">
        <v>631</v>
      </c>
      <c r="D516" s="67" t="s">
        <v>682</v>
      </c>
      <c r="E516" s="67" t="s">
        <v>69</v>
      </c>
      <c r="F516" s="66">
        <v>1058723.96</v>
      </c>
      <c r="G516" s="65">
        <v>1058723.96</v>
      </c>
      <c r="H516" s="64">
        <f t="shared" si="8"/>
        <v>100</v>
      </c>
      <c r="K516" s="71"/>
      <c r="L516" s="71"/>
      <c r="M516" s="70"/>
      <c r="N516" s="70"/>
      <c r="O516" s="70"/>
      <c r="P516" s="62"/>
      <c r="Q516" s="62"/>
      <c r="R516" s="62"/>
    </row>
    <row r="517" spans="1:18" x14ac:dyDescent="0.25">
      <c r="A517" s="68" t="s">
        <v>456</v>
      </c>
      <c r="B517" s="67" t="s">
        <v>158</v>
      </c>
      <c r="C517" s="67" t="s">
        <v>631</v>
      </c>
      <c r="D517" s="67" t="s">
        <v>682</v>
      </c>
      <c r="E517" s="67" t="s">
        <v>71</v>
      </c>
      <c r="F517" s="66">
        <v>1058723.96</v>
      </c>
      <c r="G517" s="65">
        <v>1058723.96</v>
      </c>
      <c r="H517" s="64">
        <f t="shared" si="8"/>
        <v>100</v>
      </c>
      <c r="K517" s="71"/>
      <c r="L517" s="71"/>
      <c r="M517" s="70"/>
      <c r="N517" s="70"/>
      <c r="O517" s="70"/>
      <c r="P517" s="62"/>
      <c r="Q517" s="62"/>
      <c r="R517" s="62"/>
    </row>
    <row r="518" spans="1:18" ht="40.5" customHeight="1" x14ac:dyDescent="0.25">
      <c r="A518" s="68" t="s">
        <v>673</v>
      </c>
      <c r="B518" s="67" t="s">
        <v>158</v>
      </c>
      <c r="C518" s="67" t="s">
        <v>631</v>
      </c>
      <c r="D518" s="67" t="s">
        <v>674</v>
      </c>
      <c r="E518" s="67" t="s">
        <v>478</v>
      </c>
      <c r="F518" s="66">
        <v>4808891.74</v>
      </c>
      <c r="G518" s="65">
        <v>4805639.24</v>
      </c>
      <c r="H518" s="64">
        <f t="shared" si="8"/>
        <v>99.93236487374115</v>
      </c>
      <c r="K518" s="71"/>
      <c r="L518" s="71"/>
      <c r="M518" s="70"/>
      <c r="N518" s="70"/>
      <c r="O518" s="70"/>
      <c r="P518" s="62"/>
      <c r="Q518" s="62"/>
      <c r="R518" s="62"/>
    </row>
    <row r="519" spans="1:18" ht="51" customHeight="1" x14ac:dyDescent="0.25">
      <c r="A519" s="68" t="s">
        <v>455</v>
      </c>
      <c r="B519" s="67" t="s">
        <v>158</v>
      </c>
      <c r="C519" s="67" t="s">
        <v>631</v>
      </c>
      <c r="D519" s="67" t="s">
        <v>674</v>
      </c>
      <c r="E519" s="67" t="s">
        <v>69</v>
      </c>
      <c r="F519" s="66">
        <v>4808891.74</v>
      </c>
      <c r="G519" s="65">
        <v>4805639.24</v>
      </c>
      <c r="H519" s="64">
        <f t="shared" si="8"/>
        <v>99.93236487374115</v>
      </c>
      <c r="K519" s="71"/>
      <c r="L519" s="71"/>
      <c r="M519" s="70"/>
      <c r="N519" s="70"/>
      <c r="O519" s="70"/>
      <c r="P519" s="62"/>
      <c r="Q519" s="62"/>
      <c r="R519" s="62"/>
    </row>
    <row r="520" spans="1:18" x14ac:dyDescent="0.25">
      <c r="A520" s="68" t="s">
        <v>456</v>
      </c>
      <c r="B520" s="67" t="s">
        <v>158</v>
      </c>
      <c r="C520" s="67" t="s">
        <v>631</v>
      </c>
      <c r="D520" s="67" t="s">
        <v>674</v>
      </c>
      <c r="E520" s="67" t="s">
        <v>71</v>
      </c>
      <c r="F520" s="66">
        <v>4808891.74</v>
      </c>
      <c r="G520" s="65">
        <v>4805639.24</v>
      </c>
      <c r="H520" s="64">
        <f t="shared" si="8"/>
        <v>99.93236487374115</v>
      </c>
      <c r="K520" s="71"/>
      <c r="L520" s="71"/>
      <c r="M520" s="70"/>
      <c r="N520" s="70"/>
      <c r="O520" s="70"/>
      <c r="P520" s="62"/>
      <c r="Q520" s="62"/>
      <c r="R520" s="62"/>
    </row>
    <row r="521" spans="1:18" ht="63" x14ac:dyDescent="0.25">
      <c r="A521" s="68" t="s">
        <v>683</v>
      </c>
      <c r="B521" s="67" t="s">
        <v>158</v>
      </c>
      <c r="C521" s="67" t="s">
        <v>631</v>
      </c>
      <c r="D521" s="67" t="s">
        <v>684</v>
      </c>
      <c r="E521" s="67" t="s">
        <v>478</v>
      </c>
      <c r="F521" s="66">
        <v>27924412.260000002</v>
      </c>
      <c r="G521" s="65">
        <v>25861001.559999999</v>
      </c>
      <c r="H521" s="64">
        <f t="shared" si="8"/>
        <v>92.610728273211635</v>
      </c>
      <c r="K521" s="71"/>
      <c r="L521" s="71"/>
      <c r="M521" s="70"/>
      <c r="N521" s="70"/>
      <c r="O521" s="70"/>
      <c r="P521" s="62"/>
      <c r="Q521" s="62"/>
      <c r="R521" s="62"/>
    </row>
    <row r="522" spans="1:18" ht="42" customHeight="1" x14ac:dyDescent="0.25">
      <c r="A522" s="68" t="s">
        <v>455</v>
      </c>
      <c r="B522" s="67" t="s">
        <v>158</v>
      </c>
      <c r="C522" s="67" t="s">
        <v>631</v>
      </c>
      <c r="D522" s="67" t="s">
        <v>684</v>
      </c>
      <c r="E522" s="67" t="s">
        <v>69</v>
      </c>
      <c r="F522" s="66">
        <v>27924412.260000002</v>
      </c>
      <c r="G522" s="65">
        <v>25861001.559999999</v>
      </c>
      <c r="H522" s="64">
        <f t="shared" si="8"/>
        <v>92.610728273211635</v>
      </c>
      <c r="K522" s="71"/>
      <c r="L522" s="71"/>
      <c r="M522" s="70"/>
      <c r="N522" s="70"/>
      <c r="O522" s="70"/>
      <c r="P522" s="62"/>
      <c r="Q522" s="62"/>
      <c r="R522" s="62"/>
    </row>
    <row r="523" spans="1:18" x14ac:dyDescent="0.25">
      <c r="A523" s="68" t="s">
        <v>456</v>
      </c>
      <c r="B523" s="67" t="s">
        <v>158</v>
      </c>
      <c r="C523" s="67" t="s">
        <v>631</v>
      </c>
      <c r="D523" s="67" t="s">
        <v>684</v>
      </c>
      <c r="E523" s="67" t="s">
        <v>71</v>
      </c>
      <c r="F523" s="66">
        <v>27924412.260000002</v>
      </c>
      <c r="G523" s="65">
        <v>25861001.559999999</v>
      </c>
      <c r="H523" s="64">
        <f t="shared" si="8"/>
        <v>92.610728273211635</v>
      </c>
      <c r="K523" s="71"/>
      <c r="L523" s="71"/>
      <c r="M523" s="70"/>
      <c r="N523" s="70"/>
      <c r="O523" s="70"/>
      <c r="P523" s="62"/>
      <c r="Q523" s="62"/>
      <c r="R523" s="62"/>
    </row>
    <row r="524" spans="1:18" ht="42.75" customHeight="1" x14ac:dyDescent="0.25">
      <c r="A524" s="68" t="s">
        <v>567</v>
      </c>
      <c r="B524" s="67" t="s">
        <v>158</v>
      </c>
      <c r="C524" s="67" t="s">
        <v>631</v>
      </c>
      <c r="D524" s="67" t="s">
        <v>685</v>
      </c>
      <c r="E524" s="67" t="s">
        <v>478</v>
      </c>
      <c r="F524" s="66">
        <v>221340</v>
      </c>
      <c r="G524" s="65">
        <v>0</v>
      </c>
      <c r="H524" s="64">
        <f t="shared" si="8"/>
        <v>0</v>
      </c>
      <c r="K524" s="71"/>
      <c r="L524" s="71"/>
      <c r="M524" s="70"/>
      <c r="N524" s="70"/>
      <c r="O524" s="70"/>
      <c r="P524" s="62"/>
      <c r="Q524" s="62"/>
      <c r="R524" s="62"/>
    </row>
    <row r="525" spans="1:18" ht="43.5" customHeight="1" x14ac:dyDescent="0.25">
      <c r="A525" s="68" t="s">
        <v>455</v>
      </c>
      <c r="B525" s="67" t="s">
        <v>158</v>
      </c>
      <c r="C525" s="67" t="s">
        <v>631</v>
      </c>
      <c r="D525" s="67" t="s">
        <v>685</v>
      </c>
      <c r="E525" s="67" t="s">
        <v>69</v>
      </c>
      <c r="F525" s="66">
        <v>221340</v>
      </c>
      <c r="G525" s="65">
        <v>0</v>
      </c>
      <c r="H525" s="64">
        <f t="shared" ref="H525:H594" si="9">G525/F525*100</f>
        <v>0</v>
      </c>
      <c r="K525" s="71"/>
      <c r="L525" s="71"/>
      <c r="M525" s="70"/>
      <c r="N525" s="70"/>
      <c r="O525" s="70"/>
      <c r="P525" s="62"/>
      <c r="Q525" s="62"/>
      <c r="R525" s="62"/>
    </row>
    <row r="526" spans="1:18" x14ac:dyDescent="0.25">
      <c r="A526" s="68" t="s">
        <v>456</v>
      </c>
      <c r="B526" s="67" t="s">
        <v>158</v>
      </c>
      <c r="C526" s="67" t="s">
        <v>631</v>
      </c>
      <c r="D526" s="67" t="s">
        <v>685</v>
      </c>
      <c r="E526" s="67" t="s">
        <v>71</v>
      </c>
      <c r="F526" s="66">
        <v>221340</v>
      </c>
      <c r="G526" s="65">
        <v>0</v>
      </c>
      <c r="H526" s="64">
        <f t="shared" si="9"/>
        <v>0</v>
      </c>
      <c r="K526" s="71"/>
      <c r="L526" s="71"/>
      <c r="M526" s="70"/>
      <c r="N526" s="70"/>
      <c r="O526" s="70"/>
      <c r="P526" s="62"/>
      <c r="Q526" s="62"/>
      <c r="R526" s="62"/>
    </row>
    <row r="527" spans="1:18" ht="46.5" customHeight="1" x14ac:dyDescent="0.25">
      <c r="A527" s="68" t="s">
        <v>686</v>
      </c>
      <c r="B527" s="67" t="s">
        <v>158</v>
      </c>
      <c r="C527" s="67" t="s">
        <v>631</v>
      </c>
      <c r="D527" s="67" t="s">
        <v>687</v>
      </c>
      <c r="E527" s="67" t="s">
        <v>478</v>
      </c>
      <c r="F527" s="66">
        <v>29060640</v>
      </c>
      <c r="G527" s="65">
        <v>28534787.460000001</v>
      </c>
      <c r="H527" s="64">
        <f t="shared" si="9"/>
        <v>98.190499108071947</v>
      </c>
      <c r="K527" s="71"/>
      <c r="L527" s="71"/>
      <c r="M527" s="70"/>
      <c r="N527" s="70"/>
      <c r="O527" s="70"/>
      <c r="P527" s="62"/>
      <c r="Q527" s="62"/>
      <c r="R527" s="62"/>
    </row>
    <row r="528" spans="1:18" ht="46.5" customHeight="1" x14ac:dyDescent="0.25">
      <c r="A528" s="68" t="s">
        <v>455</v>
      </c>
      <c r="B528" s="67" t="s">
        <v>158</v>
      </c>
      <c r="C528" s="67" t="s">
        <v>631</v>
      </c>
      <c r="D528" s="67" t="s">
        <v>687</v>
      </c>
      <c r="E528" s="67" t="s">
        <v>69</v>
      </c>
      <c r="F528" s="66">
        <v>29060640</v>
      </c>
      <c r="G528" s="65">
        <v>28534787.460000001</v>
      </c>
      <c r="H528" s="64">
        <f t="shared" si="9"/>
        <v>98.190499108071947</v>
      </c>
      <c r="K528" s="71"/>
      <c r="L528" s="71"/>
      <c r="M528" s="70"/>
      <c r="N528" s="70"/>
      <c r="O528" s="70"/>
      <c r="P528" s="62"/>
      <c r="Q528" s="62"/>
      <c r="R528" s="62"/>
    </row>
    <row r="529" spans="1:18" x14ac:dyDescent="0.25">
      <c r="A529" s="68" t="s">
        <v>456</v>
      </c>
      <c r="B529" s="67" t="s">
        <v>158</v>
      </c>
      <c r="C529" s="67" t="s">
        <v>631</v>
      </c>
      <c r="D529" s="67" t="s">
        <v>687</v>
      </c>
      <c r="E529" s="67" t="s">
        <v>71</v>
      </c>
      <c r="F529" s="66">
        <v>29060640</v>
      </c>
      <c r="G529" s="65">
        <v>28534787.460000001</v>
      </c>
      <c r="H529" s="64">
        <f t="shared" si="9"/>
        <v>98.190499108071947</v>
      </c>
      <c r="K529" s="71"/>
      <c r="L529" s="71"/>
      <c r="M529" s="70"/>
      <c r="N529" s="70"/>
      <c r="O529" s="70"/>
      <c r="P529" s="62"/>
      <c r="Q529" s="62"/>
      <c r="R529" s="62"/>
    </row>
    <row r="530" spans="1:18" ht="63" x14ac:dyDescent="0.25">
      <c r="A530" s="68" t="s">
        <v>688</v>
      </c>
      <c r="B530" s="67" t="s">
        <v>158</v>
      </c>
      <c r="C530" s="67" t="s">
        <v>631</v>
      </c>
      <c r="D530" s="67" t="s">
        <v>689</v>
      </c>
      <c r="E530" s="67" t="s">
        <v>478</v>
      </c>
      <c r="F530" s="66">
        <v>424490</v>
      </c>
      <c r="G530" s="65">
        <v>424490</v>
      </c>
      <c r="H530" s="64">
        <f t="shared" si="9"/>
        <v>100</v>
      </c>
      <c r="K530" s="71"/>
      <c r="L530" s="71"/>
      <c r="M530" s="70"/>
      <c r="N530" s="70"/>
      <c r="O530" s="70"/>
      <c r="P530" s="62"/>
      <c r="Q530" s="62"/>
      <c r="R530" s="62"/>
    </row>
    <row r="531" spans="1:18" ht="35.25" customHeight="1" x14ac:dyDescent="0.25">
      <c r="A531" s="68" t="s">
        <v>455</v>
      </c>
      <c r="B531" s="67" t="s">
        <v>158</v>
      </c>
      <c r="C531" s="67" t="s">
        <v>631</v>
      </c>
      <c r="D531" s="67" t="s">
        <v>689</v>
      </c>
      <c r="E531" s="67" t="s">
        <v>69</v>
      </c>
      <c r="F531" s="66">
        <v>424490</v>
      </c>
      <c r="G531" s="65">
        <v>424490</v>
      </c>
      <c r="H531" s="64">
        <f t="shared" si="9"/>
        <v>100</v>
      </c>
      <c r="K531" s="71"/>
      <c r="L531" s="71"/>
      <c r="M531" s="70"/>
      <c r="N531" s="70"/>
      <c r="O531" s="70"/>
      <c r="P531" s="62"/>
      <c r="Q531" s="62"/>
      <c r="R531" s="62"/>
    </row>
    <row r="532" spans="1:18" x14ac:dyDescent="0.25">
      <c r="A532" s="68" t="s">
        <v>456</v>
      </c>
      <c r="B532" s="67" t="s">
        <v>158</v>
      </c>
      <c r="C532" s="67" t="s">
        <v>631</v>
      </c>
      <c r="D532" s="67" t="s">
        <v>689</v>
      </c>
      <c r="E532" s="67" t="s">
        <v>71</v>
      </c>
      <c r="F532" s="66">
        <v>424490</v>
      </c>
      <c r="G532" s="65">
        <v>424490</v>
      </c>
      <c r="H532" s="64">
        <f t="shared" si="9"/>
        <v>100</v>
      </c>
      <c r="K532" s="71"/>
      <c r="L532" s="71"/>
      <c r="M532" s="70"/>
      <c r="N532" s="70"/>
      <c r="O532" s="70"/>
      <c r="P532" s="62"/>
      <c r="Q532" s="62"/>
      <c r="R532" s="62"/>
    </row>
    <row r="533" spans="1:18" ht="53.25" customHeight="1" x14ac:dyDescent="0.25">
      <c r="A533" s="68" t="s">
        <v>458</v>
      </c>
      <c r="B533" s="67">
        <v>903</v>
      </c>
      <c r="C533" s="67" t="s">
        <v>631</v>
      </c>
      <c r="D533" s="67" t="s">
        <v>690</v>
      </c>
      <c r="E533" s="67" t="s">
        <v>478</v>
      </c>
      <c r="F533" s="66">
        <v>316000</v>
      </c>
      <c r="G533" s="65">
        <v>316000</v>
      </c>
      <c r="H533" s="64">
        <f t="shared" si="9"/>
        <v>100</v>
      </c>
      <c r="K533" s="71"/>
      <c r="L533" s="71"/>
      <c r="M533" s="70"/>
      <c r="N533" s="70"/>
      <c r="O533" s="70"/>
      <c r="P533" s="62"/>
      <c r="Q533" s="62"/>
      <c r="R533" s="62"/>
    </row>
    <row r="534" spans="1:18" ht="39" customHeight="1" x14ac:dyDescent="0.25">
      <c r="A534" s="68" t="s">
        <v>455</v>
      </c>
      <c r="B534" s="67">
        <v>903</v>
      </c>
      <c r="C534" s="67" t="s">
        <v>631</v>
      </c>
      <c r="D534" s="67" t="s">
        <v>690</v>
      </c>
      <c r="E534" s="67" t="s">
        <v>69</v>
      </c>
      <c r="F534" s="66">
        <v>316000</v>
      </c>
      <c r="G534" s="65">
        <v>316000</v>
      </c>
      <c r="H534" s="64">
        <f t="shared" si="9"/>
        <v>100</v>
      </c>
      <c r="K534" s="71"/>
      <c r="L534" s="71"/>
      <c r="M534" s="70"/>
      <c r="N534" s="70"/>
      <c r="O534" s="70"/>
      <c r="P534" s="62"/>
      <c r="Q534" s="62"/>
      <c r="R534" s="62"/>
    </row>
    <row r="535" spans="1:18" x14ac:dyDescent="0.25">
      <c r="A535" s="68" t="s">
        <v>456</v>
      </c>
      <c r="B535" s="67">
        <v>903</v>
      </c>
      <c r="C535" s="67" t="s">
        <v>631</v>
      </c>
      <c r="D535" s="67" t="s">
        <v>690</v>
      </c>
      <c r="E535" s="67" t="s">
        <v>71</v>
      </c>
      <c r="F535" s="66">
        <v>316000</v>
      </c>
      <c r="G535" s="65">
        <v>316000</v>
      </c>
      <c r="H535" s="64">
        <f t="shared" si="9"/>
        <v>100</v>
      </c>
      <c r="K535" s="71"/>
      <c r="L535" s="71"/>
      <c r="M535" s="70"/>
      <c r="N535" s="70"/>
      <c r="O535" s="70"/>
      <c r="P535" s="62"/>
      <c r="Q535" s="62"/>
      <c r="R535" s="62"/>
    </row>
    <row r="536" spans="1:18" ht="31.5" x14ac:dyDescent="0.25">
      <c r="A536" s="68" t="s">
        <v>691</v>
      </c>
      <c r="B536" s="67">
        <v>903</v>
      </c>
      <c r="C536" s="67" t="s">
        <v>631</v>
      </c>
      <c r="D536" s="51" t="s">
        <v>692</v>
      </c>
      <c r="E536" s="67"/>
      <c r="F536" s="66">
        <v>895843.48</v>
      </c>
      <c r="G536" s="65">
        <v>895843.48</v>
      </c>
      <c r="H536" s="64">
        <f t="shared" si="9"/>
        <v>100</v>
      </c>
      <c r="K536" s="71"/>
      <c r="L536" s="71"/>
      <c r="M536" s="70"/>
      <c r="N536" s="70"/>
      <c r="O536" s="70"/>
      <c r="P536" s="62"/>
      <c r="Q536" s="62"/>
      <c r="R536" s="62"/>
    </row>
    <row r="537" spans="1:18" ht="31.5" x14ac:dyDescent="0.25">
      <c r="A537" s="68" t="s">
        <v>455</v>
      </c>
      <c r="B537" s="67">
        <v>903</v>
      </c>
      <c r="C537" s="67" t="s">
        <v>631</v>
      </c>
      <c r="D537" s="67" t="s">
        <v>692</v>
      </c>
      <c r="E537" s="67">
        <v>600</v>
      </c>
      <c r="F537" s="66">
        <v>895843.48</v>
      </c>
      <c r="G537" s="65">
        <v>895843.48</v>
      </c>
      <c r="H537" s="64">
        <f t="shared" si="9"/>
        <v>100</v>
      </c>
      <c r="K537" s="71"/>
      <c r="L537" s="71"/>
      <c r="M537" s="70"/>
      <c r="N537" s="70"/>
      <c r="O537" s="70"/>
      <c r="P537" s="62"/>
      <c r="Q537" s="62"/>
      <c r="R537" s="62"/>
    </row>
    <row r="538" spans="1:18" x14ac:dyDescent="0.25">
      <c r="A538" s="68" t="s">
        <v>456</v>
      </c>
      <c r="B538" s="67">
        <v>903</v>
      </c>
      <c r="C538" s="67" t="s">
        <v>631</v>
      </c>
      <c r="D538" s="67" t="s">
        <v>692</v>
      </c>
      <c r="E538" s="67">
        <v>610</v>
      </c>
      <c r="F538" s="66">
        <v>895843.48</v>
      </c>
      <c r="G538" s="65">
        <v>895843.48</v>
      </c>
      <c r="H538" s="64">
        <f t="shared" si="9"/>
        <v>100</v>
      </c>
      <c r="K538" s="71"/>
      <c r="L538" s="71"/>
      <c r="M538" s="70"/>
      <c r="N538" s="70"/>
      <c r="O538" s="70"/>
      <c r="P538" s="62"/>
      <c r="Q538" s="62"/>
      <c r="R538" s="62"/>
    </row>
    <row r="539" spans="1:18" x14ac:dyDescent="0.25">
      <c r="A539" s="68" t="s">
        <v>693</v>
      </c>
      <c r="B539" s="67" t="s">
        <v>158</v>
      </c>
      <c r="C539" s="67" t="s">
        <v>631</v>
      </c>
      <c r="D539" s="67" t="s">
        <v>694</v>
      </c>
      <c r="E539" s="67" t="s">
        <v>478</v>
      </c>
      <c r="F539" s="66">
        <v>6583299.46</v>
      </c>
      <c r="G539" s="65">
        <v>6583299.46</v>
      </c>
      <c r="H539" s="64">
        <f t="shared" si="9"/>
        <v>100</v>
      </c>
      <c r="K539" s="71"/>
      <c r="L539" s="71"/>
      <c r="M539" s="70"/>
      <c r="N539" s="70"/>
      <c r="O539" s="70"/>
      <c r="P539" s="62"/>
      <c r="Q539" s="62"/>
      <c r="R539" s="62"/>
    </row>
    <row r="540" spans="1:18" ht="31.5" x14ac:dyDescent="0.25">
      <c r="A540" s="68" t="s">
        <v>455</v>
      </c>
      <c r="B540" s="67" t="s">
        <v>158</v>
      </c>
      <c r="C540" s="67" t="s">
        <v>631</v>
      </c>
      <c r="D540" s="67" t="s">
        <v>694</v>
      </c>
      <c r="E540" s="67" t="s">
        <v>69</v>
      </c>
      <c r="F540" s="66">
        <v>6583299.46</v>
      </c>
      <c r="G540" s="65">
        <v>6583299.46</v>
      </c>
      <c r="H540" s="64">
        <f t="shared" si="9"/>
        <v>100</v>
      </c>
      <c r="K540" s="71"/>
      <c r="L540" s="71"/>
      <c r="M540" s="70"/>
      <c r="N540" s="70"/>
      <c r="O540" s="70"/>
      <c r="P540" s="62"/>
      <c r="Q540" s="62"/>
      <c r="R540" s="62"/>
    </row>
    <row r="541" spans="1:18" ht="18" customHeight="1" x14ac:dyDescent="0.25">
      <c r="A541" s="68" t="s">
        <v>456</v>
      </c>
      <c r="B541" s="67" t="s">
        <v>158</v>
      </c>
      <c r="C541" s="67" t="s">
        <v>631</v>
      </c>
      <c r="D541" s="67" t="s">
        <v>694</v>
      </c>
      <c r="E541" s="67" t="s">
        <v>71</v>
      </c>
      <c r="F541" s="66">
        <v>6583299.46</v>
      </c>
      <c r="G541" s="65">
        <v>6583299.46</v>
      </c>
      <c r="H541" s="64">
        <f t="shared" si="9"/>
        <v>100</v>
      </c>
      <c r="K541" s="71"/>
      <c r="L541" s="71"/>
      <c r="M541" s="70"/>
      <c r="N541" s="70"/>
      <c r="O541" s="70"/>
      <c r="P541" s="62"/>
      <c r="Q541" s="62"/>
      <c r="R541" s="62"/>
    </row>
    <row r="542" spans="1:18" ht="25.5" customHeight="1" x14ac:dyDescent="0.25">
      <c r="A542" s="68" t="s">
        <v>452</v>
      </c>
      <c r="B542" s="67" t="s">
        <v>158</v>
      </c>
      <c r="C542" s="67" t="s">
        <v>453</v>
      </c>
      <c r="D542" s="67" t="s">
        <v>695</v>
      </c>
      <c r="E542" s="67" t="s">
        <v>478</v>
      </c>
      <c r="F542" s="66">
        <v>6925285.2000000002</v>
      </c>
      <c r="G542" s="65">
        <v>6640007.1699999999</v>
      </c>
      <c r="H542" s="64">
        <f t="shared" si="9"/>
        <v>95.880631313205697</v>
      </c>
      <c r="K542" s="71"/>
      <c r="L542" s="71"/>
      <c r="M542" s="70"/>
      <c r="N542" s="70"/>
      <c r="O542" s="70"/>
      <c r="P542" s="62"/>
      <c r="Q542" s="62"/>
      <c r="R542" s="62"/>
    </row>
    <row r="543" spans="1:18" ht="32.25" customHeight="1" x14ac:dyDescent="0.25">
      <c r="A543" s="68" t="s">
        <v>457</v>
      </c>
      <c r="B543" s="67" t="s">
        <v>158</v>
      </c>
      <c r="C543" s="67" t="s">
        <v>453</v>
      </c>
      <c r="D543" s="67" t="s">
        <v>696</v>
      </c>
      <c r="E543" s="67" t="s">
        <v>478</v>
      </c>
      <c r="F543" s="66">
        <v>5768433.46</v>
      </c>
      <c r="G543" s="65">
        <v>5483155.4299999997</v>
      </c>
      <c r="H543" s="64">
        <f t="shared" si="9"/>
        <v>95.054497343547411</v>
      </c>
      <c r="K543" s="71"/>
      <c r="L543" s="71"/>
      <c r="M543" s="70"/>
      <c r="N543" s="70"/>
      <c r="O543" s="70"/>
      <c r="P543" s="62"/>
      <c r="Q543" s="62"/>
      <c r="R543" s="62"/>
    </row>
    <row r="544" spans="1:18" ht="31.5" x14ac:dyDescent="0.25">
      <c r="A544" s="68" t="s">
        <v>455</v>
      </c>
      <c r="B544" s="67" t="s">
        <v>158</v>
      </c>
      <c r="C544" s="67" t="s">
        <v>453</v>
      </c>
      <c r="D544" s="67" t="s">
        <v>696</v>
      </c>
      <c r="E544" s="67" t="s">
        <v>69</v>
      </c>
      <c r="F544" s="66">
        <v>5768433.46</v>
      </c>
      <c r="G544" s="65">
        <v>5483155.4299999997</v>
      </c>
      <c r="H544" s="64">
        <f t="shared" si="9"/>
        <v>95.054497343547411</v>
      </c>
      <c r="K544" s="71"/>
      <c r="L544" s="71"/>
      <c r="M544" s="70"/>
      <c r="N544" s="70"/>
      <c r="O544" s="70"/>
      <c r="P544" s="62"/>
      <c r="Q544" s="62"/>
      <c r="R544" s="62"/>
    </row>
    <row r="545" spans="1:18" ht="36" customHeight="1" x14ac:dyDescent="0.25">
      <c r="A545" s="68" t="s">
        <v>456</v>
      </c>
      <c r="B545" s="67" t="s">
        <v>158</v>
      </c>
      <c r="C545" s="67" t="s">
        <v>453</v>
      </c>
      <c r="D545" s="67" t="s">
        <v>696</v>
      </c>
      <c r="E545" s="67" t="s">
        <v>71</v>
      </c>
      <c r="F545" s="66">
        <v>5768433.46</v>
      </c>
      <c r="G545" s="65">
        <v>5483155.4299999997</v>
      </c>
      <c r="H545" s="64">
        <f t="shared" si="9"/>
        <v>95.054497343547411</v>
      </c>
      <c r="K545" s="71"/>
      <c r="L545" s="71"/>
      <c r="M545" s="70"/>
      <c r="N545" s="70"/>
      <c r="O545" s="70"/>
      <c r="P545" s="62"/>
      <c r="Q545" s="62"/>
      <c r="R545" s="62"/>
    </row>
    <row r="546" spans="1:18" ht="51" customHeight="1" x14ac:dyDescent="0.25">
      <c r="A546" s="68" t="s">
        <v>454</v>
      </c>
      <c r="B546" s="67" t="s">
        <v>158</v>
      </c>
      <c r="C546" s="67" t="s">
        <v>453</v>
      </c>
      <c r="D546" s="67" t="s">
        <v>697</v>
      </c>
      <c r="E546" s="67" t="s">
        <v>478</v>
      </c>
      <c r="F546" s="66">
        <v>808080</v>
      </c>
      <c r="G546" s="65">
        <v>808080</v>
      </c>
      <c r="H546" s="64">
        <f t="shared" si="9"/>
        <v>100</v>
      </c>
      <c r="K546" s="71"/>
      <c r="L546" s="71"/>
      <c r="M546" s="70"/>
      <c r="N546" s="70"/>
      <c r="O546" s="70"/>
      <c r="P546" s="62"/>
      <c r="Q546" s="62"/>
      <c r="R546" s="62"/>
    </row>
    <row r="547" spans="1:18" ht="31.5" x14ac:dyDescent="0.25">
      <c r="A547" s="68" t="s">
        <v>455</v>
      </c>
      <c r="B547" s="67" t="s">
        <v>158</v>
      </c>
      <c r="C547" s="67" t="s">
        <v>453</v>
      </c>
      <c r="D547" s="67" t="s">
        <v>697</v>
      </c>
      <c r="E547" s="67" t="s">
        <v>69</v>
      </c>
      <c r="F547" s="66">
        <v>808080</v>
      </c>
      <c r="G547" s="65">
        <v>808080</v>
      </c>
      <c r="H547" s="64">
        <f t="shared" si="9"/>
        <v>100</v>
      </c>
      <c r="K547" s="71"/>
      <c r="L547" s="71"/>
      <c r="M547" s="70"/>
      <c r="N547" s="70"/>
      <c r="O547" s="70"/>
      <c r="P547" s="62"/>
      <c r="Q547" s="62"/>
      <c r="R547" s="62"/>
    </row>
    <row r="548" spans="1:18" ht="34.5" customHeight="1" x14ac:dyDescent="0.25">
      <c r="A548" s="68" t="s">
        <v>456</v>
      </c>
      <c r="B548" s="67" t="s">
        <v>158</v>
      </c>
      <c r="C548" s="67" t="s">
        <v>453</v>
      </c>
      <c r="D548" s="67" t="s">
        <v>697</v>
      </c>
      <c r="E548" s="67" t="s">
        <v>71</v>
      </c>
      <c r="F548" s="66">
        <v>808080</v>
      </c>
      <c r="G548" s="65">
        <v>808080</v>
      </c>
      <c r="H548" s="64">
        <f t="shared" si="9"/>
        <v>100</v>
      </c>
      <c r="K548" s="71"/>
      <c r="L548" s="71"/>
      <c r="M548" s="70"/>
      <c r="N548" s="70"/>
      <c r="O548" s="70"/>
      <c r="P548" s="62"/>
      <c r="Q548" s="62"/>
      <c r="R548" s="62"/>
    </row>
    <row r="549" spans="1:18" ht="47.25" x14ac:dyDescent="0.25">
      <c r="A549" s="68" t="s">
        <v>698</v>
      </c>
      <c r="B549" s="67" t="s">
        <v>158</v>
      </c>
      <c r="C549" s="67" t="s">
        <v>453</v>
      </c>
      <c r="D549" s="67" t="s">
        <v>699</v>
      </c>
      <c r="E549" s="67" t="s">
        <v>478</v>
      </c>
      <c r="F549" s="66">
        <v>348771.74</v>
      </c>
      <c r="G549" s="65">
        <v>348771.74</v>
      </c>
      <c r="H549" s="64">
        <f t="shared" si="9"/>
        <v>100</v>
      </c>
      <c r="K549" s="71"/>
      <c r="L549" s="71"/>
      <c r="M549" s="70"/>
      <c r="N549" s="70"/>
      <c r="O549" s="70"/>
      <c r="P549" s="62"/>
      <c r="Q549" s="62"/>
      <c r="R549" s="62"/>
    </row>
    <row r="550" spans="1:18" ht="31.5" x14ac:dyDescent="0.25">
      <c r="A550" s="68" t="s">
        <v>455</v>
      </c>
      <c r="B550" s="67" t="s">
        <v>158</v>
      </c>
      <c r="C550" s="67" t="s">
        <v>453</v>
      </c>
      <c r="D550" s="67" t="s">
        <v>699</v>
      </c>
      <c r="E550" s="67" t="s">
        <v>69</v>
      </c>
      <c r="F550" s="66">
        <v>348771.74</v>
      </c>
      <c r="G550" s="65">
        <v>348771.74</v>
      </c>
      <c r="H550" s="64">
        <f t="shared" si="9"/>
        <v>100</v>
      </c>
      <c r="K550" s="71"/>
      <c r="L550" s="71"/>
      <c r="M550" s="70"/>
      <c r="N550" s="70"/>
      <c r="O550" s="70"/>
      <c r="P550" s="62"/>
      <c r="Q550" s="62"/>
      <c r="R550" s="62"/>
    </row>
    <row r="551" spans="1:18" ht="26.25" customHeight="1" x14ac:dyDescent="0.25">
      <c r="A551" s="68" t="s">
        <v>456</v>
      </c>
      <c r="B551" s="67" t="s">
        <v>158</v>
      </c>
      <c r="C551" s="67" t="s">
        <v>453</v>
      </c>
      <c r="D551" s="67" t="s">
        <v>699</v>
      </c>
      <c r="E551" s="67" t="s">
        <v>71</v>
      </c>
      <c r="F551" s="66">
        <v>348771.74</v>
      </c>
      <c r="G551" s="65">
        <v>348771.74</v>
      </c>
      <c r="H551" s="64">
        <f t="shared" si="9"/>
        <v>100</v>
      </c>
      <c r="K551" s="71"/>
      <c r="L551" s="71"/>
      <c r="M551" s="70"/>
      <c r="N551" s="70"/>
      <c r="O551" s="70"/>
      <c r="P551" s="62"/>
      <c r="Q551" s="62"/>
      <c r="R551" s="62"/>
    </row>
    <row r="552" spans="1:18" ht="29.25" customHeight="1" x14ac:dyDescent="0.25">
      <c r="A552" s="68" t="s">
        <v>459</v>
      </c>
      <c r="B552" s="67" t="s">
        <v>158</v>
      </c>
      <c r="C552" s="67" t="s">
        <v>460</v>
      </c>
      <c r="D552" s="67" t="s">
        <v>695</v>
      </c>
      <c r="E552" s="67" t="s">
        <v>478</v>
      </c>
      <c r="F552" s="66">
        <v>2075112</v>
      </c>
      <c r="G552" s="65">
        <v>2032452</v>
      </c>
      <c r="H552" s="64">
        <f t="shared" si="9"/>
        <v>97.944207348808163</v>
      </c>
      <c r="I552" s="92">
        <v>0</v>
      </c>
      <c r="J552" s="92">
        <v>0</v>
      </c>
      <c r="K552" s="71"/>
      <c r="L552" s="71"/>
      <c r="M552" s="70"/>
      <c r="N552" s="70"/>
      <c r="O552" s="70"/>
      <c r="P552" s="62"/>
      <c r="Q552" s="62"/>
      <c r="R552" s="62"/>
    </row>
    <row r="553" spans="1:18" ht="31.5" x14ac:dyDescent="0.25">
      <c r="A553" s="68" t="s">
        <v>700</v>
      </c>
      <c r="B553" s="67" t="s">
        <v>158</v>
      </c>
      <c r="C553" s="67" t="s">
        <v>460</v>
      </c>
      <c r="D553" s="67" t="s">
        <v>701</v>
      </c>
      <c r="E553" s="67" t="s">
        <v>478</v>
      </c>
      <c r="F553" s="66">
        <v>2075112</v>
      </c>
      <c r="G553" s="65">
        <v>2032452</v>
      </c>
      <c r="H553" s="64">
        <f t="shared" si="9"/>
        <v>97.944207348808163</v>
      </c>
      <c r="K553" s="71"/>
      <c r="L553" s="71"/>
      <c r="M553" s="70"/>
      <c r="N553" s="70"/>
      <c r="O553" s="70"/>
      <c r="P553" s="62"/>
      <c r="Q553" s="62"/>
      <c r="R553" s="62"/>
    </row>
    <row r="554" spans="1:18" ht="31.5" x14ac:dyDescent="0.25">
      <c r="A554" s="68" t="s">
        <v>455</v>
      </c>
      <c r="B554" s="67" t="s">
        <v>158</v>
      </c>
      <c r="C554" s="67" t="s">
        <v>460</v>
      </c>
      <c r="D554" s="67" t="s">
        <v>701</v>
      </c>
      <c r="E554" s="67" t="s">
        <v>69</v>
      </c>
      <c r="F554" s="66">
        <v>2075112</v>
      </c>
      <c r="G554" s="65">
        <v>2032452</v>
      </c>
      <c r="H554" s="64">
        <f t="shared" si="9"/>
        <v>97.944207348808163</v>
      </c>
      <c r="K554" s="71"/>
      <c r="L554" s="71"/>
      <c r="M554" s="70"/>
      <c r="N554" s="70"/>
      <c r="O554" s="70"/>
      <c r="P554" s="62"/>
      <c r="Q554" s="62"/>
      <c r="R554" s="62"/>
    </row>
    <row r="555" spans="1:18" x14ac:dyDescent="0.25">
      <c r="A555" s="68" t="s">
        <v>456</v>
      </c>
      <c r="B555" s="67" t="s">
        <v>158</v>
      </c>
      <c r="C555" s="67" t="s">
        <v>460</v>
      </c>
      <c r="D555" s="67" t="s">
        <v>701</v>
      </c>
      <c r="E555" s="67" t="s">
        <v>71</v>
      </c>
      <c r="F555" s="66">
        <v>2075112</v>
      </c>
      <c r="G555" s="65">
        <v>2032452</v>
      </c>
      <c r="H555" s="64">
        <f t="shared" si="9"/>
        <v>97.944207348808163</v>
      </c>
      <c r="K555" s="71"/>
      <c r="L555" s="71"/>
      <c r="M555" s="70"/>
      <c r="N555" s="70"/>
      <c r="O555" s="70"/>
      <c r="P555" s="62"/>
      <c r="Q555" s="62"/>
      <c r="R555" s="62"/>
    </row>
    <row r="556" spans="1:18" ht="30" customHeight="1" x14ac:dyDescent="0.25">
      <c r="A556" s="68" t="s">
        <v>465</v>
      </c>
      <c r="B556" s="67" t="s">
        <v>158</v>
      </c>
      <c r="C556" s="57" t="s">
        <v>466</v>
      </c>
      <c r="D556" s="67" t="s">
        <v>695</v>
      </c>
      <c r="E556" s="67" t="s">
        <v>478</v>
      </c>
      <c r="F556" s="66">
        <v>47939177.799999997</v>
      </c>
      <c r="G556" s="65">
        <v>47794986.009999998</v>
      </c>
      <c r="H556" s="64">
        <f t="shared" si="9"/>
        <v>99.699219309514319</v>
      </c>
      <c r="K556" s="71"/>
      <c r="L556" s="71"/>
      <c r="M556" s="70"/>
      <c r="N556" s="70"/>
      <c r="O556" s="70"/>
      <c r="P556" s="62"/>
      <c r="Q556" s="62"/>
      <c r="R556" s="62"/>
    </row>
    <row r="557" spans="1:18" ht="31.5" x14ac:dyDescent="0.25">
      <c r="A557" s="68" t="s">
        <v>416</v>
      </c>
      <c r="B557" s="67" t="s">
        <v>158</v>
      </c>
      <c r="C557" s="67" t="s">
        <v>466</v>
      </c>
      <c r="D557" s="67" t="s">
        <v>702</v>
      </c>
      <c r="E557" s="67" t="s">
        <v>478</v>
      </c>
      <c r="F557" s="66">
        <v>3058363</v>
      </c>
      <c r="G557" s="65">
        <v>3052254.35</v>
      </c>
      <c r="H557" s="64">
        <f t="shared" si="9"/>
        <v>99.80026406283362</v>
      </c>
      <c r="K557" s="71"/>
      <c r="L557" s="71"/>
      <c r="M557" s="70"/>
      <c r="N557" s="70"/>
      <c r="O557" s="70"/>
      <c r="P557" s="62"/>
      <c r="Q557" s="62"/>
      <c r="R557" s="62"/>
    </row>
    <row r="558" spans="1:18" ht="63" x14ac:dyDescent="0.25">
      <c r="A558" s="68" t="s">
        <v>417</v>
      </c>
      <c r="B558" s="67" t="s">
        <v>158</v>
      </c>
      <c r="C558" s="67" t="s">
        <v>466</v>
      </c>
      <c r="D558" s="67" t="s">
        <v>702</v>
      </c>
      <c r="E558" s="67" t="s">
        <v>29</v>
      </c>
      <c r="F558" s="66">
        <v>3058363</v>
      </c>
      <c r="G558" s="65">
        <v>3052254.35</v>
      </c>
      <c r="H558" s="64">
        <f t="shared" si="9"/>
        <v>99.80026406283362</v>
      </c>
      <c r="K558" s="71"/>
      <c r="L558" s="71"/>
      <c r="M558" s="70"/>
      <c r="N558" s="70"/>
      <c r="O558" s="70"/>
      <c r="P558" s="62"/>
      <c r="Q558" s="62"/>
      <c r="R558" s="62"/>
    </row>
    <row r="559" spans="1:18" ht="31.5" x14ac:dyDescent="0.25">
      <c r="A559" s="68" t="s">
        <v>418</v>
      </c>
      <c r="B559" s="67" t="s">
        <v>158</v>
      </c>
      <c r="C559" s="67" t="s">
        <v>466</v>
      </c>
      <c r="D559" s="67" t="s">
        <v>702</v>
      </c>
      <c r="E559" s="67" t="s">
        <v>31</v>
      </c>
      <c r="F559" s="66">
        <v>3058363</v>
      </c>
      <c r="G559" s="65">
        <v>3052254.35</v>
      </c>
      <c r="H559" s="64">
        <f t="shared" si="9"/>
        <v>99.80026406283362</v>
      </c>
      <c r="K559" s="71"/>
      <c r="L559" s="71"/>
      <c r="M559" s="70"/>
      <c r="N559" s="70"/>
      <c r="O559" s="70"/>
      <c r="P559" s="62"/>
      <c r="Q559" s="62"/>
      <c r="R559" s="62"/>
    </row>
    <row r="560" spans="1:18" ht="31.5" x14ac:dyDescent="0.25">
      <c r="A560" s="68" t="s">
        <v>481</v>
      </c>
      <c r="B560" s="67" t="s">
        <v>158</v>
      </c>
      <c r="C560" s="67" t="s">
        <v>466</v>
      </c>
      <c r="D560" s="67" t="s">
        <v>703</v>
      </c>
      <c r="E560" s="67" t="s">
        <v>478</v>
      </c>
      <c r="F560" s="66">
        <v>4542001.24</v>
      </c>
      <c r="G560" s="65">
        <v>4501918.53</v>
      </c>
      <c r="H560" s="64">
        <f t="shared" si="9"/>
        <v>99.117509928288797</v>
      </c>
      <c r="K560" s="71"/>
      <c r="L560" s="71"/>
      <c r="M560" s="70"/>
      <c r="N560" s="70"/>
      <c r="O560" s="70"/>
      <c r="P560" s="62"/>
      <c r="Q560" s="62"/>
      <c r="R560" s="62"/>
    </row>
    <row r="561" spans="1:18" ht="63" x14ac:dyDescent="0.25">
      <c r="A561" s="68" t="s">
        <v>417</v>
      </c>
      <c r="B561" s="67" t="s">
        <v>158</v>
      </c>
      <c r="C561" s="67" t="s">
        <v>466</v>
      </c>
      <c r="D561" s="67" t="s">
        <v>703</v>
      </c>
      <c r="E561" s="67" t="s">
        <v>29</v>
      </c>
      <c r="F561" s="66">
        <v>4394389.24</v>
      </c>
      <c r="G561" s="65">
        <v>4382751.5999999996</v>
      </c>
      <c r="H561" s="64">
        <f t="shared" si="9"/>
        <v>99.735170478434881</v>
      </c>
      <c r="K561" s="71"/>
      <c r="L561" s="71"/>
      <c r="M561" s="70"/>
      <c r="N561" s="70"/>
      <c r="O561" s="70"/>
      <c r="P561" s="62"/>
      <c r="Q561" s="62"/>
      <c r="R561" s="62"/>
    </row>
    <row r="562" spans="1:18" ht="38.25" customHeight="1" x14ac:dyDescent="0.25">
      <c r="A562" s="68" t="s">
        <v>482</v>
      </c>
      <c r="B562" s="67" t="s">
        <v>158</v>
      </c>
      <c r="C562" s="67" t="s">
        <v>466</v>
      </c>
      <c r="D562" s="67" t="s">
        <v>703</v>
      </c>
      <c r="E562" s="67" t="s">
        <v>49</v>
      </c>
      <c r="F562" s="66">
        <v>4394389.24</v>
      </c>
      <c r="G562" s="65">
        <v>4382751.5999999996</v>
      </c>
      <c r="H562" s="64">
        <f t="shared" si="9"/>
        <v>99.735170478434881</v>
      </c>
      <c r="K562" s="71"/>
      <c r="L562" s="71"/>
      <c r="M562" s="70"/>
      <c r="N562" s="70"/>
      <c r="O562" s="70"/>
      <c r="P562" s="62"/>
      <c r="Q562" s="62"/>
      <c r="R562" s="62"/>
    </row>
    <row r="563" spans="1:18" ht="31.5" x14ac:dyDescent="0.25">
      <c r="A563" s="68" t="s">
        <v>419</v>
      </c>
      <c r="B563" s="67" t="s">
        <v>158</v>
      </c>
      <c r="C563" s="67" t="s">
        <v>466</v>
      </c>
      <c r="D563" s="67" t="s">
        <v>703</v>
      </c>
      <c r="E563" s="67" t="s">
        <v>35</v>
      </c>
      <c r="F563" s="66">
        <v>147612</v>
      </c>
      <c r="G563" s="65">
        <v>119166.93</v>
      </c>
      <c r="H563" s="64">
        <f t="shared" si="9"/>
        <v>80.729839037476623</v>
      </c>
      <c r="K563" s="71"/>
      <c r="L563" s="71"/>
      <c r="M563" s="70"/>
      <c r="N563" s="70"/>
      <c r="O563" s="70"/>
      <c r="P563" s="62"/>
      <c r="Q563" s="62"/>
      <c r="R563" s="62"/>
    </row>
    <row r="564" spans="1:18" ht="31.5" x14ac:dyDescent="0.25">
      <c r="A564" s="68" t="s">
        <v>420</v>
      </c>
      <c r="B564" s="67" t="s">
        <v>158</v>
      </c>
      <c r="C564" s="67" t="s">
        <v>466</v>
      </c>
      <c r="D564" s="67" t="s">
        <v>703</v>
      </c>
      <c r="E564" s="67" t="s">
        <v>37</v>
      </c>
      <c r="F564" s="66">
        <v>147612</v>
      </c>
      <c r="G564" s="65">
        <v>119166.93</v>
      </c>
      <c r="H564" s="64">
        <f t="shared" si="9"/>
        <v>80.729839037476623</v>
      </c>
      <c r="K564" s="71"/>
      <c r="L564" s="71"/>
      <c r="M564" s="70"/>
      <c r="N564" s="70"/>
      <c r="O564" s="70"/>
      <c r="P564" s="62"/>
      <c r="Q564" s="62"/>
      <c r="R564" s="62"/>
    </row>
    <row r="565" spans="1:18" ht="31.5" x14ac:dyDescent="0.25">
      <c r="A565" s="68" t="s">
        <v>704</v>
      </c>
      <c r="B565" s="67" t="s">
        <v>158</v>
      </c>
      <c r="C565" s="67" t="s">
        <v>466</v>
      </c>
      <c r="D565" s="67" t="s">
        <v>705</v>
      </c>
      <c r="E565" s="67" t="s">
        <v>478</v>
      </c>
      <c r="F565" s="66">
        <v>8598162.0700000003</v>
      </c>
      <c r="G565" s="65">
        <v>8598162.0700000003</v>
      </c>
      <c r="H565" s="64">
        <f t="shared" si="9"/>
        <v>100</v>
      </c>
      <c r="K565" s="71"/>
      <c r="L565" s="71"/>
      <c r="M565" s="70"/>
      <c r="N565" s="70"/>
      <c r="O565" s="70"/>
      <c r="P565" s="62"/>
      <c r="Q565" s="62"/>
      <c r="R565" s="62"/>
    </row>
    <row r="566" spans="1:18" ht="31.5" x14ac:dyDescent="0.25">
      <c r="A566" s="68" t="s">
        <v>455</v>
      </c>
      <c r="B566" s="67" t="s">
        <v>158</v>
      </c>
      <c r="C566" s="67" t="s">
        <v>466</v>
      </c>
      <c r="D566" s="67" t="s">
        <v>705</v>
      </c>
      <c r="E566" s="67" t="s">
        <v>69</v>
      </c>
      <c r="F566" s="66">
        <v>8598162.0700000003</v>
      </c>
      <c r="G566" s="65">
        <v>8598162.0700000003</v>
      </c>
      <c r="H566" s="64">
        <f t="shared" si="9"/>
        <v>100</v>
      </c>
      <c r="K566" s="71"/>
      <c r="L566" s="71"/>
      <c r="M566" s="70"/>
      <c r="N566" s="70"/>
      <c r="O566" s="70"/>
      <c r="P566" s="62"/>
      <c r="Q566" s="62"/>
      <c r="R566" s="62"/>
    </row>
    <row r="567" spans="1:18" x14ac:dyDescent="0.25">
      <c r="A567" s="68" t="s">
        <v>456</v>
      </c>
      <c r="B567" s="67" t="s">
        <v>158</v>
      </c>
      <c r="C567" s="67" t="s">
        <v>466</v>
      </c>
      <c r="D567" s="67" t="s">
        <v>705</v>
      </c>
      <c r="E567" s="67" t="s">
        <v>71</v>
      </c>
      <c r="F567" s="66">
        <v>8598162.0700000003</v>
      </c>
      <c r="G567" s="65">
        <v>8598162.0700000003</v>
      </c>
      <c r="H567" s="64">
        <f t="shared" si="9"/>
        <v>100</v>
      </c>
      <c r="K567" s="71"/>
      <c r="L567" s="71"/>
      <c r="M567" s="70"/>
      <c r="N567" s="70"/>
      <c r="O567" s="70"/>
      <c r="P567" s="62"/>
      <c r="Q567" s="62"/>
      <c r="R567" s="62"/>
    </row>
    <row r="568" spans="1:18" ht="31.5" x14ac:dyDescent="0.25">
      <c r="A568" s="68" t="s">
        <v>706</v>
      </c>
      <c r="B568" s="67" t="s">
        <v>158</v>
      </c>
      <c r="C568" s="57" t="s">
        <v>466</v>
      </c>
      <c r="D568" s="67" t="s">
        <v>707</v>
      </c>
      <c r="E568" s="67" t="s">
        <v>478</v>
      </c>
      <c r="F568" s="66">
        <v>9065100</v>
      </c>
      <c r="G568" s="65">
        <v>9065100</v>
      </c>
      <c r="H568" s="64">
        <f t="shared" si="9"/>
        <v>100</v>
      </c>
      <c r="K568" s="71"/>
      <c r="L568" s="71"/>
      <c r="M568" s="70"/>
      <c r="N568" s="70"/>
      <c r="O568" s="70"/>
      <c r="P568" s="62"/>
      <c r="Q568" s="62"/>
      <c r="R568" s="62"/>
    </row>
    <row r="569" spans="1:18" ht="45.75" customHeight="1" x14ac:dyDescent="0.25">
      <c r="A569" s="68" t="s">
        <v>455</v>
      </c>
      <c r="B569" s="67" t="s">
        <v>158</v>
      </c>
      <c r="C569" s="57" t="s">
        <v>466</v>
      </c>
      <c r="D569" s="67" t="s">
        <v>707</v>
      </c>
      <c r="E569" s="67" t="s">
        <v>69</v>
      </c>
      <c r="F569" s="66">
        <v>9065100</v>
      </c>
      <c r="G569" s="65">
        <v>9065100</v>
      </c>
      <c r="H569" s="64">
        <f t="shared" si="9"/>
        <v>100</v>
      </c>
      <c r="K569" s="71"/>
      <c r="L569" s="71"/>
      <c r="M569" s="70"/>
      <c r="N569" s="70"/>
      <c r="O569" s="70"/>
      <c r="P569" s="62"/>
      <c r="Q569" s="62"/>
      <c r="R569" s="62"/>
    </row>
    <row r="570" spans="1:18" ht="34.5" customHeight="1" x14ac:dyDescent="0.25">
      <c r="A570" s="68" t="s">
        <v>456</v>
      </c>
      <c r="B570" s="67" t="s">
        <v>158</v>
      </c>
      <c r="C570" s="57" t="s">
        <v>466</v>
      </c>
      <c r="D570" s="67" t="s">
        <v>707</v>
      </c>
      <c r="E570" s="67" t="s">
        <v>71</v>
      </c>
      <c r="F570" s="66">
        <v>9065100</v>
      </c>
      <c r="G570" s="65">
        <v>9065100</v>
      </c>
      <c r="H570" s="64">
        <f t="shared" si="9"/>
        <v>100</v>
      </c>
      <c r="K570" s="71"/>
      <c r="L570" s="71"/>
      <c r="M570" s="70"/>
      <c r="N570" s="70"/>
      <c r="O570" s="70"/>
      <c r="P570" s="62"/>
      <c r="Q570" s="62"/>
      <c r="R570" s="62"/>
    </row>
    <row r="571" spans="1:18" ht="47.25" x14ac:dyDescent="0.25">
      <c r="A571" s="68" t="s">
        <v>708</v>
      </c>
      <c r="B571" s="67" t="s">
        <v>158</v>
      </c>
      <c r="C571" s="67" t="s">
        <v>466</v>
      </c>
      <c r="D571" s="67" t="s">
        <v>709</v>
      </c>
      <c r="E571" s="67" t="s">
        <v>478</v>
      </c>
      <c r="F571" s="66">
        <v>951000</v>
      </c>
      <c r="G571" s="65">
        <v>946999.95</v>
      </c>
      <c r="H571" s="64">
        <f t="shared" si="9"/>
        <v>99.579384858044165</v>
      </c>
      <c r="K571" s="71"/>
      <c r="L571" s="71"/>
      <c r="M571" s="70"/>
      <c r="N571" s="70"/>
      <c r="O571" s="70"/>
      <c r="P571" s="62"/>
      <c r="Q571" s="62"/>
      <c r="R571" s="62"/>
    </row>
    <row r="572" spans="1:18" ht="63" x14ac:dyDescent="0.25">
      <c r="A572" s="68" t="s">
        <v>417</v>
      </c>
      <c r="B572" s="67" t="s">
        <v>158</v>
      </c>
      <c r="C572" s="67" t="s">
        <v>466</v>
      </c>
      <c r="D572" s="67" t="s">
        <v>709</v>
      </c>
      <c r="E572" s="67" t="s">
        <v>29</v>
      </c>
      <c r="F572" s="66">
        <v>4000</v>
      </c>
      <c r="G572" s="65">
        <v>0</v>
      </c>
      <c r="H572" s="64">
        <f t="shared" si="9"/>
        <v>0</v>
      </c>
      <c r="K572" s="71"/>
      <c r="L572" s="71"/>
      <c r="M572" s="70"/>
      <c r="N572" s="70"/>
      <c r="O572" s="70"/>
      <c r="P572" s="62"/>
      <c r="Q572" s="62"/>
      <c r="R572" s="62"/>
    </row>
    <row r="573" spans="1:18" ht="42.75" customHeight="1" x14ac:dyDescent="0.25">
      <c r="A573" s="68" t="s">
        <v>482</v>
      </c>
      <c r="B573" s="67" t="s">
        <v>158</v>
      </c>
      <c r="C573" s="67" t="s">
        <v>466</v>
      </c>
      <c r="D573" s="67" t="s">
        <v>709</v>
      </c>
      <c r="E573" s="67" t="s">
        <v>49</v>
      </c>
      <c r="F573" s="66">
        <v>4000</v>
      </c>
      <c r="G573" s="65">
        <v>0</v>
      </c>
      <c r="H573" s="64">
        <f t="shared" si="9"/>
        <v>0</v>
      </c>
      <c r="K573" s="71"/>
      <c r="L573" s="71"/>
      <c r="M573" s="70"/>
      <c r="N573" s="70"/>
      <c r="O573" s="70"/>
      <c r="P573" s="62"/>
      <c r="Q573" s="62"/>
      <c r="R573" s="62"/>
    </row>
    <row r="574" spans="1:18" ht="31.5" x14ac:dyDescent="0.25">
      <c r="A574" s="68" t="s">
        <v>419</v>
      </c>
      <c r="B574" s="67" t="s">
        <v>158</v>
      </c>
      <c r="C574" s="67" t="s">
        <v>466</v>
      </c>
      <c r="D574" s="67" t="s">
        <v>709</v>
      </c>
      <c r="E574" s="67" t="s">
        <v>35</v>
      </c>
      <c r="F574" s="66">
        <v>947000</v>
      </c>
      <c r="G574" s="65">
        <v>946999.95</v>
      </c>
      <c r="H574" s="64">
        <f t="shared" si="9"/>
        <v>99.999994720168957</v>
      </c>
      <c r="K574" s="71"/>
      <c r="L574" s="71"/>
      <c r="M574" s="70"/>
      <c r="N574" s="70"/>
      <c r="O574" s="70"/>
      <c r="P574" s="62"/>
      <c r="Q574" s="62"/>
      <c r="R574" s="62"/>
    </row>
    <row r="575" spans="1:18" ht="31.5" x14ac:dyDescent="0.25">
      <c r="A575" s="68" t="s">
        <v>420</v>
      </c>
      <c r="B575" s="67" t="s">
        <v>158</v>
      </c>
      <c r="C575" s="67" t="s">
        <v>466</v>
      </c>
      <c r="D575" s="67" t="s">
        <v>709</v>
      </c>
      <c r="E575" s="67" t="s">
        <v>37</v>
      </c>
      <c r="F575" s="66">
        <v>947000</v>
      </c>
      <c r="G575" s="65">
        <v>946999.95</v>
      </c>
      <c r="H575" s="64">
        <f t="shared" si="9"/>
        <v>99.999994720168957</v>
      </c>
      <c r="K575" s="71"/>
      <c r="L575" s="71"/>
      <c r="M575" s="70"/>
      <c r="N575" s="70"/>
      <c r="O575" s="70"/>
      <c r="P575" s="62"/>
      <c r="Q575" s="62"/>
      <c r="R575" s="62"/>
    </row>
    <row r="576" spans="1:18" x14ac:dyDescent="0.25">
      <c r="A576" s="68" t="s">
        <v>461</v>
      </c>
      <c r="B576" s="67" t="s">
        <v>158</v>
      </c>
      <c r="C576" s="67" t="s">
        <v>466</v>
      </c>
      <c r="D576" s="67" t="s">
        <v>710</v>
      </c>
      <c r="E576" s="67" t="s">
        <v>478</v>
      </c>
      <c r="F576" s="66">
        <v>186550</v>
      </c>
      <c r="G576" s="65">
        <v>181550</v>
      </c>
      <c r="H576" s="64">
        <f t="shared" si="9"/>
        <v>97.319753417314388</v>
      </c>
      <c r="K576" s="71"/>
      <c r="L576" s="71"/>
      <c r="M576" s="70"/>
      <c r="N576" s="70"/>
      <c r="O576" s="70"/>
      <c r="P576" s="62"/>
      <c r="Q576" s="62"/>
      <c r="R576" s="62"/>
    </row>
    <row r="577" spans="1:18" ht="63" x14ac:dyDescent="0.25">
      <c r="A577" s="68" t="s">
        <v>417</v>
      </c>
      <c r="B577" s="67" t="s">
        <v>158</v>
      </c>
      <c r="C577" s="67" t="s">
        <v>466</v>
      </c>
      <c r="D577" s="67" t="s">
        <v>710</v>
      </c>
      <c r="E577" s="67" t="s">
        <v>29</v>
      </c>
      <c r="F577" s="66">
        <v>5000</v>
      </c>
      <c r="G577" s="65">
        <v>0</v>
      </c>
      <c r="H577" s="64">
        <f t="shared" si="9"/>
        <v>0</v>
      </c>
      <c r="K577" s="71"/>
      <c r="L577" s="71"/>
      <c r="M577" s="70"/>
      <c r="N577" s="70"/>
      <c r="O577" s="70"/>
      <c r="P577" s="62"/>
      <c r="Q577" s="62"/>
      <c r="R577" s="62"/>
    </row>
    <row r="578" spans="1:18" x14ac:dyDescent="0.25">
      <c r="A578" s="68" t="s">
        <v>482</v>
      </c>
      <c r="B578" s="67" t="s">
        <v>158</v>
      </c>
      <c r="C578" s="67" t="s">
        <v>466</v>
      </c>
      <c r="D578" s="67" t="s">
        <v>710</v>
      </c>
      <c r="E578" s="67" t="s">
        <v>49</v>
      </c>
      <c r="F578" s="66">
        <v>5000</v>
      </c>
      <c r="G578" s="65">
        <v>0</v>
      </c>
      <c r="H578" s="64">
        <f t="shared" si="9"/>
        <v>0</v>
      </c>
      <c r="K578" s="71"/>
      <c r="L578" s="71"/>
      <c r="M578" s="70"/>
      <c r="N578" s="70"/>
      <c r="O578" s="70"/>
      <c r="P578" s="62"/>
      <c r="Q578" s="62"/>
      <c r="R578" s="62"/>
    </row>
    <row r="579" spans="1:18" ht="31.5" x14ac:dyDescent="0.25">
      <c r="A579" s="68" t="s">
        <v>419</v>
      </c>
      <c r="B579" s="67" t="s">
        <v>158</v>
      </c>
      <c r="C579" s="67" t="s">
        <v>466</v>
      </c>
      <c r="D579" s="67" t="s">
        <v>710</v>
      </c>
      <c r="E579" s="67" t="s">
        <v>35</v>
      </c>
      <c r="F579" s="66">
        <v>181550</v>
      </c>
      <c r="G579" s="65">
        <v>181550</v>
      </c>
      <c r="H579" s="64">
        <f t="shared" si="9"/>
        <v>100</v>
      </c>
      <c r="K579" s="71"/>
      <c r="L579" s="71"/>
      <c r="M579" s="70"/>
      <c r="N579" s="70"/>
      <c r="O579" s="70"/>
      <c r="P579" s="62"/>
      <c r="Q579" s="62"/>
      <c r="R579" s="62"/>
    </row>
    <row r="580" spans="1:18" ht="31.5" x14ac:dyDescent="0.25">
      <c r="A580" s="68" t="s">
        <v>420</v>
      </c>
      <c r="B580" s="67" t="s">
        <v>158</v>
      </c>
      <c r="C580" s="67" t="s">
        <v>466</v>
      </c>
      <c r="D580" s="67" t="s">
        <v>710</v>
      </c>
      <c r="E580" s="67" t="s">
        <v>37</v>
      </c>
      <c r="F580" s="66">
        <v>181550</v>
      </c>
      <c r="G580" s="65">
        <v>181550</v>
      </c>
      <c r="H580" s="64">
        <f t="shared" si="9"/>
        <v>100</v>
      </c>
      <c r="K580" s="71"/>
      <c r="L580" s="71"/>
      <c r="M580" s="70"/>
      <c r="N580" s="70"/>
      <c r="O580" s="70"/>
      <c r="P580" s="62"/>
      <c r="Q580" s="62"/>
      <c r="R580" s="62"/>
    </row>
    <row r="581" spans="1:18" x14ac:dyDescent="0.25">
      <c r="A581" s="68" t="s">
        <v>462</v>
      </c>
      <c r="B581" s="67" t="s">
        <v>158</v>
      </c>
      <c r="C581" s="67" t="s">
        <v>466</v>
      </c>
      <c r="D581" s="67" t="s">
        <v>711</v>
      </c>
      <c r="E581" s="67" t="s">
        <v>478</v>
      </c>
      <c r="F581" s="66">
        <v>409488</v>
      </c>
      <c r="G581" s="65">
        <v>405300</v>
      </c>
      <c r="H581" s="64">
        <f t="shared" si="9"/>
        <v>98.977259406869067</v>
      </c>
      <c r="K581" s="71"/>
      <c r="L581" s="71"/>
      <c r="M581" s="70"/>
      <c r="N581" s="70"/>
      <c r="O581" s="70"/>
      <c r="P581" s="62"/>
      <c r="Q581" s="62"/>
      <c r="R581" s="62"/>
    </row>
    <row r="582" spans="1:18" x14ac:dyDescent="0.25">
      <c r="A582" s="68" t="s">
        <v>463</v>
      </c>
      <c r="B582" s="67" t="s">
        <v>158</v>
      </c>
      <c r="C582" s="67" t="s">
        <v>466</v>
      </c>
      <c r="D582" s="67" t="s">
        <v>711</v>
      </c>
      <c r="E582" s="67" t="s">
        <v>85</v>
      </c>
      <c r="F582" s="66">
        <v>409488</v>
      </c>
      <c r="G582" s="65">
        <v>405300</v>
      </c>
      <c r="H582" s="64">
        <f t="shared" si="9"/>
        <v>98.977259406869067</v>
      </c>
      <c r="K582" s="71"/>
      <c r="L582" s="71"/>
      <c r="M582" s="70"/>
      <c r="N582" s="70"/>
      <c r="O582" s="70"/>
      <c r="P582" s="62"/>
      <c r="Q582" s="62"/>
      <c r="R582" s="62"/>
    </row>
    <row r="583" spans="1:18" ht="36.75" customHeight="1" x14ac:dyDescent="0.25">
      <c r="A583" s="68" t="s">
        <v>464</v>
      </c>
      <c r="B583" s="67" t="s">
        <v>158</v>
      </c>
      <c r="C583" s="67" t="s">
        <v>466</v>
      </c>
      <c r="D583" s="67" t="s">
        <v>711</v>
      </c>
      <c r="E583" s="67" t="s">
        <v>197</v>
      </c>
      <c r="F583" s="66">
        <v>409488</v>
      </c>
      <c r="G583" s="65">
        <v>405300</v>
      </c>
      <c r="H583" s="64">
        <f t="shared" si="9"/>
        <v>98.977259406869067</v>
      </c>
      <c r="K583" s="71"/>
      <c r="L583" s="71"/>
      <c r="M583" s="70"/>
      <c r="N583" s="70"/>
      <c r="O583" s="70"/>
      <c r="P583" s="62"/>
      <c r="Q583" s="62"/>
      <c r="R583" s="62"/>
    </row>
    <row r="584" spans="1:18" ht="94.5" x14ac:dyDescent="0.25">
      <c r="A584" s="68" t="s">
        <v>467</v>
      </c>
      <c r="B584" s="67" t="s">
        <v>158</v>
      </c>
      <c r="C584" s="67" t="s">
        <v>466</v>
      </c>
      <c r="D584" s="67" t="s">
        <v>712</v>
      </c>
      <c r="E584" s="67" t="s">
        <v>478</v>
      </c>
      <c r="F584" s="66">
        <v>10247000</v>
      </c>
      <c r="G584" s="65">
        <v>10247000</v>
      </c>
      <c r="H584" s="64">
        <f t="shared" si="9"/>
        <v>100</v>
      </c>
      <c r="K584" s="71"/>
      <c r="L584" s="71"/>
      <c r="M584" s="70"/>
      <c r="N584" s="70"/>
      <c r="O584" s="70"/>
      <c r="P584" s="62"/>
      <c r="Q584" s="62"/>
      <c r="R584" s="62"/>
    </row>
    <row r="585" spans="1:18" x14ac:dyDescent="0.25">
      <c r="A585" s="68" t="s">
        <v>463</v>
      </c>
      <c r="B585" s="67" t="s">
        <v>158</v>
      </c>
      <c r="C585" s="67" t="s">
        <v>466</v>
      </c>
      <c r="D585" s="67" t="s">
        <v>712</v>
      </c>
      <c r="E585" s="67" t="s">
        <v>85</v>
      </c>
      <c r="F585" s="66">
        <v>10247000</v>
      </c>
      <c r="G585" s="65">
        <v>10247000</v>
      </c>
      <c r="H585" s="64">
        <f t="shared" si="9"/>
        <v>100</v>
      </c>
      <c r="K585" s="71"/>
      <c r="L585" s="71"/>
      <c r="M585" s="70"/>
      <c r="N585" s="70"/>
      <c r="O585" s="70"/>
      <c r="P585" s="62"/>
      <c r="Q585" s="62"/>
      <c r="R585" s="62"/>
    </row>
    <row r="586" spans="1:18" ht="31.5" x14ac:dyDescent="0.25">
      <c r="A586" s="68" t="s">
        <v>468</v>
      </c>
      <c r="B586" s="67" t="s">
        <v>158</v>
      </c>
      <c r="C586" s="67" t="s">
        <v>466</v>
      </c>
      <c r="D586" s="67" t="s">
        <v>712</v>
      </c>
      <c r="E586" s="67" t="s">
        <v>86</v>
      </c>
      <c r="F586" s="66">
        <v>10247000</v>
      </c>
      <c r="G586" s="65">
        <v>10247000</v>
      </c>
      <c r="H586" s="64">
        <f t="shared" si="9"/>
        <v>100</v>
      </c>
      <c r="K586" s="71"/>
      <c r="L586" s="71"/>
      <c r="M586" s="70"/>
      <c r="N586" s="70"/>
      <c r="O586" s="70"/>
      <c r="P586" s="62"/>
      <c r="Q586" s="62"/>
      <c r="R586" s="62"/>
    </row>
    <row r="587" spans="1:18" ht="31.5" x14ac:dyDescent="0.25">
      <c r="A587" s="68" t="s">
        <v>481</v>
      </c>
      <c r="B587" s="67" t="s">
        <v>158</v>
      </c>
      <c r="C587" s="67" t="s">
        <v>466</v>
      </c>
      <c r="D587" s="67" t="s">
        <v>713</v>
      </c>
      <c r="E587" s="67" t="s">
        <v>478</v>
      </c>
      <c r="F587" s="66">
        <v>6958416.7699999996</v>
      </c>
      <c r="G587" s="65">
        <v>6877454.8300000001</v>
      </c>
      <c r="H587" s="64">
        <f t="shared" si="9"/>
        <v>98.836489065313643</v>
      </c>
      <c r="K587" s="71"/>
      <c r="L587" s="71"/>
      <c r="M587" s="70"/>
      <c r="N587" s="70"/>
      <c r="O587" s="70"/>
      <c r="P587" s="62"/>
      <c r="Q587" s="62"/>
      <c r="R587" s="62"/>
    </row>
    <row r="588" spans="1:18" ht="63" x14ac:dyDescent="0.25">
      <c r="A588" s="68" t="s">
        <v>417</v>
      </c>
      <c r="B588" s="67" t="s">
        <v>158</v>
      </c>
      <c r="C588" s="67" t="s">
        <v>466</v>
      </c>
      <c r="D588" s="67" t="s">
        <v>713</v>
      </c>
      <c r="E588" s="67" t="s">
        <v>29</v>
      </c>
      <c r="F588" s="66">
        <v>6717424.7699999996</v>
      </c>
      <c r="G588" s="65">
        <v>6676570.6299999999</v>
      </c>
      <c r="H588" s="64">
        <f t="shared" si="9"/>
        <v>99.391818421510962</v>
      </c>
      <c r="K588" s="71"/>
      <c r="L588" s="71"/>
      <c r="M588" s="70"/>
      <c r="N588" s="70"/>
      <c r="O588" s="70"/>
      <c r="P588" s="62"/>
      <c r="Q588" s="62"/>
      <c r="R588" s="62"/>
    </row>
    <row r="589" spans="1:18" ht="40.5" customHeight="1" x14ac:dyDescent="0.25">
      <c r="A589" s="68" t="s">
        <v>482</v>
      </c>
      <c r="B589" s="67" t="s">
        <v>158</v>
      </c>
      <c r="C589" s="67" t="s">
        <v>466</v>
      </c>
      <c r="D589" s="67" t="s">
        <v>713</v>
      </c>
      <c r="E589" s="67" t="s">
        <v>49</v>
      </c>
      <c r="F589" s="66">
        <v>6717424.7699999996</v>
      </c>
      <c r="G589" s="65">
        <v>6676570.6299999999</v>
      </c>
      <c r="H589" s="64">
        <f t="shared" si="9"/>
        <v>99.391818421510962</v>
      </c>
      <c r="K589" s="71"/>
      <c r="L589" s="71"/>
      <c r="M589" s="70"/>
      <c r="N589" s="70"/>
      <c r="O589" s="70"/>
      <c r="P589" s="62"/>
      <c r="Q589" s="62"/>
      <c r="R589" s="62"/>
    </row>
    <row r="590" spans="1:18" ht="31.5" x14ac:dyDescent="0.25">
      <c r="A590" s="68" t="s">
        <v>419</v>
      </c>
      <c r="B590" s="67" t="s">
        <v>158</v>
      </c>
      <c r="C590" s="67" t="s">
        <v>466</v>
      </c>
      <c r="D590" s="67" t="s">
        <v>713</v>
      </c>
      <c r="E590" s="67" t="s">
        <v>35</v>
      </c>
      <c r="F590" s="66">
        <v>239872</v>
      </c>
      <c r="G590" s="65">
        <v>199764.2</v>
      </c>
      <c r="H590" s="64">
        <f t="shared" si="9"/>
        <v>83.279499066168626</v>
      </c>
      <c r="K590" s="71"/>
      <c r="L590" s="71"/>
      <c r="M590" s="70"/>
      <c r="N590" s="70"/>
      <c r="O590" s="70"/>
      <c r="P590" s="62"/>
      <c r="Q590" s="62"/>
      <c r="R590" s="62"/>
    </row>
    <row r="591" spans="1:18" ht="31.5" x14ac:dyDescent="0.25">
      <c r="A591" s="68" t="s">
        <v>420</v>
      </c>
      <c r="B591" s="67" t="s">
        <v>158</v>
      </c>
      <c r="C591" s="67" t="s">
        <v>466</v>
      </c>
      <c r="D591" s="67" t="s">
        <v>713</v>
      </c>
      <c r="E591" s="67" t="s">
        <v>37</v>
      </c>
      <c r="F591" s="66">
        <v>239872</v>
      </c>
      <c r="G591" s="65">
        <v>199764.2</v>
      </c>
      <c r="H591" s="64">
        <f t="shared" si="9"/>
        <v>83.279499066168626</v>
      </c>
      <c r="K591" s="71"/>
      <c r="L591" s="71"/>
      <c r="M591" s="70"/>
      <c r="N591" s="70"/>
      <c r="O591" s="70"/>
      <c r="P591" s="62"/>
      <c r="Q591" s="62"/>
      <c r="R591" s="62"/>
    </row>
    <row r="592" spans="1:18" x14ac:dyDescent="0.25">
      <c r="A592" s="68" t="s">
        <v>421</v>
      </c>
      <c r="B592" s="67" t="s">
        <v>158</v>
      </c>
      <c r="C592" s="67" t="s">
        <v>466</v>
      </c>
      <c r="D592" s="67" t="s">
        <v>713</v>
      </c>
      <c r="E592" s="67" t="s">
        <v>39</v>
      </c>
      <c r="F592" s="66">
        <v>1120</v>
      </c>
      <c r="G592" s="65">
        <v>1120</v>
      </c>
      <c r="H592" s="64">
        <f t="shared" si="9"/>
        <v>100</v>
      </c>
      <c r="K592" s="71"/>
      <c r="L592" s="71"/>
      <c r="M592" s="70"/>
      <c r="N592" s="70"/>
      <c r="O592" s="70"/>
      <c r="P592" s="62"/>
      <c r="Q592" s="62"/>
      <c r="R592" s="62"/>
    </row>
    <row r="593" spans="1:18" x14ac:dyDescent="0.25">
      <c r="A593" s="68" t="s">
        <v>422</v>
      </c>
      <c r="B593" s="51" t="s">
        <v>158</v>
      </c>
      <c r="C593" s="67" t="s">
        <v>466</v>
      </c>
      <c r="D593" s="67" t="s">
        <v>713</v>
      </c>
      <c r="E593" s="67" t="s">
        <v>41</v>
      </c>
      <c r="F593" s="66">
        <v>1120</v>
      </c>
      <c r="G593" s="65">
        <v>1120</v>
      </c>
      <c r="H593" s="64">
        <f t="shared" si="9"/>
        <v>100</v>
      </c>
      <c r="K593" s="71"/>
      <c r="L593" s="71"/>
      <c r="M593" s="70"/>
      <c r="N593" s="70"/>
      <c r="O593" s="70"/>
      <c r="P593" s="62"/>
      <c r="Q593" s="62"/>
      <c r="R593" s="62"/>
    </row>
    <row r="594" spans="1:18" ht="31.5" x14ac:dyDescent="0.25">
      <c r="A594" s="68" t="s">
        <v>481</v>
      </c>
      <c r="B594" s="51" t="s">
        <v>158</v>
      </c>
      <c r="C594" s="67" t="s">
        <v>466</v>
      </c>
      <c r="D594" s="67" t="s">
        <v>714</v>
      </c>
      <c r="E594" s="67" t="s">
        <v>478</v>
      </c>
      <c r="F594" s="66">
        <v>985963.07</v>
      </c>
      <c r="G594" s="65">
        <v>984699.21</v>
      </c>
      <c r="H594" s="64">
        <f t="shared" si="9"/>
        <v>99.871814671517058</v>
      </c>
      <c r="K594" s="71"/>
      <c r="L594" s="71"/>
      <c r="M594" s="70"/>
      <c r="N594" s="70"/>
      <c r="O594" s="70"/>
      <c r="P594" s="62"/>
      <c r="Q594" s="62"/>
      <c r="R594" s="62"/>
    </row>
    <row r="595" spans="1:18" ht="63" x14ac:dyDescent="0.25">
      <c r="A595" s="68" t="s">
        <v>417</v>
      </c>
      <c r="B595" s="51" t="s">
        <v>158</v>
      </c>
      <c r="C595" s="67" t="s">
        <v>466</v>
      </c>
      <c r="D595" s="67" t="s">
        <v>714</v>
      </c>
      <c r="E595" s="67" t="s">
        <v>29</v>
      </c>
      <c r="F595" s="66">
        <v>985963.07</v>
      </c>
      <c r="G595" s="65">
        <v>984699.21</v>
      </c>
      <c r="H595" s="64">
        <f t="shared" ref="H595:H612" si="10">G595/F595*100</f>
        <v>99.871814671517058</v>
      </c>
      <c r="K595" s="71"/>
      <c r="L595" s="71"/>
      <c r="M595" s="70"/>
      <c r="N595" s="70"/>
      <c r="O595" s="70"/>
      <c r="P595" s="62"/>
      <c r="Q595" s="62"/>
      <c r="R595" s="62"/>
    </row>
    <row r="596" spans="1:18" ht="41.25" customHeight="1" x14ac:dyDescent="0.25">
      <c r="A596" s="68" t="s">
        <v>482</v>
      </c>
      <c r="B596" s="51" t="s">
        <v>158</v>
      </c>
      <c r="C596" s="67" t="s">
        <v>466</v>
      </c>
      <c r="D596" s="67" t="s">
        <v>714</v>
      </c>
      <c r="E596" s="67" t="s">
        <v>49</v>
      </c>
      <c r="F596" s="66">
        <v>985963.07</v>
      </c>
      <c r="G596" s="65">
        <v>984699.21</v>
      </c>
      <c r="H596" s="64">
        <f t="shared" si="10"/>
        <v>99.871814671517058</v>
      </c>
      <c r="K596" s="71"/>
      <c r="L596" s="71"/>
      <c r="M596" s="70"/>
      <c r="N596" s="70"/>
      <c r="O596" s="70"/>
      <c r="P596" s="62"/>
      <c r="Q596" s="62"/>
      <c r="R596" s="62"/>
    </row>
    <row r="597" spans="1:18" ht="31.5" x14ac:dyDescent="0.25">
      <c r="A597" s="68" t="s">
        <v>481</v>
      </c>
      <c r="B597" s="51" t="s">
        <v>158</v>
      </c>
      <c r="C597" s="67" t="s">
        <v>466</v>
      </c>
      <c r="D597" s="67" t="s">
        <v>715</v>
      </c>
      <c r="E597" s="67" t="s">
        <v>478</v>
      </c>
      <c r="F597" s="66">
        <v>2255510.92</v>
      </c>
      <c r="G597" s="65">
        <v>2252924.34</v>
      </c>
      <c r="H597" s="64">
        <f t="shared" si="10"/>
        <v>99.885321770022728</v>
      </c>
      <c r="K597" s="71"/>
      <c r="L597" s="71"/>
      <c r="M597" s="70"/>
      <c r="N597" s="70"/>
      <c r="O597" s="70"/>
      <c r="P597" s="62"/>
      <c r="Q597" s="62"/>
      <c r="R597" s="62"/>
    </row>
    <row r="598" spans="1:18" ht="63" x14ac:dyDescent="0.25">
      <c r="A598" s="50" t="s">
        <v>417</v>
      </c>
      <c r="B598" s="49" t="s">
        <v>158</v>
      </c>
      <c r="C598" s="48" t="s">
        <v>466</v>
      </c>
      <c r="D598" s="48" t="s">
        <v>715</v>
      </c>
      <c r="E598" s="48" t="s">
        <v>29</v>
      </c>
      <c r="F598" s="66">
        <v>2255510.92</v>
      </c>
      <c r="G598" s="65">
        <v>2252924.34</v>
      </c>
      <c r="H598" s="64">
        <f t="shared" si="10"/>
        <v>99.885321770022728</v>
      </c>
      <c r="K598" s="71"/>
      <c r="L598" s="71"/>
      <c r="M598" s="70"/>
      <c r="N598" s="70"/>
      <c r="O598" s="70"/>
      <c r="P598" s="62"/>
      <c r="Q598" s="62"/>
      <c r="R598" s="62"/>
    </row>
    <row r="599" spans="1:18" ht="28.5" customHeight="1" x14ac:dyDescent="0.25">
      <c r="A599" s="50" t="s">
        <v>482</v>
      </c>
      <c r="B599" s="47" t="s">
        <v>158</v>
      </c>
      <c r="C599" s="46" t="s">
        <v>466</v>
      </c>
      <c r="D599" s="46" t="s">
        <v>715</v>
      </c>
      <c r="E599" s="46" t="s">
        <v>49</v>
      </c>
      <c r="F599" s="45">
        <v>2255510.92</v>
      </c>
      <c r="G599" s="44">
        <v>2252924.34</v>
      </c>
      <c r="H599" s="64">
        <f t="shared" si="10"/>
        <v>99.885321770022728</v>
      </c>
      <c r="K599" s="71"/>
      <c r="L599" s="71"/>
      <c r="M599" s="70"/>
      <c r="N599" s="70"/>
      <c r="O599" s="70"/>
      <c r="P599" s="62"/>
      <c r="Q599" s="62"/>
      <c r="R599" s="62"/>
    </row>
    <row r="600" spans="1:18" s="94" customFormat="1" ht="38.25" customHeight="1" x14ac:dyDescent="0.25">
      <c r="A600" s="50" t="s">
        <v>723</v>
      </c>
      <c r="B600" s="47" t="s">
        <v>158</v>
      </c>
      <c r="C600" s="46" t="s">
        <v>466</v>
      </c>
      <c r="D600" s="46" t="s">
        <v>724</v>
      </c>
      <c r="E600" s="46" t="s">
        <v>478</v>
      </c>
      <c r="F600" s="43">
        <v>202567.93</v>
      </c>
      <c r="G600" s="43">
        <v>202567.93</v>
      </c>
      <c r="H600" s="64">
        <f t="shared" si="10"/>
        <v>100</v>
      </c>
      <c r="K600" s="71"/>
      <c r="L600" s="71"/>
      <c r="M600" s="70"/>
      <c r="N600" s="70"/>
      <c r="O600" s="70"/>
      <c r="P600" s="62"/>
      <c r="Q600" s="62"/>
      <c r="R600" s="62"/>
    </row>
    <row r="601" spans="1:18" s="94" customFormat="1" ht="39.75" customHeight="1" x14ac:dyDescent="0.25">
      <c r="A601" s="50" t="s">
        <v>417</v>
      </c>
      <c r="B601" s="47" t="s">
        <v>158</v>
      </c>
      <c r="C601" s="46" t="s">
        <v>466</v>
      </c>
      <c r="D601" s="46" t="s">
        <v>724</v>
      </c>
      <c r="E601" s="46" t="s">
        <v>29</v>
      </c>
      <c r="F601" s="43">
        <v>202567.93</v>
      </c>
      <c r="G601" s="43">
        <v>202567.93</v>
      </c>
      <c r="H601" s="64">
        <f t="shared" si="10"/>
        <v>100</v>
      </c>
      <c r="K601" s="71"/>
      <c r="L601" s="71"/>
      <c r="M601" s="70"/>
      <c r="N601" s="70"/>
      <c r="O601" s="70"/>
      <c r="P601" s="62"/>
      <c r="Q601" s="62"/>
      <c r="R601" s="62"/>
    </row>
    <row r="602" spans="1:18" s="94" customFormat="1" ht="43.5" customHeight="1" x14ac:dyDescent="0.25">
      <c r="A602" s="50" t="s">
        <v>418</v>
      </c>
      <c r="B602" s="47" t="s">
        <v>158</v>
      </c>
      <c r="C602" s="46" t="s">
        <v>466</v>
      </c>
      <c r="D602" s="46" t="s">
        <v>724</v>
      </c>
      <c r="E602" s="46" t="s">
        <v>31</v>
      </c>
      <c r="F602" s="43">
        <v>202567.93</v>
      </c>
      <c r="G602" s="43">
        <v>202567.93</v>
      </c>
      <c r="H602" s="64">
        <f t="shared" si="10"/>
        <v>100</v>
      </c>
      <c r="K602" s="71"/>
      <c r="L602" s="71"/>
      <c r="M602" s="70"/>
      <c r="N602" s="70"/>
      <c r="O602" s="70"/>
      <c r="P602" s="62"/>
      <c r="Q602" s="62"/>
      <c r="R602" s="62"/>
    </row>
    <row r="603" spans="1:18" s="94" customFormat="1" ht="83.25" customHeight="1" x14ac:dyDescent="0.25">
      <c r="A603" s="50" t="s">
        <v>725</v>
      </c>
      <c r="B603" s="47" t="s">
        <v>158</v>
      </c>
      <c r="C603" s="46" t="s">
        <v>466</v>
      </c>
      <c r="D603" s="46" t="s">
        <v>726</v>
      </c>
      <c r="E603" s="46" t="s">
        <v>478</v>
      </c>
      <c r="F603" s="43">
        <v>479054.8</v>
      </c>
      <c r="G603" s="43">
        <v>479054.8</v>
      </c>
      <c r="H603" s="64">
        <f t="shared" si="10"/>
        <v>100</v>
      </c>
      <c r="K603" s="71"/>
      <c r="L603" s="71"/>
      <c r="M603" s="70"/>
      <c r="N603" s="70"/>
      <c r="O603" s="70"/>
      <c r="P603" s="62"/>
      <c r="Q603" s="62"/>
      <c r="R603" s="62"/>
    </row>
    <row r="604" spans="1:18" s="94" customFormat="1" ht="52.5" customHeight="1" x14ac:dyDescent="0.25">
      <c r="A604" s="50" t="s">
        <v>417</v>
      </c>
      <c r="B604" s="47" t="s">
        <v>158</v>
      </c>
      <c r="C604" s="46" t="s">
        <v>466</v>
      </c>
      <c r="D604" s="46" t="s">
        <v>726</v>
      </c>
      <c r="E604" s="46" t="s">
        <v>29</v>
      </c>
      <c r="F604" s="43">
        <v>479054.8</v>
      </c>
      <c r="G604" s="43">
        <v>479054.8</v>
      </c>
      <c r="H604" s="64">
        <f t="shared" si="10"/>
        <v>100</v>
      </c>
      <c r="K604" s="71"/>
      <c r="L604" s="71"/>
      <c r="M604" s="70"/>
      <c r="N604" s="70"/>
      <c r="O604" s="70"/>
      <c r="P604" s="62"/>
      <c r="Q604" s="62"/>
      <c r="R604" s="62"/>
    </row>
    <row r="605" spans="1:18" s="94" customFormat="1" ht="28.5" customHeight="1" x14ac:dyDescent="0.25">
      <c r="A605" s="50" t="s">
        <v>482</v>
      </c>
      <c r="B605" s="47" t="s">
        <v>158</v>
      </c>
      <c r="C605" s="46" t="s">
        <v>466</v>
      </c>
      <c r="D605" s="46" t="s">
        <v>726</v>
      </c>
      <c r="E605" s="46" t="s">
        <v>49</v>
      </c>
      <c r="F605" s="43">
        <v>442800.01</v>
      </c>
      <c r="G605" s="43">
        <v>442800.01</v>
      </c>
      <c r="H605" s="64">
        <f t="shared" si="10"/>
        <v>100</v>
      </c>
      <c r="K605" s="71"/>
      <c r="L605" s="71"/>
      <c r="M605" s="70"/>
      <c r="N605" s="70"/>
      <c r="O605" s="70"/>
      <c r="P605" s="62"/>
      <c r="Q605" s="62"/>
      <c r="R605" s="62"/>
    </row>
    <row r="606" spans="1:18" ht="22.5" customHeight="1" x14ac:dyDescent="0.25">
      <c r="A606" s="50" t="s">
        <v>418</v>
      </c>
      <c r="B606" s="47" t="s">
        <v>158</v>
      </c>
      <c r="C606" s="46" t="s">
        <v>466</v>
      </c>
      <c r="D606" s="46" t="s">
        <v>726</v>
      </c>
      <c r="E606" s="46" t="s">
        <v>31</v>
      </c>
      <c r="F606" s="43">
        <v>36254.79</v>
      </c>
      <c r="G606" s="42">
        <v>36254.79</v>
      </c>
      <c r="H606" s="64">
        <f t="shared" si="10"/>
        <v>100</v>
      </c>
      <c r="K606" s="71"/>
      <c r="L606" s="71"/>
      <c r="M606" s="70"/>
      <c r="N606" s="70"/>
      <c r="O606" s="70"/>
      <c r="P606" s="62"/>
      <c r="Q606" s="62"/>
      <c r="R606" s="62"/>
    </row>
    <row r="607" spans="1:18" s="94" customFormat="1" ht="22.5" customHeight="1" x14ac:dyDescent="0.25">
      <c r="A607" s="50" t="s">
        <v>488</v>
      </c>
      <c r="B607" s="47" t="s">
        <v>158</v>
      </c>
      <c r="C607" s="46" t="s">
        <v>489</v>
      </c>
      <c r="D607" s="46" t="s">
        <v>695</v>
      </c>
      <c r="E607" s="46" t="s">
        <v>478</v>
      </c>
      <c r="F607" s="43">
        <v>5723262</v>
      </c>
      <c r="G607" s="42">
        <v>5723262</v>
      </c>
      <c r="H607" s="64"/>
      <c r="K607" s="71"/>
      <c r="L607" s="71"/>
      <c r="M607" s="70"/>
      <c r="N607" s="70"/>
      <c r="O607" s="70"/>
      <c r="P607" s="62"/>
      <c r="Q607" s="62"/>
      <c r="R607" s="62"/>
    </row>
    <row r="608" spans="1:18" ht="29.25" customHeight="1" x14ac:dyDescent="0.25">
      <c r="A608" s="50" t="s">
        <v>643</v>
      </c>
      <c r="B608" s="47" t="s">
        <v>158</v>
      </c>
      <c r="C608" s="46" t="s">
        <v>644</v>
      </c>
      <c r="D608" s="46" t="s">
        <v>695</v>
      </c>
      <c r="E608" s="46" t="s">
        <v>478</v>
      </c>
      <c r="F608" s="43">
        <v>5723262</v>
      </c>
      <c r="G608" s="42">
        <v>5723262</v>
      </c>
      <c r="H608" s="64">
        <f t="shared" si="10"/>
        <v>100</v>
      </c>
      <c r="K608" s="71"/>
      <c r="L608" s="71"/>
      <c r="M608" s="70"/>
      <c r="N608" s="70"/>
      <c r="O608" s="70"/>
      <c r="P608" s="62"/>
      <c r="Q608" s="62"/>
      <c r="R608" s="62"/>
    </row>
    <row r="609" spans="1:18" ht="47.25" x14ac:dyDescent="0.25">
      <c r="A609" s="50" t="s">
        <v>716</v>
      </c>
      <c r="B609" s="47" t="s">
        <v>158</v>
      </c>
      <c r="C609" s="46" t="s">
        <v>644</v>
      </c>
      <c r="D609" s="46" t="s">
        <v>717</v>
      </c>
      <c r="E609" s="46" t="s">
        <v>478</v>
      </c>
      <c r="F609" s="43">
        <v>5723262</v>
      </c>
      <c r="G609" s="42">
        <v>5723262</v>
      </c>
      <c r="H609" s="64">
        <f t="shared" si="10"/>
        <v>100</v>
      </c>
      <c r="K609" s="71"/>
      <c r="L609" s="71"/>
      <c r="M609" s="70"/>
      <c r="N609" s="70"/>
      <c r="O609" s="70"/>
      <c r="P609" s="62"/>
      <c r="Q609" s="62"/>
      <c r="R609" s="62"/>
    </row>
    <row r="610" spans="1:18" ht="32.25" customHeight="1" x14ac:dyDescent="0.25">
      <c r="A610" s="50" t="s">
        <v>463</v>
      </c>
      <c r="B610" s="47" t="s">
        <v>158</v>
      </c>
      <c r="C610" s="46" t="s">
        <v>644</v>
      </c>
      <c r="D610" s="46" t="s">
        <v>717</v>
      </c>
      <c r="E610" s="46" t="s">
        <v>85</v>
      </c>
      <c r="F610" s="43">
        <v>5723262</v>
      </c>
      <c r="G610" s="42">
        <v>5723262</v>
      </c>
      <c r="H610" s="64">
        <f t="shared" si="10"/>
        <v>100</v>
      </c>
      <c r="K610" s="71"/>
      <c r="L610" s="71"/>
      <c r="M610" s="70"/>
      <c r="N610" s="70"/>
      <c r="O610" s="70"/>
      <c r="P610" s="62"/>
      <c r="Q610" s="62"/>
      <c r="R610" s="62"/>
    </row>
    <row r="611" spans="1:18" ht="50.25" customHeight="1" x14ac:dyDescent="0.25">
      <c r="A611" s="41" t="s">
        <v>468</v>
      </c>
      <c r="B611" s="40" t="s">
        <v>158</v>
      </c>
      <c r="C611" s="46" t="s">
        <v>644</v>
      </c>
      <c r="D611" s="46" t="s">
        <v>717</v>
      </c>
      <c r="E611" s="46" t="s">
        <v>86</v>
      </c>
      <c r="F611" s="43">
        <v>5723262</v>
      </c>
      <c r="G611" s="42">
        <v>5723262</v>
      </c>
      <c r="H611" s="64">
        <f t="shared" si="10"/>
        <v>100</v>
      </c>
      <c r="K611" s="71"/>
      <c r="L611" s="71"/>
      <c r="M611" s="70"/>
      <c r="N611" s="70"/>
      <c r="O611" s="70"/>
      <c r="P611" s="62"/>
      <c r="Q611" s="62"/>
      <c r="R611" s="62"/>
    </row>
    <row r="612" spans="1:18" ht="21.75" customHeight="1" x14ac:dyDescent="0.25">
      <c r="A612" s="39" t="s">
        <v>718</v>
      </c>
      <c r="B612" s="204" t="s">
        <v>3</v>
      </c>
      <c r="C612" s="205"/>
      <c r="D612" s="205"/>
      <c r="E612" s="206"/>
      <c r="F612" s="38">
        <f>F11+F47+F167+F205+F218+F236+F485</f>
        <v>1777033647.4200001</v>
      </c>
      <c r="G612" s="38">
        <f>G11+G47+G167+G205+G218+G236+G485</f>
        <v>1650628144.7399998</v>
      </c>
      <c r="H612" s="64">
        <f t="shared" si="10"/>
        <v>92.886713042067427</v>
      </c>
      <c r="K612" s="71"/>
      <c r="L612" s="71"/>
      <c r="M612" s="70"/>
      <c r="N612" s="70"/>
      <c r="O612" s="70"/>
      <c r="P612" s="62"/>
      <c r="Q612" s="62"/>
      <c r="R612" s="62"/>
    </row>
    <row r="613" spans="1:18" x14ac:dyDescent="0.25">
      <c r="A613" s="37"/>
      <c r="B613" s="37"/>
      <c r="C613" s="37"/>
      <c r="D613" s="37"/>
      <c r="E613" s="37"/>
      <c r="F613" s="36"/>
      <c r="G613" s="36"/>
      <c r="H613" s="35"/>
      <c r="K613" s="71"/>
      <c r="L613" s="71"/>
      <c r="M613" s="70"/>
      <c r="N613" s="70"/>
      <c r="O613" s="70"/>
      <c r="P613" s="62"/>
      <c r="Q613" s="62"/>
      <c r="R613" s="62"/>
    </row>
    <row r="614" spans="1:18" ht="18.75" x14ac:dyDescent="0.3">
      <c r="A614" s="221" t="s">
        <v>719</v>
      </c>
      <c r="B614" s="221"/>
      <c r="C614" s="221"/>
      <c r="D614" s="221"/>
      <c r="E614" s="32"/>
      <c r="F614" s="222"/>
      <c r="G614" s="28"/>
      <c r="K614" s="71"/>
      <c r="L614" s="71"/>
      <c r="M614" s="70"/>
      <c r="N614" s="70"/>
      <c r="O614" s="70"/>
      <c r="P614" s="62"/>
      <c r="Q614" s="62"/>
      <c r="R614" s="62"/>
    </row>
    <row r="615" spans="1:18" ht="18.75" x14ac:dyDescent="0.3">
      <c r="A615" s="221" t="s">
        <v>720</v>
      </c>
      <c r="B615" s="221"/>
      <c r="C615" s="221"/>
      <c r="D615" s="221"/>
      <c r="E615" s="221"/>
      <c r="F615" s="221" t="s">
        <v>721</v>
      </c>
      <c r="G615" s="34"/>
      <c r="H615" s="63"/>
      <c r="K615" s="71"/>
      <c r="L615" s="71"/>
      <c r="M615" s="70"/>
      <c r="N615" s="70"/>
      <c r="O615" s="70"/>
      <c r="P615" s="62"/>
      <c r="Q615" s="62"/>
      <c r="R615" s="62"/>
    </row>
    <row r="616" spans="1:18" ht="18.75" x14ac:dyDescent="0.3">
      <c r="A616" s="33"/>
      <c r="B616" s="32"/>
      <c r="C616" s="224"/>
      <c r="D616" s="224"/>
      <c r="E616" s="32"/>
      <c r="F616" s="32"/>
      <c r="K616" s="71"/>
      <c r="L616" s="71"/>
      <c r="M616" s="70"/>
      <c r="N616" s="70"/>
      <c r="O616" s="70"/>
      <c r="P616" s="62"/>
      <c r="Q616" s="62"/>
      <c r="R616" s="62"/>
    </row>
    <row r="617" spans="1:18" ht="18.75" x14ac:dyDescent="0.3">
      <c r="A617" s="33"/>
      <c r="D617" s="32"/>
      <c r="G617" s="32"/>
      <c r="K617" s="71"/>
      <c r="L617" s="71"/>
      <c r="M617" s="70"/>
      <c r="N617" s="70"/>
      <c r="O617" s="70"/>
      <c r="P617" s="62"/>
      <c r="Q617" s="62"/>
      <c r="R617" s="62"/>
    </row>
    <row r="618" spans="1:18" x14ac:dyDescent="0.25">
      <c r="K618" s="71"/>
      <c r="L618" s="71"/>
      <c r="M618" s="70"/>
      <c r="N618" s="70"/>
      <c r="O618" s="70"/>
      <c r="P618" s="62"/>
      <c r="Q618" s="62"/>
      <c r="R618" s="62"/>
    </row>
    <row r="619" spans="1:18" x14ac:dyDescent="0.25">
      <c r="K619" s="71"/>
      <c r="L619" s="71"/>
      <c r="M619" s="70"/>
      <c r="N619" s="70"/>
      <c r="O619" s="70"/>
      <c r="P619" s="62"/>
      <c r="Q619" s="62"/>
      <c r="R619" s="62"/>
    </row>
    <row r="620" spans="1:18" x14ac:dyDescent="0.25">
      <c r="K620" s="71"/>
      <c r="L620" s="71"/>
      <c r="M620" s="70"/>
      <c r="N620" s="70"/>
      <c r="O620" s="70"/>
      <c r="P620" s="62"/>
      <c r="Q620" s="62"/>
      <c r="R620" s="62"/>
    </row>
    <row r="621" spans="1:18" x14ac:dyDescent="0.25">
      <c r="K621" s="71"/>
      <c r="L621" s="71"/>
      <c r="M621" s="70"/>
      <c r="N621" s="70"/>
      <c r="O621" s="70"/>
      <c r="P621" s="62"/>
      <c r="Q621" s="62"/>
      <c r="R621" s="62"/>
    </row>
    <row r="622" spans="1:18" x14ac:dyDescent="0.25">
      <c r="K622" s="71"/>
      <c r="L622" s="71"/>
      <c r="M622" s="70"/>
      <c r="N622" s="70"/>
      <c r="O622" s="70"/>
      <c r="P622" s="62"/>
      <c r="Q622" s="62"/>
      <c r="R622" s="62"/>
    </row>
    <row r="623" spans="1:18" x14ac:dyDescent="0.25">
      <c r="K623" s="71"/>
      <c r="L623" s="71"/>
      <c r="M623" s="70"/>
      <c r="N623" s="70"/>
      <c r="O623" s="70"/>
      <c r="P623" s="62"/>
      <c r="Q623" s="62"/>
      <c r="R623" s="62"/>
    </row>
    <row r="624" spans="1:18" x14ac:dyDescent="0.25">
      <c r="K624" s="207"/>
      <c r="L624" s="207"/>
      <c r="M624" s="208"/>
      <c r="N624" s="208"/>
      <c r="O624" s="208"/>
      <c r="P624" s="31"/>
      <c r="Q624" s="31"/>
      <c r="R624" s="31"/>
    </row>
    <row r="625" spans="11:18" x14ac:dyDescent="0.25">
      <c r="K625" s="78"/>
      <c r="L625" s="78"/>
      <c r="M625" s="78"/>
      <c r="N625" s="78"/>
      <c r="O625" s="78"/>
      <c r="P625" s="78"/>
      <c r="Q625" s="78"/>
      <c r="R625" s="78"/>
    </row>
  </sheetData>
  <autoFilter ref="A9:E624"/>
  <mergeCells count="19">
    <mergeCell ref="B612:E612"/>
    <mergeCell ref="K624:O624"/>
    <mergeCell ref="H9:H10"/>
    <mergeCell ref="G9:G10"/>
    <mergeCell ref="F9:F10"/>
    <mergeCell ref="A8:J8"/>
    <mergeCell ref="A9:A10"/>
    <mergeCell ref="B9:B10"/>
    <mergeCell ref="C9:C10"/>
    <mergeCell ref="D9:D10"/>
    <mergeCell ref="E9:E10"/>
    <mergeCell ref="I9:I10"/>
    <mergeCell ref="J9:J10"/>
    <mergeCell ref="A7:I7"/>
    <mergeCell ref="F1:H1"/>
    <mergeCell ref="F2:H2"/>
    <mergeCell ref="F3:H3"/>
    <mergeCell ref="F4:H4"/>
    <mergeCell ref="A6:I6"/>
  </mergeCells>
  <pageMargins left="0.39370078740157483" right="0.39370078740157483" top="0.35433070866141736" bottom="0.31496062992125984" header="0.15748031496062992" footer="0.15748031496062992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0"/>
  <sheetViews>
    <sheetView view="pageBreakPreview" zoomScale="80" zoomScaleNormal="100" zoomScaleSheetLayoutView="80" workbookViewId="0">
      <selection activeCell="J10" sqref="J10"/>
    </sheetView>
  </sheetViews>
  <sheetFormatPr defaultRowHeight="12.75" x14ac:dyDescent="0.2"/>
  <cols>
    <col min="1" max="1" width="72.28515625" style="1" customWidth="1"/>
    <col min="2" max="2" width="8.7109375" style="1" customWidth="1"/>
    <col min="3" max="3" width="6.85546875" style="1" customWidth="1"/>
    <col min="4" max="4" width="6.28515625" style="1" customWidth="1"/>
    <col min="5" max="5" width="6.42578125" style="1" customWidth="1"/>
    <col min="6" max="6" width="10.140625" style="1" customWidth="1"/>
    <col min="7" max="7" width="6.5703125" style="1" customWidth="1"/>
    <col min="8" max="8" width="24.28515625" style="1" customWidth="1"/>
    <col min="9" max="9" width="24.140625" style="1" customWidth="1"/>
    <col min="10" max="10" width="18.140625" style="1" customWidth="1"/>
    <col min="11" max="12" width="17" style="1" customWidth="1"/>
    <col min="13" max="13" width="19" style="1" customWidth="1"/>
    <col min="14" max="14" width="21.140625" style="1" customWidth="1"/>
    <col min="15" max="19" width="9.140625" style="1"/>
    <col min="20" max="20" width="9.140625" style="1" customWidth="1"/>
    <col min="21" max="23" width="9.140625" style="1"/>
    <col min="24" max="24" width="9.140625" style="1" customWidth="1"/>
    <col min="25" max="16384" width="9.140625" style="1"/>
  </cols>
  <sheetData>
    <row r="1" spans="1:13" ht="18.75" x14ac:dyDescent="0.3">
      <c r="I1" s="30" t="s">
        <v>0</v>
      </c>
      <c r="J1" s="30"/>
    </row>
    <row r="2" spans="1:13" ht="18.75" x14ac:dyDescent="0.3">
      <c r="I2" s="30" t="s">
        <v>1</v>
      </c>
      <c r="J2" s="30"/>
    </row>
    <row r="3" spans="1:13" ht="18.75" x14ac:dyDescent="0.3">
      <c r="I3" s="30" t="s">
        <v>2</v>
      </c>
      <c r="J3" s="30"/>
    </row>
    <row r="4" spans="1:13" ht="18.75" x14ac:dyDescent="0.3">
      <c r="I4" s="211" t="s">
        <v>1282</v>
      </c>
      <c r="J4" s="211"/>
    </row>
    <row r="6" spans="1:13" ht="15.95" customHeight="1" x14ac:dyDescent="0.2">
      <c r="A6" s="2" t="s">
        <v>3</v>
      </c>
      <c r="B6" s="2" t="s">
        <v>3</v>
      </c>
      <c r="C6" s="2" t="s">
        <v>3</v>
      </c>
      <c r="D6" s="2" t="s">
        <v>3</v>
      </c>
      <c r="E6" s="3" t="s">
        <v>3</v>
      </c>
      <c r="F6" s="3" t="s">
        <v>3</v>
      </c>
      <c r="G6" s="3" t="s">
        <v>3</v>
      </c>
      <c r="H6" s="3"/>
      <c r="I6" s="212" t="s">
        <v>3</v>
      </c>
      <c r="J6" s="212"/>
    </row>
    <row r="7" spans="1:13" ht="53.25" customHeight="1" x14ac:dyDescent="0.2">
      <c r="A7" s="215" t="s">
        <v>405</v>
      </c>
      <c r="B7" s="215"/>
      <c r="C7" s="215"/>
      <c r="D7" s="215"/>
      <c r="E7" s="215"/>
      <c r="F7" s="215"/>
      <c r="G7" s="215"/>
      <c r="H7" s="215"/>
      <c r="I7" s="215"/>
      <c r="J7" s="215"/>
    </row>
    <row r="8" spans="1:13" ht="15" customHeight="1" x14ac:dyDescent="0.2">
      <c r="A8" s="213" t="s">
        <v>4</v>
      </c>
      <c r="B8" s="213"/>
      <c r="C8" s="213"/>
      <c r="D8" s="213"/>
      <c r="E8" s="213"/>
      <c r="F8" s="213"/>
      <c r="G8" s="213"/>
      <c r="H8" s="213"/>
      <c r="I8" s="213"/>
      <c r="J8" s="213"/>
    </row>
    <row r="9" spans="1:13" ht="132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9" t="s">
        <v>11</v>
      </c>
      <c r="H9" s="10" t="s">
        <v>402</v>
      </c>
      <c r="I9" s="10" t="s">
        <v>403</v>
      </c>
      <c r="J9" s="10" t="s">
        <v>401</v>
      </c>
    </row>
    <row r="10" spans="1:13" ht="20.85" customHeight="1" x14ac:dyDescent="0.2">
      <c r="A10" s="8" t="s">
        <v>12</v>
      </c>
      <c r="B10" s="8" t="s">
        <v>13</v>
      </c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11">
        <v>8</v>
      </c>
      <c r="I10" s="11">
        <v>9</v>
      </c>
      <c r="J10" s="12">
        <v>10</v>
      </c>
    </row>
    <row r="11" spans="1:13" ht="56.25" x14ac:dyDescent="0.2">
      <c r="A11" s="13" t="s">
        <v>20</v>
      </c>
      <c r="B11" s="14" t="s">
        <v>21</v>
      </c>
      <c r="C11" s="15" t="s">
        <v>3</v>
      </c>
      <c r="D11" s="15" t="s">
        <v>3</v>
      </c>
      <c r="E11" s="15" t="s">
        <v>3</v>
      </c>
      <c r="F11" s="15" t="s">
        <v>3</v>
      </c>
      <c r="G11" s="15" t="s">
        <v>3</v>
      </c>
      <c r="H11" s="16">
        <f>H12+H43+H63+H68+H82+H115+H128+H133</f>
        <v>173726061.75999999</v>
      </c>
      <c r="I11" s="17">
        <f t="shared" ref="I11" si="0">I12+I43+I63+I68+I82+I115+I128+I133</f>
        <v>165449330.31999999</v>
      </c>
      <c r="J11" s="95">
        <f>I11/H11*100</f>
        <v>95.235757170715019</v>
      </c>
      <c r="K11" s="4"/>
      <c r="L11" s="5"/>
      <c r="M11" s="5"/>
    </row>
    <row r="12" spans="1:13" ht="56.25" x14ac:dyDescent="0.2">
      <c r="A12" s="13" t="s">
        <v>22</v>
      </c>
      <c r="B12" s="14" t="s">
        <v>21</v>
      </c>
      <c r="C12" s="14" t="s">
        <v>23</v>
      </c>
      <c r="D12" s="14" t="s">
        <v>21</v>
      </c>
      <c r="E12" s="15" t="s">
        <v>3</v>
      </c>
      <c r="F12" s="15" t="s">
        <v>3</v>
      </c>
      <c r="G12" s="15" t="s">
        <v>3</v>
      </c>
      <c r="H12" s="16">
        <f>H13</f>
        <v>50299499.489999995</v>
      </c>
      <c r="I12" s="17">
        <f t="shared" ref="I12" si="1">I13</f>
        <v>49484768.799999997</v>
      </c>
      <c r="J12" s="95">
        <f t="shared" ref="J12:J75" si="2">I12/H12*100</f>
        <v>98.380240960127296</v>
      </c>
      <c r="K12" s="5"/>
      <c r="L12" s="5"/>
      <c r="M12" s="5"/>
    </row>
    <row r="13" spans="1:13" ht="18.75" x14ac:dyDescent="0.2">
      <c r="A13" s="13" t="s">
        <v>24</v>
      </c>
      <c r="B13" s="14" t="s">
        <v>21</v>
      </c>
      <c r="C13" s="14" t="s">
        <v>23</v>
      </c>
      <c r="D13" s="14" t="s">
        <v>21</v>
      </c>
      <c r="E13" s="14" t="s">
        <v>25</v>
      </c>
      <c r="F13" s="18" t="s">
        <v>3</v>
      </c>
      <c r="G13" s="18" t="s">
        <v>3</v>
      </c>
      <c r="H13" s="16">
        <f>H14+H17+H24+H27+H30+H35+H40</f>
        <v>50299499.489999995</v>
      </c>
      <c r="I13" s="17">
        <f t="shared" ref="I13" si="3">I14+I17+I24+I27+I30+I35+I40</f>
        <v>49484768.799999997</v>
      </c>
      <c r="J13" s="95">
        <f t="shared" si="2"/>
        <v>98.380240960127296</v>
      </c>
      <c r="K13" s="5"/>
      <c r="L13" s="5"/>
      <c r="M13" s="5"/>
    </row>
    <row r="14" spans="1:13" ht="56.25" x14ac:dyDescent="0.2">
      <c r="A14" s="19" t="s">
        <v>26</v>
      </c>
      <c r="B14" s="20" t="s">
        <v>21</v>
      </c>
      <c r="C14" s="20" t="s">
        <v>23</v>
      </c>
      <c r="D14" s="20" t="s">
        <v>21</v>
      </c>
      <c r="E14" s="20" t="s">
        <v>25</v>
      </c>
      <c r="F14" s="20" t="s">
        <v>27</v>
      </c>
      <c r="G14" s="21" t="s">
        <v>3</v>
      </c>
      <c r="H14" s="22">
        <v>2291742</v>
      </c>
      <c r="I14" s="23">
        <v>2291739.27</v>
      </c>
      <c r="J14" s="95">
        <f t="shared" si="2"/>
        <v>99.999880876643189</v>
      </c>
    </row>
    <row r="15" spans="1:13" ht="93.75" x14ac:dyDescent="0.2">
      <c r="A15" s="19" t="s">
        <v>28</v>
      </c>
      <c r="B15" s="20" t="s">
        <v>21</v>
      </c>
      <c r="C15" s="20" t="s">
        <v>23</v>
      </c>
      <c r="D15" s="20" t="s">
        <v>21</v>
      </c>
      <c r="E15" s="20" t="s">
        <v>25</v>
      </c>
      <c r="F15" s="20" t="s">
        <v>27</v>
      </c>
      <c r="G15" s="20" t="s">
        <v>29</v>
      </c>
      <c r="H15" s="22">
        <v>2291742</v>
      </c>
      <c r="I15" s="22">
        <v>2291739.27</v>
      </c>
      <c r="J15" s="95">
        <f t="shared" si="2"/>
        <v>99.999880876643189</v>
      </c>
    </row>
    <row r="16" spans="1:13" ht="37.5" x14ac:dyDescent="0.2">
      <c r="A16" s="19" t="s">
        <v>30</v>
      </c>
      <c r="B16" s="20" t="s">
        <v>21</v>
      </c>
      <c r="C16" s="20" t="s">
        <v>23</v>
      </c>
      <c r="D16" s="20" t="s">
        <v>21</v>
      </c>
      <c r="E16" s="20" t="s">
        <v>25</v>
      </c>
      <c r="F16" s="20" t="s">
        <v>27</v>
      </c>
      <c r="G16" s="20" t="s">
        <v>31</v>
      </c>
      <c r="H16" s="22">
        <v>2291742</v>
      </c>
      <c r="I16" s="22">
        <v>2291739.27</v>
      </c>
      <c r="J16" s="95">
        <f t="shared" si="2"/>
        <v>99.999880876643189</v>
      </c>
    </row>
    <row r="17" spans="1:10" ht="37.5" x14ac:dyDescent="0.2">
      <c r="A17" s="19" t="s">
        <v>32</v>
      </c>
      <c r="B17" s="20" t="s">
        <v>21</v>
      </c>
      <c r="C17" s="20" t="s">
        <v>23</v>
      </c>
      <c r="D17" s="20" t="s">
        <v>21</v>
      </c>
      <c r="E17" s="20" t="s">
        <v>25</v>
      </c>
      <c r="F17" s="20" t="s">
        <v>33</v>
      </c>
      <c r="G17" s="21" t="s">
        <v>3</v>
      </c>
      <c r="H17" s="22">
        <v>39551332</v>
      </c>
      <c r="I17" s="22">
        <v>39247136.969999999</v>
      </c>
      <c r="J17" s="95">
        <f t="shared" si="2"/>
        <v>99.23088549836956</v>
      </c>
    </row>
    <row r="18" spans="1:10" ht="93.75" x14ac:dyDescent="0.2">
      <c r="A18" s="19" t="s">
        <v>28</v>
      </c>
      <c r="B18" s="20" t="s">
        <v>21</v>
      </c>
      <c r="C18" s="20" t="s">
        <v>23</v>
      </c>
      <c r="D18" s="20" t="s">
        <v>21</v>
      </c>
      <c r="E18" s="20" t="s">
        <v>25</v>
      </c>
      <c r="F18" s="20" t="s">
        <v>33</v>
      </c>
      <c r="G18" s="20" t="s">
        <v>29</v>
      </c>
      <c r="H18" s="22">
        <v>39310513</v>
      </c>
      <c r="I18" s="22">
        <v>39073415.57</v>
      </c>
      <c r="J18" s="95">
        <f t="shared" si="2"/>
        <v>99.396859995187555</v>
      </c>
    </row>
    <row r="19" spans="1:10" ht="37.5" x14ac:dyDescent="0.2">
      <c r="A19" s="19" t="s">
        <v>30</v>
      </c>
      <c r="B19" s="20" t="s">
        <v>21</v>
      </c>
      <c r="C19" s="20" t="s">
        <v>23</v>
      </c>
      <c r="D19" s="20" t="s">
        <v>21</v>
      </c>
      <c r="E19" s="20" t="s">
        <v>25</v>
      </c>
      <c r="F19" s="20" t="s">
        <v>33</v>
      </c>
      <c r="G19" s="20" t="s">
        <v>31</v>
      </c>
      <c r="H19" s="22">
        <v>39310513</v>
      </c>
      <c r="I19" s="22">
        <v>39073415.57</v>
      </c>
      <c r="J19" s="95">
        <f t="shared" si="2"/>
        <v>99.396859995187555</v>
      </c>
    </row>
    <row r="20" spans="1:10" ht="37.5" x14ac:dyDescent="0.2">
      <c r="A20" s="19" t="s">
        <v>34</v>
      </c>
      <c r="B20" s="20" t="s">
        <v>21</v>
      </c>
      <c r="C20" s="20" t="s">
        <v>23</v>
      </c>
      <c r="D20" s="20" t="s">
        <v>21</v>
      </c>
      <c r="E20" s="20" t="s">
        <v>25</v>
      </c>
      <c r="F20" s="20" t="s">
        <v>33</v>
      </c>
      <c r="G20" s="20" t="s">
        <v>35</v>
      </c>
      <c r="H20" s="22">
        <v>108500</v>
      </c>
      <c r="I20" s="22">
        <v>46916.98</v>
      </c>
      <c r="J20" s="95">
        <f t="shared" si="2"/>
        <v>43.241456221198163</v>
      </c>
    </row>
    <row r="21" spans="1:10" ht="37.5" x14ac:dyDescent="0.2">
      <c r="A21" s="19" t="s">
        <v>36</v>
      </c>
      <c r="B21" s="20" t="s">
        <v>21</v>
      </c>
      <c r="C21" s="20" t="s">
        <v>23</v>
      </c>
      <c r="D21" s="20" t="s">
        <v>21</v>
      </c>
      <c r="E21" s="20" t="s">
        <v>25</v>
      </c>
      <c r="F21" s="20" t="s">
        <v>33</v>
      </c>
      <c r="G21" s="20" t="s">
        <v>37</v>
      </c>
      <c r="H21" s="22">
        <v>108500</v>
      </c>
      <c r="I21" s="22">
        <v>46916.98</v>
      </c>
      <c r="J21" s="95">
        <f t="shared" si="2"/>
        <v>43.241456221198163</v>
      </c>
    </row>
    <row r="22" spans="1:10" ht="18.75" x14ac:dyDescent="0.2">
      <c r="A22" s="19" t="s">
        <v>38</v>
      </c>
      <c r="B22" s="20" t="s">
        <v>21</v>
      </c>
      <c r="C22" s="20" t="s">
        <v>23</v>
      </c>
      <c r="D22" s="20" t="s">
        <v>21</v>
      </c>
      <c r="E22" s="20" t="s">
        <v>25</v>
      </c>
      <c r="F22" s="20" t="s">
        <v>33</v>
      </c>
      <c r="G22" s="20" t="s">
        <v>39</v>
      </c>
      <c r="H22" s="22">
        <v>132319</v>
      </c>
      <c r="I22" s="22">
        <v>126804.42</v>
      </c>
      <c r="J22" s="95">
        <f t="shared" si="2"/>
        <v>95.832359676236962</v>
      </c>
    </row>
    <row r="23" spans="1:10" ht="18.75" x14ac:dyDescent="0.2">
      <c r="A23" s="19" t="s">
        <v>40</v>
      </c>
      <c r="B23" s="20" t="s">
        <v>21</v>
      </c>
      <c r="C23" s="20" t="s">
        <v>23</v>
      </c>
      <c r="D23" s="20" t="s">
        <v>21</v>
      </c>
      <c r="E23" s="20" t="s">
        <v>25</v>
      </c>
      <c r="F23" s="20" t="s">
        <v>33</v>
      </c>
      <c r="G23" s="20" t="s">
        <v>41</v>
      </c>
      <c r="H23" s="22">
        <v>132319</v>
      </c>
      <c r="I23" s="22">
        <v>126804.42</v>
      </c>
      <c r="J23" s="95">
        <f t="shared" si="2"/>
        <v>95.832359676236962</v>
      </c>
    </row>
    <row r="24" spans="1:10" ht="37.5" x14ac:dyDescent="0.2">
      <c r="A24" s="19" t="s">
        <v>42</v>
      </c>
      <c r="B24" s="20" t="s">
        <v>21</v>
      </c>
      <c r="C24" s="20" t="s">
        <v>23</v>
      </c>
      <c r="D24" s="20" t="s">
        <v>21</v>
      </c>
      <c r="E24" s="20" t="s">
        <v>25</v>
      </c>
      <c r="F24" s="20" t="s">
        <v>43</v>
      </c>
      <c r="G24" s="20" t="s">
        <v>3</v>
      </c>
      <c r="H24" s="22">
        <v>140000</v>
      </c>
      <c r="I24" s="22">
        <v>140000</v>
      </c>
      <c r="J24" s="95">
        <f t="shared" si="2"/>
        <v>100</v>
      </c>
    </row>
    <row r="25" spans="1:10" ht="37.5" x14ac:dyDescent="0.2">
      <c r="A25" s="19" t="s">
        <v>34</v>
      </c>
      <c r="B25" s="20" t="s">
        <v>21</v>
      </c>
      <c r="C25" s="20" t="s">
        <v>23</v>
      </c>
      <c r="D25" s="20" t="s">
        <v>21</v>
      </c>
      <c r="E25" s="20" t="s">
        <v>25</v>
      </c>
      <c r="F25" s="20" t="s">
        <v>43</v>
      </c>
      <c r="G25" s="20" t="s">
        <v>35</v>
      </c>
      <c r="H25" s="22">
        <v>140000</v>
      </c>
      <c r="I25" s="22">
        <v>140000</v>
      </c>
      <c r="J25" s="95">
        <f t="shared" si="2"/>
        <v>100</v>
      </c>
    </row>
    <row r="26" spans="1:10" ht="37.5" x14ac:dyDescent="0.2">
      <c r="A26" s="19" t="s">
        <v>36</v>
      </c>
      <c r="B26" s="20" t="s">
        <v>21</v>
      </c>
      <c r="C26" s="20" t="s">
        <v>23</v>
      </c>
      <c r="D26" s="20" t="s">
        <v>21</v>
      </c>
      <c r="E26" s="20" t="s">
        <v>25</v>
      </c>
      <c r="F26" s="20" t="s">
        <v>43</v>
      </c>
      <c r="G26" s="20" t="s">
        <v>37</v>
      </c>
      <c r="H26" s="22">
        <v>140000</v>
      </c>
      <c r="I26" s="22">
        <v>140000</v>
      </c>
      <c r="J26" s="95">
        <f t="shared" si="2"/>
        <v>100</v>
      </c>
    </row>
    <row r="27" spans="1:10" ht="56.25" x14ac:dyDescent="0.2">
      <c r="A27" s="19" t="s">
        <v>44</v>
      </c>
      <c r="B27" s="20" t="s">
        <v>21</v>
      </c>
      <c r="C27" s="20" t="s">
        <v>23</v>
      </c>
      <c r="D27" s="20" t="s">
        <v>21</v>
      </c>
      <c r="E27" s="20" t="s">
        <v>25</v>
      </c>
      <c r="F27" s="20" t="s">
        <v>45</v>
      </c>
      <c r="G27" s="21" t="s">
        <v>3</v>
      </c>
      <c r="H27" s="22">
        <v>307500</v>
      </c>
      <c r="I27" s="22">
        <v>228816.16</v>
      </c>
      <c r="J27" s="95">
        <f t="shared" si="2"/>
        <v>74.411759349593495</v>
      </c>
    </row>
    <row r="28" spans="1:10" ht="37.5" x14ac:dyDescent="0.2">
      <c r="A28" s="19" t="s">
        <v>34</v>
      </c>
      <c r="B28" s="20" t="s">
        <v>21</v>
      </c>
      <c r="C28" s="20" t="s">
        <v>23</v>
      </c>
      <c r="D28" s="20" t="s">
        <v>21</v>
      </c>
      <c r="E28" s="20" t="s">
        <v>25</v>
      </c>
      <c r="F28" s="20" t="s">
        <v>45</v>
      </c>
      <c r="G28" s="20" t="s">
        <v>35</v>
      </c>
      <c r="H28" s="22">
        <v>307500</v>
      </c>
      <c r="I28" s="22">
        <v>228816.16</v>
      </c>
      <c r="J28" s="95">
        <f t="shared" si="2"/>
        <v>74.411759349593495</v>
      </c>
    </row>
    <row r="29" spans="1:10" ht="37.5" x14ac:dyDescent="0.2">
      <c r="A29" s="19" t="s">
        <v>36</v>
      </c>
      <c r="B29" s="20" t="s">
        <v>21</v>
      </c>
      <c r="C29" s="20" t="s">
        <v>23</v>
      </c>
      <c r="D29" s="20" t="s">
        <v>21</v>
      </c>
      <c r="E29" s="20" t="s">
        <v>25</v>
      </c>
      <c r="F29" s="20" t="s">
        <v>45</v>
      </c>
      <c r="G29" s="20" t="s">
        <v>37</v>
      </c>
      <c r="H29" s="22">
        <v>307500</v>
      </c>
      <c r="I29" s="22">
        <v>228816.16</v>
      </c>
      <c r="J29" s="95">
        <f t="shared" si="2"/>
        <v>74.411759349593495</v>
      </c>
    </row>
    <row r="30" spans="1:10" ht="18.75" x14ac:dyDescent="0.2">
      <c r="A30" s="19" t="s">
        <v>46</v>
      </c>
      <c r="B30" s="20" t="s">
        <v>21</v>
      </c>
      <c r="C30" s="20" t="s">
        <v>23</v>
      </c>
      <c r="D30" s="20" t="s">
        <v>21</v>
      </c>
      <c r="E30" s="20" t="s">
        <v>25</v>
      </c>
      <c r="F30" s="20" t="s">
        <v>47</v>
      </c>
      <c r="G30" s="21" t="s">
        <v>3</v>
      </c>
      <c r="H30" s="22">
        <v>4518626.91</v>
      </c>
      <c r="I30" s="22">
        <v>4501305.21</v>
      </c>
      <c r="J30" s="95">
        <f t="shared" si="2"/>
        <v>99.61666009730375</v>
      </c>
    </row>
    <row r="31" spans="1:10" ht="93.75" x14ac:dyDescent="0.2">
      <c r="A31" s="19" t="s">
        <v>28</v>
      </c>
      <c r="B31" s="20" t="s">
        <v>21</v>
      </c>
      <c r="C31" s="20" t="s">
        <v>23</v>
      </c>
      <c r="D31" s="20" t="s">
        <v>21</v>
      </c>
      <c r="E31" s="20" t="s">
        <v>25</v>
      </c>
      <c r="F31" s="20" t="s">
        <v>47</v>
      </c>
      <c r="G31" s="20" t="s">
        <v>29</v>
      </c>
      <c r="H31" s="22">
        <v>3812671.91</v>
      </c>
      <c r="I31" s="22">
        <v>3809806.15</v>
      </c>
      <c r="J31" s="95">
        <f t="shared" si="2"/>
        <v>99.924835913825063</v>
      </c>
    </row>
    <row r="32" spans="1:10" ht="18.75" x14ac:dyDescent="0.2">
      <c r="A32" s="19" t="s">
        <v>48</v>
      </c>
      <c r="B32" s="20" t="s">
        <v>21</v>
      </c>
      <c r="C32" s="20" t="s">
        <v>23</v>
      </c>
      <c r="D32" s="20" t="s">
        <v>21</v>
      </c>
      <c r="E32" s="20" t="s">
        <v>25</v>
      </c>
      <c r="F32" s="20" t="s">
        <v>47</v>
      </c>
      <c r="G32" s="20" t="s">
        <v>49</v>
      </c>
      <c r="H32" s="22">
        <v>3812671.91</v>
      </c>
      <c r="I32" s="22">
        <v>3809806.15</v>
      </c>
      <c r="J32" s="95">
        <f t="shared" si="2"/>
        <v>99.924835913825063</v>
      </c>
    </row>
    <row r="33" spans="1:10" ht="37.5" x14ac:dyDescent="0.2">
      <c r="A33" s="19" t="s">
        <v>34</v>
      </c>
      <c r="B33" s="20" t="s">
        <v>21</v>
      </c>
      <c r="C33" s="20" t="s">
        <v>23</v>
      </c>
      <c r="D33" s="20" t="s">
        <v>21</v>
      </c>
      <c r="E33" s="20" t="s">
        <v>25</v>
      </c>
      <c r="F33" s="20" t="s">
        <v>47</v>
      </c>
      <c r="G33" s="20" t="s">
        <v>35</v>
      </c>
      <c r="H33" s="22">
        <v>705955</v>
      </c>
      <c r="I33" s="22">
        <v>691499.06</v>
      </c>
      <c r="J33" s="95">
        <f t="shared" si="2"/>
        <v>97.952285910575043</v>
      </c>
    </row>
    <row r="34" spans="1:10" ht="37.5" x14ac:dyDescent="0.2">
      <c r="A34" s="19" t="s">
        <v>36</v>
      </c>
      <c r="B34" s="20" t="s">
        <v>21</v>
      </c>
      <c r="C34" s="20" t="s">
        <v>23</v>
      </c>
      <c r="D34" s="20" t="s">
        <v>21</v>
      </c>
      <c r="E34" s="20" t="s">
        <v>25</v>
      </c>
      <c r="F34" s="20" t="s">
        <v>47</v>
      </c>
      <c r="G34" s="20" t="s">
        <v>37</v>
      </c>
      <c r="H34" s="22">
        <v>705955</v>
      </c>
      <c r="I34" s="22">
        <v>691499.06</v>
      </c>
      <c r="J34" s="95">
        <f t="shared" si="2"/>
        <v>97.952285910575043</v>
      </c>
    </row>
    <row r="35" spans="1:10" ht="56.25" x14ac:dyDescent="0.2">
      <c r="A35" s="19" t="s">
        <v>50</v>
      </c>
      <c r="B35" s="20" t="s">
        <v>21</v>
      </c>
      <c r="C35" s="20" t="s">
        <v>23</v>
      </c>
      <c r="D35" s="20" t="s">
        <v>21</v>
      </c>
      <c r="E35" s="20" t="s">
        <v>25</v>
      </c>
      <c r="F35" s="20" t="s">
        <v>51</v>
      </c>
      <c r="G35" s="21" t="s">
        <v>3</v>
      </c>
      <c r="H35" s="22">
        <v>2705905.58</v>
      </c>
      <c r="I35" s="22">
        <v>2291460.87</v>
      </c>
      <c r="J35" s="95">
        <f t="shared" si="2"/>
        <v>84.683696539034443</v>
      </c>
    </row>
    <row r="36" spans="1:10" ht="37.5" x14ac:dyDescent="0.2">
      <c r="A36" s="19" t="s">
        <v>34</v>
      </c>
      <c r="B36" s="20" t="s">
        <v>21</v>
      </c>
      <c r="C36" s="20" t="s">
        <v>23</v>
      </c>
      <c r="D36" s="20" t="s">
        <v>21</v>
      </c>
      <c r="E36" s="20" t="s">
        <v>25</v>
      </c>
      <c r="F36" s="20" t="s">
        <v>51</v>
      </c>
      <c r="G36" s="20" t="s">
        <v>35</v>
      </c>
      <c r="H36" s="22">
        <v>2568405.58</v>
      </c>
      <c r="I36" s="22">
        <v>2203960.87</v>
      </c>
      <c r="J36" s="95">
        <f t="shared" si="2"/>
        <v>85.810468843476045</v>
      </c>
    </row>
    <row r="37" spans="1:10" ht="37.5" x14ac:dyDescent="0.2">
      <c r="A37" s="19" t="s">
        <v>36</v>
      </c>
      <c r="B37" s="20" t="s">
        <v>21</v>
      </c>
      <c r="C37" s="20" t="s">
        <v>23</v>
      </c>
      <c r="D37" s="20" t="s">
        <v>21</v>
      </c>
      <c r="E37" s="20" t="s">
        <v>25</v>
      </c>
      <c r="F37" s="20" t="s">
        <v>51</v>
      </c>
      <c r="G37" s="20" t="s">
        <v>37</v>
      </c>
      <c r="H37" s="22">
        <v>2568405.58</v>
      </c>
      <c r="I37" s="22">
        <v>2203960.87</v>
      </c>
      <c r="J37" s="95">
        <f t="shared" si="2"/>
        <v>85.810468843476045</v>
      </c>
    </row>
    <row r="38" spans="1:10" ht="18.75" x14ac:dyDescent="0.2">
      <c r="A38" s="19" t="s">
        <v>38</v>
      </c>
      <c r="B38" s="20" t="s">
        <v>21</v>
      </c>
      <c r="C38" s="20" t="s">
        <v>23</v>
      </c>
      <c r="D38" s="20" t="s">
        <v>21</v>
      </c>
      <c r="E38" s="20" t="s">
        <v>25</v>
      </c>
      <c r="F38" s="20" t="s">
        <v>51</v>
      </c>
      <c r="G38" s="20" t="s">
        <v>39</v>
      </c>
      <c r="H38" s="22">
        <v>137500</v>
      </c>
      <c r="I38" s="22">
        <v>87500</v>
      </c>
      <c r="J38" s="95">
        <f t="shared" si="2"/>
        <v>63.636363636363633</v>
      </c>
    </row>
    <row r="39" spans="1:10" ht="18.75" x14ac:dyDescent="0.2">
      <c r="A39" s="19" t="s">
        <v>40</v>
      </c>
      <c r="B39" s="20" t="s">
        <v>21</v>
      </c>
      <c r="C39" s="20" t="s">
        <v>23</v>
      </c>
      <c r="D39" s="20" t="s">
        <v>21</v>
      </c>
      <c r="E39" s="20" t="s">
        <v>25</v>
      </c>
      <c r="F39" s="20" t="s">
        <v>51</v>
      </c>
      <c r="G39" s="20" t="s">
        <v>41</v>
      </c>
      <c r="H39" s="22">
        <v>137500</v>
      </c>
      <c r="I39" s="22">
        <v>87500</v>
      </c>
      <c r="J39" s="95">
        <f t="shared" si="2"/>
        <v>63.636363636363633</v>
      </c>
    </row>
    <row r="40" spans="1:10" ht="56.25" x14ac:dyDescent="0.2">
      <c r="A40" s="19" t="s">
        <v>52</v>
      </c>
      <c r="B40" s="20" t="s">
        <v>21</v>
      </c>
      <c r="C40" s="20" t="s">
        <v>23</v>
      </c>
      <c r="D40" s="20" t="s">
        <v>21</v>
      </c>
      <c r="E40" s="20" t="s">
        <v>25</v>
      </c>
      <c r="F40" s="20" t="s">
        <v>53</v>
      </c>
      <c r="G40" s="21" t="s">
        <v>3</v>
      </c>
      <c r="H40" s="22">
        <v>784393</v>
      </c>
      <c r="I40" s="22">
        <v>784310.32</v>
      </c>
      <c r="J40" s="95">
        <f t="shared" si="2"/>
        <v>99.989459365394637</v>
      </c>
    </row>
    <row r="41" spans="1:10" ht="37.5" x14ac:dyDescent="0.2">
      <c r="A41" s="19" t="s">
        <v>34</v>
      </c>
      <c r="B41" s="20" t="s">
        <v>21</v>
      </c>
      <c r="C41" s="20" t="s">
        <v>23</v>
      </c>
      <c r="D41" s="20" t="s">
        <v>21</v>
      </c>
      <c r="E41" s="20" t="s">
        <v>25</v>
      </c>
      <c r="F41" s="20" t="s">
        <v>53</v>
      </c>
      <c r="G41" s="20" t="s">
        <v>35</v>
      </c>
      <c r="H41" s="22">
        <v>784393</v>
      </c>
      <c r="I41" s="22">
        <v>784310.32</v>
      </c>
      <c r="J41" s="95">
        <f t="shared" si="2"/>
        <v>99.989459365394637</v>
      </c>
    </row>
    <row r="42" spans="1:10" ht="37.5" x14ac:dyDescent="0.2">
      <c r="A42" s="19" t="s">
        <v>36</v>
      </c>
      <c r="B42" s="20" t="s">
        <v>21</v>
      </c>
      <c r="C42" s="20" t="s">
        <v>23</v>
      </c>
      <c r="D42" s="20" t="s">
        <v>21</v>
      </c>
      <c r="E42" s="20" t="s">
        <v>25</v>
      </c>
      <c r="F42" s="20" t="s">
        <v>53</v>
      </c>
      <c r="G42" s="20" t="s">
        <v>37</v>
      </c>
      <c r="H42" s="22">
        <v>784393</v>
      </c>
      <c r="I42" s="22">
        <v>784310.32</v>
      </c>
      <c r="J42" s="95">
        <f t="shared" si="2"/>
        <v>99.989459365394637</v>
      </c>
    </row>
    <row r="43" spans="1:10" ht="56.25" x14ac:dyDescent="0.2">
      <c r="A43" s="13" t="s">
        <v>54</v>
      </c>
      <c r="B43" s="14" t="s">
        <v>21</v>
      </c>
      <c r="C43" s="14" t="s">
        <v>23</v>
      </c>
      <c r="D43" s="14" t="s">
        <v>55</v>
      </c>
      <c r="E43" s="15" t="s">
        <v>3</v>
      </c>
      <c r="F43" s="15" t="s">
        <v>3</v>
      </c>
      <c r="G43" s="15" t="s">
        <v>3</v>
      </c>
      <c r="H43" s="16">
        <f>H44</f>
        <v>4325399</v>
      </c>
      <c r="I43" s="16">
        <f t="shared" ref="I43" si="4">I44</f>
        <v>4325399</v>
      </c>
      <c r="J43" s="95">
        <f t="shared" si="2"/>
        <v>100</v>
      </c>
    </row>
    <row r="44" spans="1:10" ht="18.75" x14ac:dyDescent="0.2">
      <c r="A44" s="13" t="s">
        <v>24</v>
      </c>
      <c r="B44" s="14" t="s">
        <v>21</v>
      </c>
      <c r="C44" s="14" t="s">
        <v>23</v>
      </c>
      <c r="D44" s="14" t="s">
        <v>55</v>
      </c>
      <c r="E44" s="14" t="s">
        <v>25</v>
      </c>
      <c r="F44" s="18" t="s">
        <v>3</v>
      </c>
      <c r="G44" s="18" t="s">
        <v>3</v>
      </c>
      <c r="H44" s="16">
        <f>H45+H50+H55+H60</f>
        <v>4325399</v>
      </c>
      <c r="I44" s="16">
        <f t="shared" ref="I44" si="5">I45+I50+I55+I60</f>
        <v>4325399</v>
      </c>
      <c r="J44" s="95">
        <f t="shared" si="2"/>
        <v>100</v>
      </c>
    </row>
    <row r="45" spans="1:10" ht="112.5" x14ac:dyDescent="0.2">
      <c r="A45" s="19" t="s">
        <v>56</v>
      </c>
      <c r="B45" s="20" t="s">
        <v>21</v>
      </c>
      <c r="C45" s="20" t="s">
        <v>23</v>
      </c>
      <c r="D45" s="20" t="s">
        <v>55</v>
      </c>
      <c r="E45" s="20" t="s">
        <v>25</v>
      </c>
      <c r="F45" s="20" t="s">
        <v>57</v>
      </c>
      <c r="G45" s="21" t="s">
        <v>3</v>
      </c>
      <c r="H45" s="22">
        <v>1911272</v>
      </c>
      <c r="I45" s="22">
        <v>1911272</v>
      </c>
      <c r="J45" s="95">
        <f t="shared" si="2"/>
        <v>100</v>
      </c>
    </row>
    <row r="46" spans="1:10" ht="93.75" x14ac:dyDescent="0.2">
      <c r="A46" s="19" t="s">
        <v>28</v>
      </c>
      <c r="B46" s="20" t="s">
        <v>21</v>
      </c>
      <c r="C46" s="20" t="s">
        <v>23</v>
      </c>
      <c r="D46" s="20" t="s">
        <v>55</v>
      </c>
      <c r="E46" s="20" t="s">
        <v>25</v>
      </c>
      <c r="F46" s="20" t="s">
        <v>57</v>
      </c>
      <c r="G46" s="20" t="s">
        <v>29</v>
      </c>
      <c r="H46" s="22">
        <v>1630100.25</v>
      </c>
      <c r="I46" s="22">
        <v>1630100.25</v>
      </c>
      <c r="J46" s="95">
        <f t="shared" si="2"/>
        <v>100</v>
      </c>
    </row>
    <row r="47" spans="1:10" ht="37.5" x14ac:dyDescent="0.2">
      <c r="A47" s="19" t="s">
        <v>30</v>
      </c>
      <c r="B47" s="20" t="s">
        <v>21</v>
      </c>
      <c r="C47" s="20" t="s">
        <v>23</v>
      </c>
      <c r="D47" s="20" t="s">
        <v>55</v>
      </c>
      <c r="E47" s="20" t="s">
        <v>25</v>
      </c>
      <c r="F47" s="20" t="s">
        <v>57</v>
      </c>
      <c r="G47" s="20" t="s">
        <v>31</v>
      </c>
      <c r="H47" s="22">
        <v>1630100.25</v>
      </c>
      <c r="I47" s="22">
        <v>1630100.25</v>
      </c>
      <c r="J47" s="95">
        <f t="shared" si="2"/>
        <v>100</v>
      </c>
    </row>
    <row r="48" spans="1:10" ht="37.5" x14ac:dyDescent="0.2">
      <c r="A48" s="19" t="s">
        <v>34</v>
      </c>
      <c r="B48" s="20" t="s">
        <v>21</v>
      </c>
      <c r="C48" s="20" t="s">
        <v>23</v>
      </c>
      <c r="D48" s="20" t="s">
        <v>55</v>
      </c>
      <c r="E48" s="20" t="s">
        <v>25</v>
      </c>
      <c r="F48" s="20" t="s">
        <v>57</v>
      </c>
      <c r="G48" s="20" t="s">
        <v>35</v>
      </c>
      <c r="H48" s="22">
        <v>281171.75</v>
      </c>
      <c r="I48" s="22">
        <v>281171.75</v>
      </c>
      <c r="J48" s="95">
        <f t="shared" si="2"/>
        <v>100</v>
      </c>
    </row>
    <row r="49" spans="1:10" ht="37.5" x14ac:dyDescent="0.2">
      <c r="A49" s="19" t="s">
        <v>36</v>
      </c>
      <c r="B49" s="20" t="s">
        <v>21</v>
      </c>
      <c r="C49" s="20" t="s">
        <v>23</v>
      </c>
      <c r="D49" s="20" t="s">
        <v>55</v>
      </c>
      <c r="E49" s="20" t="s">
        <v>25</v>
      </c>
      <c r="F49" s="20" t="s">
        <v>57</v>
      </c>
      <c r="G49" s="20" t="s">
        <v>37</v>
      </c>
      <c r="H49" s="22">
        <v>281171.75</v>
      </c>
      <c r="I49" s="22">
        <v>281171.75</v>
      </c>
      <c r="J49" s="95">
        <f t="shared" si="2"/>
        <v>100</v>
      </c>
    </row>
    <row r="50" spans="1:10" ht="37.5" x14ac:dyDescent="0.2">
      <c r="A50" s="19" t="s">
        <v>58</v>
      </c>
      <c r="B50" s="20" t="s">
        <v>21</v>
      </c>
      <c r="C50" s="20" t="s">
        <v>23</v>
      </c>
      <c r="D50" s="20" t="s">
        <v>55</v>
      </c>
      <c r="E50" s="20" t="s">
        <v>25</v>
      </c>
      <c r="F50" s="20" t="s">
        <v>59</v>
      </c>
      <c r="G50" s="21" t="s">
        <v>3</v>
      </c>
      <c r="H50" s="22">
        <v>1911072</v>
      </c>
      <c r="I50" s="22">
        <v>1911072</v>
      </c>
      <c r="J50" s="95">
        <f t="shared" si="2"/>
        <v>100</v>
      </c>
    </row>
    <row r="51" spans="1:10" ht="93.75" x14ac:dyDescent="0.2">
      <c r="A51" s="19" t="s">
        <v>28</v>
      </c>
      <c r="B51" s="20" t="s">
        <v>21</v>
      </c>
      <c r="C51" s="20" t="s">
        <v>23</v>
      </c>
      <c r="D51" s="20" t="s">
        <v>55</v>
      </c>
      <c r="E51" s="20" t="s">
        <v>25</v>
      </c>
      <c r="F51" s="20" t="s">
        <v>59</v>
      </c>
      <c r="G51" s="20" t="s">
        <v>29</v>
      </c>
      <c r="H51" s="22">
        <v>1899072</v>
      </c>
      <c r="I51" s="22">
        <v>1899072</v>
      </c>
      <c r="J51" s="95">
        <f t="shared" si="2"/>
        <v>100</v>
      </c>
    </row>
    <row r="52" spans="1:10" ht="37.5" x14ac:dyDescent="0.2">
      <c r="A52" s="19" t="s">
        <v>30</v>
      </c>
      <c r="B52" s="20" t="s">
        <v>21</v>
      </c>
      <c r="C52" s="20" t="s">
        <v>23</v>
      </c>
      <c r="D52" s="20" t="s">
        <v>55</v>
      </c>
      <c r="E52" s="20" t="s">
        <v>25</v>
      </c>
      <c r="F52" s="20" t="s">
        <v>59</v>
      </c>
      <c r="G52" s="20" t="s">
        <v>31</v>
      </c>
      <c r="H52" s="22">
        <v>1899072</v>
      </c>
      <c r="I52" s="22">
        <v>1899072</v>
      </c>
      <c r="J52" s="95">
        <f t="shared" si="2"/>
        <v>100</v>
      </c>
    </row>
    <row r="53" spans="1:10" ht="37.5" x14ac:dyDescent="0.2">
      <c r="A53" s="19" t="s">
        <v>34</v>
      </c>
      <c r="B53" s="20" t="s">
        <v>21</v>
      </c>
      <c r="C53" s="20" t="s">
        <v>23</v>
      </c>
      <c r="D53" s="20" t="s">
        <v>55</v>
      </c>
      <c r="E53" s="20" t="s">
        <v>25</v>
      </c>
      <c r="F53" s="20" t="s">
        <v>59</v>
      </c>
      <c r="G53" s="20" t="s">
        <v>35</v>
      </c>
      <c r="H53" s="22">
        <v>12000</v>
      </c>
      <c r="I53" s="22">
        <v>12000</v>
      </c>
      <c r="J53" s="95">
        <f t="shared" si="2"/>
        <v>100</v>
      </c>
    </row>
    <row r="54" spans="1:10" ht="37.5" x14ac:dyDescent="0.2">
      <c r="A54" s="19" t="s">
        <v>36</v>
      </c>
      <c r="B54" s="20" t="s">
        <v>21</v>
      </c>
      <c r="C54" s="20" t="s">
        <v>23</v>
      </c>
      <c r="D54" s="20" t="s">
        <v>55</v>
      </c>
      <c r="E54" s="20" t="s">
        <v>25</v>
      </c>
      <c r="F54" s="20" t="s">
        <v>59</v>
      </c>
      <c r="G54" s="20" t="s">
        <v>37</v>
      </c>
      <c r="H54" s="22">
        <v>12000</v>
      </c>
      <c r="I54" s="22">
        <v>12000</v>
      </c>
      <c r="J54" s="95">
        <f t="shared" si="2"/>
        <v>100</v>
      </c>
    </row>
    <row r="55" spans="1:10" ht="56.25" x14ac:dyDescent="0.2">
      <c r="A55" s="19" t="s">
        <v>60</v>
      </c>
      <c r="B55" s="20" t="s">
        <v>21</v>
      </c>
      <c r="C55" s="20" t="s">
        <v>23</v>
      </c>
      <c r="D55" s="20" t="s">
        <v>55</v>
      </c>
      <c r="E55" s="20" t="s">
        <v>25</v>
      </c>
      <c r="F55" s="20" t="s">
        <v>61</v>
      </c>
      <c r="G55" s="21" t="s">
        <v>3</v>
      </c>
      <c r="H55" s="22">
        <v>477768</v>
      </c>
      <c r="I55" s="22">
        <v>477768</v>
      </c>
      <c r="J55" s="95">
        <f t="shared" si="2"/>
        <v>100</v>
      </c>
    </row>
    <row r="56" spans="1:10" ht="93.75" x14ac:dyDescent="0.2">
      <c r="A56" s="19" t="s">
        <v>28</v>
      </c>
      <c r="B56" s="20" t="s">
        <v>21</v>
      </c>
      <c r="C56" s="20" t="s">
        <v>23</v>
      </c>
      <c r="D56" s="20" t="s">
        <v>55</v>
      </c>
      <c r="E56" s="20" t="s">
        <v>25</v>
      </c>
      <c r="F56" s="20" t="s">
        <v>61</v>
      </c>
      <c r="G56" s="20" t="s">
        <v>29</v>
      </c>
      <c r="H56" s="22">
        <v>419735.3</v>
      </c>
      <c r="I56" s="22">
        <v>419735.3</v>
      </c>
      <c r="J56" s="95">
        <f t="shared" si="2"/>
        <v>100</v>
      </c>
    </row>
    <row r="57" spans="1:10" ht="37.5" x14ac:dyDescent="0.2">
      <c r="A57" s="19" t="s">
        <v>30</v>
      </c>
      <c r="B57" s="20" t="s">
        <v>21</v>
      </c>
      <c r="C57" s="20" t="s">
        <v>23</v>
      </c>
      <c r="D57" s="20" t="s">
        <v>55</v>
      </c>
      <c r="E57" s="20" t="s">
        <v>25</v>
      </c>
      <c r="F57" s="20" t="s">
        <v>61</v>
      </c>
      <c r="G57" s="20" t="s">
        <v>31</v>
      </c>
      <c r="H57" s="22">
        <v>419735.3</v>
      </c>
      <c r="I57" s="22">
        <v>419735.3</v>
      </c>
      <c r="J57" s="95">
        <f t="shared" si="2"/>
        <v>100</v>
      </c>
    </row>
    <row r="58" spans="1:10" ht="37.5" x14ac:dyDescent="0.2">
      <c r="A58" s="19" t="s">
        <v>34</v>
      </c>
      <c r="B58" s="20" t="s">
        <v>21</v>
      </c>
      <c r="C58" s="20" t="s">
        <v>23</v>
      </c>
      <c r="D58" s="20" t="s">
        <v>55</v>
      </c>
      <c r="E58" s="20" t="s">
        <v>25</v>
      </c>
      <c r="F58" s="20" t="s">
        <v>61</v>
      </c>
      <c r="G58" s="20" t="s">
        <v>35</v>
      </c>
      <c r="H58" s="22">
        <v>58032.7</v>
      </c>
      <c r="I58" s="22">
        <v>58032.7</v>
      </c>
      <c r="J58" s="95">
        <f t="shared" si="2"/>
        <v>100</v>
      </c>
    </row>
    <row r="59" spans="1:10" ht="37.5" x14ac:dyDescent="0.2">
      <c r="A59" s="19" t="s">
        <v>36</v>
      </c>
      <c r="B59" s="20" t="s">
        <v>21</v>
      </c>
      <c r="C59" s="20" t="s">
        <v>23</v>
      </c>
      <c r="D59" s="20" t="s">
        <v>55</v>
      </c>
      <c r="E59" s="20" t="s">
        <v>25</v>
      </c>
      <c r="F59" s="20" t="s">
        <v>61</v>
      </c>
      <c r="G59" s="20" t="s">
        <v>37</v>
      </c>
      <c r="H59" s="22">
        <v>58032.7</v>
      </c>
      <c r="I59" s="22">
        <v>58032.7</v>
      </c>
      <c r="J59" s="95">
        <f t="shared" si="2"/>
        <v>100</v>
      </c>
    </row>
    <row r="60" spans="1:10" ht="56.25" x14ac:dyDescent="0.2">
      <c r="A60" s="19" t="s">
        <v>62</v>
      </c>
      <c r="B60" s="20" t="s">
        <v>21</v>
      </c>
      <c r="C60" s="20" t="s">
        <v>23</v>
      </c>
      <c r="D60" s="20" t="s">
        <v>55</v>
      </c>
      <c r="E60" s="20" t="s">
        <v>25</v>
      </c>
      <c r="F60" s="20" t="s">
        <v>63</v>
      </c>
      <c r="G60" s="21" t="s">
        <v>3</v>
      </c>
      <c r="H60" s="22">
        <v>25287</v>
      </c>
      <c r="I60" s="22">
        <v>25287</v>
      </c>
      <c r="J60" s="95">
        <f t="shared" si="2"/>
        <v>100</v>
      </c>
    </row>
    <row r="61" spans="1:10" ht="37.5" x14ac:dyDescent="0.2">
      <c r="A61" s="19" t="s">
        <v>34</v>
      </c>
      <c r="B61" s="20" t="s">
        <v>21</v>
      </c>
      <c r="C61" s="20" t="s">
        <v>23</v>
      </c>
      <c r="D61" s="20" t="s">
        <v>55</v>
      </c>
      <c r="E61" s="20" t="s">
        <v>25</v>
      </c>
      <c r="F61" s="20" t="s">
        <v>63</v>
      </c>
      <c r="G61" s="20" t="s">
        <v>35</v>
      </c>
      <c r="H61" s="22">
        <v>25287</v>
      </c>
      <c r="I61" s="22">
        <v>25287</v>
      </c>
      <c r="J61" s="95">
        <f t="shared" si="2"/>
        <v>100</v>
      </c>
    </row>
    <row r="62" spans="1:10" ht="37.5" x14ac:dyDescent="0.2">
      <c r="A62" s="19" t="s">
        <v>36</v>
      </c>
      <c r="B62" s="20" t="s">
        <v>21</v>
      </c>
      <c r="C62" s="20" t="s">
        <v>23</v>
      </c>
      <c r="D62" s="20" t="s">
        <v>55</v>
      </c>
      <c r="E62" s="20" t="s">
        <v>25</v>
      </c>
      <c r="F62" s="20" t="s">
        <v>63</v>
      </c>
      <c r="G62" s="20" t="s">
        <v>37</v>
      </c>
      <c r="H62" s="22">
        <v>25287</v>
      </c>
      <c r="I62" s="22">
        <v>25287</v>
      </c>
      <c r="J62" s="95">
        <f t="shared" si="2"/>
        <v>100</v>
      </c>
    </row>
    <row r="63" spans="1:10" ht="75" x14ac:dyDescent="0.2">
      <c r="A63" s="13" t="s">
        <v>64</v>
      </c>
      <c r="B63" s="14" t="s">
        <v>21</v>
      </c>
      <c r="C63" s="14" t="s">
        <v>23</v>
      </c>
      <c r="D63" s="14" t="s">
        <v>65</v>
      </c>
      <c r="E63" s="15" t="s">
        <v>3</v>
      </c>
      <c r="F63" s="15" t="s">
        <v>3</v>
      </c>
      <c r="G63" s="15" t="s">
        <v>3</v>
      </c>
      <c r="H63" s="16">
        <f>H64</f>
        <v>11319282</v>
      </c>
      <c r="I63" s="16">
        <f t="shared" ref="I63:I64" si="6">I64</f>
        <v>11186874.75</v>
      </c>
      <c r="J63" s="95">
        <f t="shared" si="2"/>
        <v>98.830250452281334</v>
      </c>
    </row>
    <row r="64" spans="1:10" ht="18.75" x14ac:dyDescent="0.2">
      <c r="A64" s="13" t="s">
        <v>24</v>
      </c>
      <c r="B64" s="14" t="s">
        <v>21</v>
      </c>
      <c r="C64" s="14" t="s">
        <v>23</v>
      </c>
      <c r="D64" s="14" t="s">
        <v>65</v>
      </c>
      <c r="E64" s="14" t="s">
        <v>25</v>
      </c>
      <c r="F64" s="18" t="s">
        <v>3</v>
      </c>
      <c r="G64" s="18" t="s">
        <v>3</v>
      </c>
      <c r="H64" s="16">
        <f>H65</f>
        <v>11319282</v>
      </c>
      <c r="I64" s="16">
        <f t="shared" si="6"/>
        <v>11186874.75</v>
      </c>
      <c r="J64" s="95">
        <f t="shared" si="2"/>
        <v>98.830250452281334</v>
      </c>
    </row>
    <row r="65" spans="1:10" ht="37.5" x14ac:dyDescent="0.2">
      <c r="A65" s="19" t="s">
        <v>66</v>
      </c>
      <c r="B65" s="20" t="s">
        <v>21</v>
      </c>
      <c r="C65" s="20" t="s">
        <v>23</v>
      </c>
      <c r="D65" s="20" t="s">
        <v>65</v>
      </c>
      <c r="E65" s="20" t="s">
        <v>25</v>
      </c>
      <c r="F65" s="20" t="s">
        <v>67</v>
      </c>
      <c r="G65" s="21" t="s">
        <v>3</v>
      </c>
      <c r="H65" s="22">
        <v>11319282</v>
      </c>
      <c r="I65" s="22">
        <v>11186874.75</v>
      </c>
      <c r="J65" s="95">
        <f t="shared" si="2"/>
        <v>98.830250452281334</v>
      </c>
    </row>
    <row r="66" spans="1:10" ht="37.5" x14ac:dyDescent="0.2">
      <c r="A66" s="19" t="s">
        <v>68</v>
      </c>
      <c r="B66" s="20" t="s">
        <v>21</v>
      </c>
      <c r="C66" s="20" t="s">
        <v>23</v>
      </c>
      <c r="D66" s="20" t="s">
        <v>65</v>
      </c>
      <c r="E66" s="20" t="s">
        <v>25</v>
      </c>
      <c r="F66" s="20" t="s">
        <v>67</v>
      </c>
      <c r="G66" s="20" t="s">
        <v>69</v>
      </c>
      <c r="H66" s="22">
        <v>11319282</v>
      </c>
      <c r="I66" s="22">
        <v>11186874.75</v>
      </c>
      <c r="J66" s="95">
        <f t="shared" si="2"/>
        <v>98.830250452281334</v>
      </c>
    </row>
    <row r="67" spans="1:10" ht="18.75" x14ac:dyDescent="0.2">
      <c r="A67" s="19" t="s">
        <v>70</v>
      </c>
      <c r="B67" s="20" t="s">
        <v>21</v>
      </c>
      <c r="C67" s="20" t="s">
        <v>23</v>
      </c>
      <c r="D67" s="20" t="s">
        <v>65</v>
      </c>
      <c r="E67" s="20" t="s">
        <v>25</v>
      </c>
      <c r="F67" s="20" t="s">
        <v>67</v>
      </c>
      <c r="G67" s="20" t="s">
        <v>71</v>
      </c>
      <c r="H67" s="22">
        <v>11319282</v>
      </c>
      <c r="I67" s="22">
        <v>11186874.75</v>
      </c>
      <c r="J67" s="95">
        <f t="shared" si="2"/>
        <v>98.830250452281334</v>
      </c>
    </row>
    <row r="68" spans="1:10" ht="56.25" x14ac:dyDescent="0.2">
      <c r="A68" s="13" t="s">
        <v>72</v>
      </c>
      <c r="B68" s="14" t="s">
        <v>21</v>
      </c>
      <c r="C68" s="14" t="s">
        <v>23</v>
      </c>
      <c r="D68" s="14" t="s">
        <v>73</v>
      </c>
      <c r="E68" s="15" t="s">
        <v>3</v>
      </c>
      <c r="F68" s="15" t="s">
        <v>3</v>
      </c>
      <c r="G68" s="15" t="s">
        <v>3</v>
      </c>
      <c r="H68" s="16">
        <f>H69</f>
        <v>1620460.8599999999</v>
      </c>
      <c r="I68" s="16">
        <f t="shared" ref="I68" si="7">I69</f>
        <v>1550460.8599999999</v>
      </c>
      <c r="J68" s="95">
        <f t="shared" si="2"/>
        <v>95.680241237051533</v>
      </c>
    </row>
    <row r="69" spans="1:10" ht="18.75" x14ac:dyDescent="0.2">
      <c r="A69" s="13" t="s">
        <v>24</v>
      </c>
      <c r="B69" s="14" t="s">
        <v>21</v>
      </c>
      <c r="C69" s="14" t="s">
        <v>23</v>
      </c>
      <c r="D69" s="14" t="s">
        <v>73</v>
      </c>
      <c r="E69" s="14" t="s">
        <v>25</v>
      </c>
      <c r="F69" s="18" t="s">
        <v>3</v>
      </c>
      <c r="G69" s="18" t="s">
        <v>3</v>
      </c>
      <c r="H69" s="16">
        <f>H70+H73+H76+H79</f>
        <v>1620460.8599999999</v>
      </c>
      <c r="I69" s="16">
        <f t="shared" ref="I69" si="8">I70+I73+I76+I79</f>
        <v>1550460.8599999999</v>
      </c>
      <c r="J69" s="95">
        <f t="shared" si="2"/>
        <v>95.680241237051533</v>
      </c>
    </row>
    <row r="70" spans="1:10" ht="150" x14ac:dyDescent="0.2">
      <c r="A70" s="19" t="s">
        <v>74</v>
      </c>
      <c r="B70" s="20" t="s">
        <v>21</v>
      </c>
      <c r="C70" s="20" t="s">
        <v>23</v>
      </c>
      <c r="D70" s="20" t="s">
        <v>73</v>
      </c>
      <c r="E70" s="20" t="s">
        <v>25</v>
      </c>
      <c r="F70" s="20" t="s">
        <v>75</v>
      </c>
      <c r="G70" s="21" t="s">
        <v>3</v>
      </c>
      <c r="H70" s="22">
        <v>727760.86</v>
      </c>
      <c r="I70" s="22">
        <v>727760.86</v>
      </c>
      <c r="J70" s="95">
        <f t="shared" si="2"/>
        <v>100</v>
      </c>
    </row>
    <row r="71" spans="1:10" ht="37.5" x14ac:dyDescent="0.2">
      <c r="A71" s="19" t="s">
        <v>34</v>
      </c>
      <c r="B71" s="20" t="s">
        <v>21</v>
      </c>
      <c r="C71" s="20" t="s">
        <v>23</v>
      </c>
      <c r="D71" s="20" t="s">
        <v>73</v>
      </c>
      <c r="E71" s="20" t="s">
        <v>25</v>
      </c>
      <c r="F71" s="20" t="s">
        <v>75</v>
      </c>
      <c r="G71" s="20" t="s">
        <v>35</v>
      </c>
      <c r="H71" s="22">
        <v>727760.86</v>
      </c>
      <c r="I71" s="22">
        <v>727760.86</v>
      </c>
      <c r="J71" s="95">
        <f t="shared" si="2"/>
        <v>100</v>
      </c>
    </row>
    <row r="72" spans="1:10" ht="37.5" x14ac:dyDescent="0.2">
      <c r="A72" s="19" t="s">
        <v>36</v>
      </c>
      <c r="B72" s="20" t="s">
        <v>21</v>
      </c>
      <c r="C72" s="20" t="s">
        <v>23</v>
      </c>
      <c r="D72" s="20" t="s">
        <v>73</v>
      </c>
      <c r="E72" s="20" t="s">
        <v>25</v>
      </c>
      <c r="F72" s="20" t="s">
        <v>75</v>
      </c>
      <c r="G72" s="20" t="s">
        <v>37</v>
      </c>
      <c r="H72" s="22">
        <v>727760.86</v>
      </c>
      <c r="I72" s="22">
        <v>727760.86</v>
      </c>
      <c r="J72" s="95">
        <f t="shared" si="2"/>
        <v>100</v>
      </c>
    </row>
    <row r="73" spans="1:10" ht="18.75" x14ac:dyDescent="0.2">
      <c r="A73" s="19" t="s">
        <v>76</v>
      </c>
      <c r="B73" s="20" t="s">
        <v>21</v>
      </c>
      <c r="C73" s="20" t="s">
        <v>23</v>
      </c>
      <c r="D73" s="20" t="s">
        <v>73</v>
      </c>
      <c r="E73" s="20" t="s">
        <v>25</v>
      </c>
      <c r="F73" s="20" t="s">
        <v>77</v>
      </c>
      <c r="G73" s="21" t="s">
        <v>3</v>
      </c>
      <c r="H73" s="22">
        <v>205000</v>
      </c>
      <c r="I73" s="22">
        <v>205000</v>
      </c>
      <c r="J73" s="95">
        <f t="shared" si="2"/>
        <v>100</v>
      </c>
    </row>
    <row r="74" spans="1:10" ht="18.75" x14ac:dyDescent="0.2">
      <c r="A74" s="19" t="s">
        <v>38</v>
      </c>
      <c r="B74" s="20" t="s">
        <v>21</v>
      </c>
      <c r="C74" s="20" t="s">
        <v>23</v>
      </c>
      <c r="D74" s="20" t="s">
        <v>73</v>
      </c>
      <c r="E74" s="20" t="s">
        <v>25</v>
      </c>
      <c r="F74" s="20" t="s">
        <v>77</v>
      </c>
      <c r="G74" s="20" t="s">
        <v>39</v>
      </c>
      <c r="H74" s="22">
        <v>205000</v>
      </c>
      <c r="I74" s="22">
        <v>205000</v>
      </c>
      <c r="J74" s="95">
        <f t="shared" si="2"/>
        <v>100</v>
      </c>
    </row>
    <row r="75" spans="1:10" ht="56.25" x14ac:dyDescent="0.2">
      <c r="A75" s="19" t="s">
        <v>78</v>
      </c>
      <c r="B75" s="20" t="s">
        <v>21</v>
      </c>
      <c r="C75" s="20" t="s">
        <v>23</v>
      </c>
      <c r="D75" s="20" t="s">
        <v>73</v>
      </c>
      <c r="E75" s="20" t="s">
        <v>25</v>
      </c>
      <c r="F75" s="20" t="s">
        <v>77</v>
      </c>
      <c r="G75" s="20" t="s">
        <v>79</v>
      </c>
      <c r="H75" s="22">
        <v>205000</v>
      </c>
      <c r="I75" s="22">
        <v>205000</v>
      </c>
      <c r="J75" s="95">
        <f t="shared" si="2"/>
        <v>100</v>
      </c>
    </row>
    <row r="76" spans="1:10" ht="93.75" x14ac:dyDescent="0.2">
      <c r="A76" s="19" t="s">
        <v>80</v>
      </c>
      <c r="B76" s="20" t="s">
        <v>21</v>
      </c>
      <c r="C76" s="20" t="s">
        <v>23</v>
      </c>
      <c r="D76" s="20" t="s">
        <v>73</v>
      </c>
      <c r="E76" s="20" t="s">
        <v>25</v>
      </c>
      <c r="F76" s="20" t="s">
        <v>81</v>
      </c>
      <c r="G76" s="21" t="s">
        <v>3</v>
      </c>
      <c r="H76" s="22">
        <v>587700</v>
      </c>
      <c r="I76" s="22">
        <v>587700</v>
      </c>
      <c r="J76" s="95">
        <f t="shared" ref="J76:J139" si="9">I76/H76*100</f>
        <v>100</v>
      </c>
    </row>
    <row r="77" spans="1:10" ht="18.75" x14ac:dyDescent="0.2">
      <c r="A77" s="19" t="s">
        <v>38</v>
      </c>
      <c r="B77" s="20" t="s">
        <v>21</v>
      </c>
      <c r="C77" s="20" t="s">
        <v>23</v>
      </c>
      <c r="D77" s="20" t="s">
        <v>73</v>
      </c>
      <c r="E77" s="20" t="s">
        <v>25</v>
      </c>
      <c r="F77" s="20" t="s">
        <v>81</v>
      </c>
      <c r="G77" s="20" t="s">
        <v>39</v>
      </c>
      <c r="H77" s="22">
        <v>587700</v>
      </c>
      <c r="I77" s="22">
        <v>587700</v>
      </c>
      <c r="J77" s="95">
        <f t="shared" si="9"/>
        <v>100</v>
      </c>
    </row>
    <row r="78" spans="1:10" ht="56.25" x14ac:dyDescent="0.2">
      <c r="A78" s="19" t="s">
        <v>78</v>
      </c>
      <c r="B78" s="20" t="s">
        <v>21</v>
      </c>
      <c r="C78" s="20" t="s">
        <v>23</v>
      </c>
      <c r="D78" s="20" t="s">
        <v>73</v>
      </c>
      <c r="E78" s="20" t="s">
        <v>25</v>
      </c>
      <c r="F78" s="20" t="s">
        <v>81</v>
      </c>
      <c r="G78" s="20" t="s">
        <v>79</v>
      </c>
      <c r="H78" s="22">
        <v>587700</v>
      </c>
      <c r="I78" s="22">
        <v>587700</v>
      </c>
      <c r="J78" s="95">
        <f t="shared" si="9"/>
        <v>100</v>
      </c>
    </row>
    <row r="79" spans="1:10" ht="37.5" x14ac:dyDescent="0.2">
      <c r="A79" s="19" t="s">
        <v>82</v>
      </c>
      <c r="B79" s="20" t="s">
        <v>21</v>
      </c>
      <c r="C79" s="20" t="s">
        <v>23</v>
      </c>
      <c r="D79" s="20" t="s">
        <v>73</v>
      </c>
      <c r="E79" s="20" t="s">
        <v>25</v>
      </c>
      <c r="F79" s="20" t="s">
        <v>83</v>
      </c>
      <c r="G79" s="21" t="s">
        <v>3</v>
      </c>
      <c r="H79" s="22">
        <v>100000</v>
      </c>
      <c r="I79" s="22">
        <v>30000</v>
      </c>
      <c r="J79" s="95">
        <f t="shared" si="9"/>
        <v>30</v>
      </c>
    </row>
    <row r="80" spans="1:10" ht="18.75" x14ac:dyDescent="0.2">
      <c r="A80" s="19" t="s">
        <v>84</v>
      </c>
      <c r="B80" s="20" t="s">
        <v>21</v>
      </c>
      <c r="C80" s="20" t="s">
        <v>23</v>
      </c>
      <c r="D80" s="20" t="s">
        <v>73</v>
      </c>
      <c r="E80" s="20" t="s">
        <v>25</v>
      </c>
      <c r="F80" s="20" t="s">
        <v>83</v>
      </c>
      <c r="G80" s="20" t="s">
        <v>85</v>
      </c>
      <c r="H80" s="22">
        <v>100000</v>
      </c>
      <c r="I80" s="22">
        <v>30000</v>
      </c>
      <c r="J80" s="95">
        <f t="shared" si="9"/>
        <v>30</v>
      </c>
    </row>
    <row r="81" spans="1:10" ht="37.5" x14ac:dyDescent="0.2">
      <c r="A81" s="19" t="s">
        <v>82</v>
      </c>
      <c r="B81" s="20" t="s">
        <v>21</v>
      </c>
      <c r="C81" s="20" t="s">
        <v>23</v>
      </c>
      <c r="D81" s="20" t="s">
        <v>73</v>
      </c>
      <c r="E81" s="20" t="s">
        <v>25</v>
      </c>
      <c r="F81" s="20" t="s">
        <v>83</v>
      </c>
      <c r="G81" s="20" t="s">
        <v>86</v>
      </c>
      <c r="H81" s="22">
        <v>100000</v>
      </c>
      <c r="I81" s="22">
        <v>30000</v>
      </c>
      <c r="J81" s="95">
        <f t="shared" si="9"/>
        <v>30</v>
      </c>
    </row>
    <row r="82" spans="1:10" ht="56.25" x14ac:dyDescent="0.2">
      <c r="A82" s="13" t="s">
        <v>87</v>
      </c>
      <c r="B82" s="14" t="s">
        <v>21</v>
      </c>
      <c r="C82" s="14" t="s">
        <v>23</v>
      </c>
      <c r="D82" s="14" t="s">
        <v>88</v>
      </c>
      <c r="E82" s="15" t="s">
        <v>3</v>
      </c>
      <c r="F82" s="15" t="s">
        <v>3</v>
      </c>
      <c r="G82" s="15" t="s">
        <v>3</v>
      </c>
      <c r="H82" s="16">
        <f>H83</f>
        <v>62170165.829999998</v>
      </c>
      <c r="I82" s="16">
        <f t="shared" ref="I82" si="10">I83</f>
        <v>58746587.799999997</v>
      </c>
      <c r="J82" s="95">
        <f t="shared" si="9"/>
        <v>94.493213932609507</v>
      </c>
    </row>
    <row r="83" spans="1:10" ht="18.75" x14ac:dyDescent="0.2">
      <c r="A83" s="13" t="s">
        <v>24</v>
      </c>
      <c r="B83" s="14" t="s">
        <v>21</v>
      </c>
      <c r="C83" s="14" t="s">
        <v>23</v>
      </c>
      <c r="D83" s="14" t="s">
        <v>88</v>
      </c>
      <c r="E83" s="14" t="s">
        <v>25</v>
      </c>
      <c r="F83" s="18" t="s">
        <v>3</v>
      </c>
      <c r="G83" s="18" t="s">
        <v>3</v>
      </c>
      <c r="H83" s="16">
        <f>H84+H87+H90+H94+H97+H100+H103+H106+H109+H112</f>
        <v>62170165.829999998</v>
      </c>
      <c r="I83" s="16">
        <f t="shared" ref="I83" si="11">I84+I87+I90+I94+I97+I100+I103+I106+I109+I112</f>
        <v>58746587.799999997</v>
      </c>
      <c r="J83" s="95">
        <f t="shared" si="9"/>
        <v>94.493213932609507</v>
      </c>
    </row>
    <row r="84" spans="1:10" ht="56.25" x14ac:dyDescent="0.2">
      <c r="A84" s="19" t="s">
        <v>89</v>
      </c>
      <c r="B84" s="20" t="s">
        <v>21</v>
      </c>
      <c r="C84" s="20" t="s">
        <v>23</v>
      </c>
      <c r="D84" s="20" t="s">
        <v>88</v>
      </c>
      <c r="E84" s="20" t="s">
        <v>25</v>
      </c>
      <c r="F84" s="20" t="s">
        <v>90</v>
      </c>
      <c r="G84" s="21" t="s">
        <v>3</v>
      </c>
      <c r="H84" s="22">
        <v>107200</v>
      </c>
      <c r="I84" s="22">
        <v>74600</v>
      </c>
      <c r="J84" s="95">
        <f t="shared" si="9"/>
        <v>69.589552238805979</v>
      </c>
    </row>
    <row r="85" spans="1:10" ht="18.75" x14ac:dyDescent="0.2">
      <c r="A85" s="19" t="s">
        <v>84</v>
      </c>
      <c r="B85" s="20" t="s">
        <v>21</v>
      </c>
      <c r="C85" s="20" t="s">
        <v>23</v>
      </c>
      <c r="D85" s="20" t="s">
        <v>88</v>
      </c>
      <c r="E85" s="20" t="s">
        <v>25</v>
      </c>
      <c r="F85" s="20" t="s">
        <v>90</v>
      </c>
      <c r="G85" s="20" t="s">
        <v>85</v>
      </c>
      <c r="H85" s="22">
        <v>107200</v>
      </c>
      <c r="I85" s="22">
        <v>74600</v>
      </c>
      <c r="J85" s="95">
        <f t="shared" si="9"/>
        <v>69.589552238805979</v>
      </c>
    </row>
    <row r="86" spans="1:10" ht="18.75" x14ac:dyDescent="0.2">
      <c r="A86" s="19" t="s">
        <v>91</v>
      </c>
      <c r="B86" s="20" t="s">
        <v>21</v>
      </c>
      <c r="C86" s="20" t="s">
        <v>23</v>
      </c>
      <c r="D86" s="20" t="s">
        <v>88</v>
      </c>
      <c r="E86" s="20" t="s">
        <v>25</v>
      </c>
      <c r="F86" s="20" t="s">
        <v>90</v>
      </c>
      <c r="G86" s="20" t="s">
        <v>92</v>
      </c>
      <c r="H86" s="22">
        <v>107200</v>
      </c>
      <c r="I86" s="22">
        <v>74600</v>
      </c>
      <c r="J86" s="95">
        <f t="shared" si="9"/>
        <v>69.589552238805979</v>
      </c>
    </row>
    <row r="87" spans="1:10" ht="37.5" x14ac:dyDescent="0.2">
      <c r="A87" s="19" t="s">
        <v>58</v>
      </c>
      <c r="B87" s="20" t="s">
        <v>21</v>
      </c>
      <c r="C87" s="20" t="s">
        <v>23</v>
      </c>
      <c r="D87" s="20" t="s">
        <v>88</v>
      </c>
      <c r="E87" s="20" t="s">
        <v>25</v>
      </c>
      <c r="F87" s="20" t="s">
        <v>93</v>
      </c>
      <c r="G87" s="21" t="s">
        <v>3</v>
      </c>
      <c r="H87" s="22">
        <v>165000</v>
      </c>
      <c r="I87" s="22">
        <v>77000</v>
      </c>
      <c r="J87" s="95">
        <f t="shared" si="9"/>
        <v>46.666666666666664</v>
      </c>
    </row>
    <row r="88" spans="1:10" ht="37.5" x14ac:dyDescent="0.2">
      <c r="A88" s="19" t="s">
        <v>34</v>
      </c>
      <c r="B88" s="20" t="s">
        <v>21</v>
      </c>
      <c r="C88" s="20" t="s">
        <v>23</v>
      </c>
      <c r="D88" s="20" t="s">
        <v>88</v>
      </c>
      <c r="E88" s="20" t="s">
        <v>25</v>
      </c>
      <c r="F88" s="20" t="s">
        <v>93</v>
      </c>
      <c r="G88" s="20" t="s">
        <v>35</v>
      </c>
      <c r="H88" s="22">
        <v>165000</v>
      </c>
      <c r="I88" s="22">
        <v>77000</v>
      </c>
      <c r="J88" s="95">
        <f t="shared" si="9"/>
        <v>46.666666666666664</v>
      </c>
    </row>
    <row r="89" spans="1:10" ht="37.5" x14ac:dyDescent="0.2">
      <c r="A89" s="19" t="s">
        <v>36</v>
      </c>
      <c r="B89" s="20" t="s">
        <v>21</v>
      </c>
      <c r="C89" s="20" t="s">
        <v>23</v>
      </c>
      <c r="D89" s="20" t="s">
        <v>88</v>
      </c>
      <c r="E89" s="20" t="s">
        <v>25</v>
      </c>
      <c r="F89" s="20" t="s">
        <v>93</v>
      </c>
      <c r="G89" s="20" t="s">
        <v>37</v>
      </c>
      <c r="H89" s="22">
        <v>165000</v>
      </c>
      <c r="I89" s="22">
        <v>77000</v>
      </c>
      <c r="J89" s="95">
        <f t="shared" si="9"/>
        <v>46.666666666666664</v>
      </c>
    </row>
    <row r="90" spans="1:10" ht="37.5" x14ac:dyDescent="0.2">
      <c r="A90" s="19" t="s">
        <v>58</v>
      </c>
      <c r="B90" s="20" t="s">
        <v>21</v>
      </c>
      <c r="C90" s="20" t="s">
        <v>23</v>
      </c>
      <c r="D90" s="20" t="s">
        <v>88</v>
      </c>
      <c r="E90" s="20" t="s">
        <v>25</v>
      </c>
      <c r="F90" s="20" t="s">
        <v>94</v>
      </c>
      <c r="G90" s="21" t="s">
        <v>3</v>
      </c>
      <c r="H90" s="22">
        <v>13524128</v>
      </c>
      <c r="I90" s="22">
        <v>10854517</v>
      </c>
      <c r="J90" s="95">
        <f t="shared" si="9"/>
        <v>80.260383516038885</v>
      </c>
    </row>
    <row r="91" spans="1:10" ht="18.75" x14ac:dyDescent="0.2">
      <c r="A91" s="19" t="s">
        <v>84</v>
      </c>
      <c r="B91" s="20" t="s">
        <v>21</v>
      </c>
      <c r="C91" s="20" t="s">
        <v>23</v>
      </c>
      <c r="D91" s="20" t="s">
        <v>88</v>
      </c>
      <c r="E91" s="20" t="s">
        <v>25</v>
      </c>
      <c r="F91" s="20" t="s">
        <v>94</v>
      </c>
      <c r="G91" s="20" t="s">
        <v>85</v>
      </c>
      <c r="H91" s="22">
        <v>13524128</v>
      </c>
      <c r="I91" s="22">
        <v>10854517</v>
      </c>
      <c r="J91" s="95">
        <f t="shared" si="9"/>
        <v>80.260383516038885</v>
      </c>
    </row>
    <row r="92" spans="1:10" ht="18.75" x14ac:dyDescent="0.2">
      <c r="A92" s="19" t="s">
        <v>91</v>
      </c>
      <c r="B92" s="20" t="s">
        <v>21</v>
      </c>
      <c r="C92" s="20" t="s">
        <v>23</v>
      </c>
      <c r="D92" s="20" t="s">
        <v>88</v>
      </c>
      <c r="E92" s="20" t="s">
        <v>25</v>
      </c>
      <c r="F92" s="20" t="s">
        <v>94</v>
      </c>
      <c r="G92" s="20" t="s">
        <v>92</v>
      </c>
      <c r="H92" s="22">
        <v>10600688</v>
      </c>
      <c r="I92" s="22">
        <v>8498624</v>
      </c>
      <c r="J92" s="95">
        <f t="shared" si="9"/>
        <v>80.170494594313126</v>
      </c>
    </row>
    <row r="93" spans="1:10" ht="37.5" x14ac:dyDescent="0.2">
      <c r="A93" s="19" t="s">
        <v>82</v>
      </c>
      <c r="B93" s="20" t="s">
        <v>21</v>
      </c>
      <c r="C93" s="20" t="s">
        <v>23</v>
      </c>
      <c r="D93" s="20" t="s">
        <v>88</v>
      </c>
      <c r="E93" s="20" t="s">
        <v>25</v>
      </c>
      <c r="F93" s="20" t="s">
        <v>94</v>
      </c>
      <c r="G93" s="20" t="s">
        <v>86</v>
      </c>
      <c r="H93" s="22">
        <v>2923440</v>
      </c>
      <c r="I93" s="22">
        <v>2355893</v>
      </c>
      <c r="J93" s="95">
        <f t="shared" si="9"/>
        <v>80.586329803245491</v>
      </c>
    </row>
    <row r="94" spans="1:10" ht="56.25" x14ac:dyDescent="0.2">
      <c r="A94" s="19" t="s">
        <v>95</v>
      </c>
      <c r="B94" s="20" t="s">
        <v>21</v>
      </c>
      <c r="C94" s="20" t="s">
        <v>23</v>
      </c>
      <c r="D94" s="20" t="s">
        <v>88</v>
      </c>
      <c r="E94" s="20" t="s">
        <v>25</v>
      </c>
      <c r="F94" s="20" t="s">
        <v>96</v>
      </c>
      <c r="G94" s="21" t="s">
        <v>3</v>
      </c>
      <c r="H94" s="22">
        <v>469511.4</v>
      </c>
      <c r="I94" s="22">
        <v>469511.4</v>
      </c>
      <c r="J94" s="95">
        <f t="shared" si="9"/>
        <v>100</v>
      </c>
    </row>
    <row r="95" spans="1:10" ht="18.75" x14ac:dyDescent="0.2">
      <c r="A95" s="19" t="s">
        <v>84</v>
      </c>
      <c r="B95" s="20" t="s">
        <v>21</v>
      </c>
      <c r="C95" s="20" t="s">
        <v>23</v>
      </c>
      <c r="D95" s="20" t="s">
        <v>88</v>
      </c>
      <c r="E95" s="20" t="s">
        <v>25</v>
      </c>
      <c r="F95" s="20" t="s">
        <v>96</v>
      </c>
      <c r="G95" s="20" t="s">
        <v>85</v>
      </c>
      <c r="H95" s="22">
        <v>469511.4</v>
      </c>
      <c r="I95" s="22">
        <v>469511.4</v>
      </c>
      <c r="J95" s="95">
        <f t="shared" si="9"/>
        <v>100</v>
      </c>
    </row>
    <row r="96" spans="1:10" ht="18.75" x14ac:dyDescent="0.2">
      <c r="A96" s="19" t="s">
        <v>91</v>
      </c>
      <c r="B96" s="20" t="s">
        <v>21</v>
      </c>
      <c r="C96" s="20" t="s">
        <v>23</v>
      </c>
      <c r="D96" s="20" t="s">
        <v>88</v>
      </c>
      <c r="E96" s="20" t="s">
        <v>25</v>
      </c>
      <c r="F96" s="20" t="s">
        <v>96</v>
      </c>
      <c r="G96" s="20" t="s">
        <v>92</v>
      </c>
      <c r="H96" s="22">
        <v>469511.4</v>
      </c>
      <c r="I96" s="22">
        <v>469511.4</v>
      </c>
      <c r="J96" s="95">
        <f t="shared" si="9"/>
        <v>100</v>
      </c>
    </row>
    <row r="97" spans="1:10" ht="37.5" x14ac:dyDescent="0.2">
      <c r="A97" s="19" t="s">
        <v>97</v>
      </c>
      <c r="B97" s="20" t="s">
        <v>21</v>
      </c>
      <c r="C97" s="20" t="s">
        <v>23</v>
      </c>
      <c r="D97" s="20" t="s">
        <v>88</v>
      </c>
      <c r="E97" s="20" t="s">
        <v>25</v>
      </c>
      <c r="F97" s="20" t="s">
        <v>98</v>
      </c>
      <c r="G97" s="21" t="s">
        <v>3</v>
      </c>
      <c r="H97" s="22">
        <v>8825918.0299999993</v>
      </c>
      <c r="I97" s="22">
        <v>8825918</v>
      </c>
      <c r="J97" s="95">
        <f t="shared" si="9"/>
        <v>99.999999660092016</v>
      </c>
    </row>
    <row r="98" spans="1:10" ht="18.75" x14ac:dyDescent="0.2">
      <c r="A98" s="19" t="s">
        <v>84</v>
      </c>
      <c r="B98" s="20" t="s">
        <v>21</v>
      </c>
      <c r="C98" s="20" t="s">
        <v>23</v>
      </c>
      <c r="D98" s="20" t="s">
        <v>88</v>
      </c>
      <c r="E98" s="20" t="s">
        <v>25</v>
      </c>
      <c r="F98" s="20" t="s">
        <v>98</v>
      </c>
      <c r="G98" s="20" t="s">
        <v>85</v>
      </c>
      <c r="H98" s="22">
        <v>8825918.0299999993</v>
      </c>
      <c r="I98" s="22">
        <v>8825918</v>
      </c>
      <c r="J98" s="95">
        <f t="shared" si="9"/>
        <v>99.999999660092016</v>
      </c>
    </row>
    <row r="99" spans="1:10" ht="18.75" x14ac:dyDescent="0.2">
      <c r="A99" s="19" t="s">
        <v>91</v>
      </c>
      <c r="B99" s="20" t="s">
        <v>21</v>
      </c>
      <c r="C99" s="20" t="s">
        <v>23</v>
      </c>
      <c r="D99" s="20" t="s">
        <v>88</v>
      </c>
      <c r="E99" s="20" t="s">
        <v>25</v>
      </c>
      <c r="F99" s="20" t="s">
        <v>98</v>
      </c>
      <c r="G99" s="20" t="s">
        <v>92</v>
      </c>
      <c r="H99" s="22">
        <v>8825918.0299999993</v>
      </c>
      <c r="I99" s="22">
        <v>8825918</v>
      </c>
      <c r="J99" s="95">
        <f t="shared" si="9"/>
        <v>99.999999660092016</v>
      </c>
    </row>
    <row r="100" spans="1:10" ht="37.5" x14ac:dyDescent="0.2">
      <c r="A100" s="19" t="s">
        <v>99</v>
      </c>
      <c r="B100" s="20" t="s">
        <v>21</v>
      </c>
      <c r="C100" s="20" t="s">
        <v>23</v>
      </c>
      <c r="D100" s="20" t="s">
        <v>88</v>
      </c>
      <c r="E100" s="20" t="s">
        <v>25</v>
      </c>
      <c r="F100" s="20" t="s">
        <v>100</v>
      </c>
      <c r="G100" s="21" t="s">
        <v>3</v>
      </c>
      <c r="H100" s="22">
        <v>85000</v>
      </c>
      <c r="I100" s="22">
        <v>84927</v>
      </c>
      <c r="J100" s="95">
        <f t="shared" si="9"/>
        <v>99.914117647058816</v>
      </c>
    </row>
    <row r="101" spans="1:10" ht="37.5" x14ac:dyDescent="0.2">
      <c r="A101" s="19" t="s">
        <v>34</v>
      </c>
      <c r="B101" s="20" t="s">
        <v>21</v>
      </c>
      <c r="C101" s="20" t="s">
        <v>23</v>
      </c>
      <c r="D101" s="20" t="s">
        <v>88</v>
      </c>
      <c r="E101" s="20" t="s">
        <v>25</v>
      </c>
      <c r="F101" s="20" t="s">
        <v>100</v>
      </c>
      <c r="G101" s="20" t="s">
        <v>35</v>
      </c>
      <c r="H101" s="22">
        <v>85000</v>
      </c>
      <c r="I101" s="22">
        <v>84927</v>
      </c>
      <c r="J101" s="95">
        <f t="shared" si="9"/>
        <v>99.914117647058816</v>
      </c>
    </row>
    <row r="102" spans="1:10" ht="37.5" x14ac:dyDescent="0.2">
      <c r="A102" s="19" t="s">
        <v>36</v>
      </c>
      <c r="B102" s="20" t="s">
        <v>21</v>
      </c>
      <c r="C102" s="20" t="s">
        <v>23</v>
      </c>
      <c r="D102" s="20" t="s">
        <v>88</v>
      </c>
      <c r="E102" s="20" t="s">
        <v>25</v>
      </c>
      <c r="F102" s="20" t="s">
        <v>100</v>
      </c>
      <c r="G102" s="20" t="s">
        <v>37</v>
      </c>
      <c r="H102" s="22">
        <v>85000</v>
      </c>
      <c r="I102" s="22">
        <v>84927</v>
      </c>
      <c r="J102" s="95">
        <f t="shared" si="9"/>
        <v>99.914117647058816</v>
      </c>
    </row>
    <row r="103" spans="1:10" ht="18.75" x14ac:dyDescent="0.2">
      <c r="A103" s="19" t="s">
        <v>101</v>
      </c>
      <c r="B103" s="20" t="s">
        <v>21</v>
      </c>
      <c r="C103" s="20" t="s">
        <v>23</v>
      </c>
      <c r="D103" s="20" t="s">
        <v>88</v>
      </c>
      <c r="E103" s="20" t="s">
        <v>25</v>
      </c>
      <c r="F103" s="20" t="s">
        <v>102</v>
      </c>
      <c r="G103" s="21" t="s">
        <v>3</v>
      </c>
      <c r="H103" s="22">
        <v>150000</v>
      </c>
      <c r="I103" s="22">
        <v>141000</v>
      </c>
      <c r="J103" s="95">
        <f t="shared" si="9"/>
        <v>94</v>
      </c>
    </row>
    <row r="104" spans="1:10" ht="18.75" x14ac:dyDescent="0.2">
      <c r="A104" s="19" t="s">
        <v>84</v>
      </c>
      <c r="B104" s="20" t="s">
        <v>21</v>
      </c>
      <c r="C104" s="20" t="s">
        <v>23</v>
      </c>
      <c r="D104" s="20" t="s">
        <v>88</v>
      </c>
      <c r="E104" s="20" t="s">
        <v>25</v>
      </c>
      <c r="F104" s="20" t="s">
        <v>102</v>
      </c>
      <c r="G104" s="20" t="s">
        <v>85</v>
      </c>
      <c r="H104" s="22">
        <v>150000</v>
      </c>
      <c r="I104" s="22">
        <v>141000</v>
      </c>
      <c r="J104" s="95">
        <f t="shared" si="9"/>
        <v>94</v>
      </c>
    </row>
    <row r="105" spans="1:10" ht="18.75" x14ac:dyDescent="0.2">
      <c r="A105" s="19" t="s">
        <v>91</v>
      </c>
      <c r="B105" s="20" t="s">
        <v>21</v>
      </c>
      <c r="C105" s="20" t="s">
        <v>23</v>
      </c>
      <c r="D105" s="20" t="s">
        <v>88</v>
      </c>
      <c r="E105" s="20" t="s">
        <v>25</v>
      </c>
      <c r="F105" s="20" t="s">
        <v>102</v>
      </c>
      <c r="G105" s="20" t="s">
        <v>92</v>
      </c>
      <c r="H105" s="22">
        <v>150000</v>
      </c>
      <c r="I105" s="22">
        <v>141000</v>
      </c>
      <c r="J105" s="95">
        <f t="shared" si="9"/>
        <v>94</v>
      </c>
    </row>
    <row r="106" spans="1:10" ht="37.5" x14ac:dyDescent="0.2">
      <c r="A106" s="19" t="s">
        <v>103</v>
      </c>
      <c r="B106" s="20" t="s">
        <v>21</v>
      </c>
      <c r="C106" s="20" t="s">
        <v>23</v>
      </c>
      <c r="D106" s="20" t="s">
        <v>88</v>
      </c>
      <c r="E106" s="20" t="s">
        <v>25</v>
      </c>
      <c r="F106" s="20" t="s">
        <v>104</v>
      </c>
      <c r="G106" s="21" t="s">
        <v>3</v>
      </c>
      <c r="H106" s="22">
        <v>546000</v>
      </c>
      <c r="I106" s="22">
        <v>546000</v>
      </c>
      <c r="J106" s="95">
        <f t="shared" si="9"/>
        <v>100</v>
      </c>
    </row>
    <row r="107" spans="1:10" ht="18.75" x14ac:dyDescent="0.2">
      <c r="A107" s="19" t="s">
        <v>84</v>
      </c>
      <c r="B107" s="20" t="s">
        <v>21</v>
      </c>
      <c r="C107" s="20" t="s">
        <v>23</v>
      </c>
      <c r="D107" s="20" t="s">
        <v>88</v>
      </c>
      <c r="E107" s="20" t="s">
        <v>25</v>
      </c>
      <c r="F107" s="20" t="s">
        <v>104</v>
      </c>
      <c r="G107" s="20" t="s">
        <v>85</v>
      </c>
      <c r="H107" s="22">
        <v>546000</v>
      </c>
      <c r="I107" s="22">
        <v>546000</v>
      </c>
      <c r="J107" s="95">
        <f t="shared" si="9"/>
        <v>100</v>
      </c>
    </row>
    <row r="108" spans="1:10" ht="18.75" x14ac:dyDescent="0.2">
      <c r="A108" s="19" t="s">
        <v>105</v>
      </c>
      <c r="B108" s="20" t="s">
        <v>21</v>
      </c>
      <c r="C108" s="20" t="s">
        <v>23</v>
      </c>
      <c r="D108" s="20" t="s">
        <v>88</v>
      </c>
      <c r="E108" s="20" t="s">
        <v>25</v>
      </c>
      <c r="F108" s="20" t="s">
        <v>104</v>
      </c>
      <c r="G108" s="20" t="s">
        <v>106</v>
      </c>
      <c r="H108" s="22">
        <v>546000</v>
      </c>
      <c r="I108" s="22">
        <v>546000</v>
      </c>
      <c r="J108" s="95">
        <f t="shared" si="9"/>
        <v>100</v>
      </c>
    </row>
    <row r="109" spans="1:10" ht="37.5" x14ac:dyDescent="0.2">
      <c r="A109" s="19" t="s">
        <v>107</v>
      </c>
      <c r="B109" s="20" t="s">
        <v>21</v>
      </c>
      <c r="C109" s="20" t="s">
        <v>23</v>
      </c>
      <c r="D109" s="20" t="s">
        <v>88</v>
      </c>
      <c r="E109" s="20" t="s">
        <v>25</v>
      </c>
      <c r="F109" s="20" t="s">
        <v>108</v>
      </c>
      <c r="G109" s="21" t="s">
        <v>3</v>
      </c>
      <c r="H109" s="22">
        <v>795614.4</v>
      </c>
      <c r="I109" s="22">
        <v>795614.4</v>
      </c>
      <c r="J109" s="95">
        <f t="shared" si="9"/>
        <v>100</v>
      </c>
    </row>
    <row r="110" spans="1:10" ht="18.75" x14ac:dyDescent="0.2">
      <c r="A110" s="19" t="s">
        <v>84</v>
      </c>
      <c r="B110" s="20" t="s">
        <v>21</v>
      </c>
      <c r="C110" s="20" t="s">
        <v>23</v>
      </c>
      <c r="D110" s="20" t="s">
        <v>88</v>
      </c>
      <c r="E110" s="20" t="s">
        <v>25</v>
      </c>
      <c r="F110" s="20" t="s">
        <v>108</v>
      </c>
      <c r="G110" s="20" t="s">
        <v>85</v>
      </c>
      <c r="H110" s="22">
        <v>795614.4</v>
      </c>
      <c r="I110" s="22">
        <v>795614.4</v>
      </c>
      <c r="J110" s="95">
        <f t="shared" si="9"/>
        <v>100</v>
      </c>
    </row>
    <row r="111" spans="1:10" ht="37.5" x14ac:dyDescent="0.2">
      <c r="A111" s="19" t="s">
        <v>82</v>
      </c>
      <c r="B111" s="20" t="s">
        <v>21</v>
      </c>
      <c r="C111" s="20" t="s">
        <v>23</v>
      </c>
      <c r="D111" s="20" t="s">
        <v>88</v>
      </c>
      <c r="E111" s="20" t="s">
        <v>25</v>
      </c>
      <c r="F111" s="20" t="s">
        <v>108</v>
      </c>
      <c r="G111" s="20" t="s">
        <v>86</v>
      </c>
      <c r="H111" s="22">
        <v>795614.4</v>
      </c>
      <c r="I111" s="22">
        <v>795614.4</v>
      </c>
      <c r="J111" s="95">
        <f t="shared" si="9"/>
        <v>100</v>
      </c>
    </row>
    <row r="112" spans="1:10" ht="75" x14ac:dyDescent="0.2">
      <c r="A112" s="19" t="s">
        <v>109</v>
      </c>
      <c r="B112" s="20" t="s">
        <v>21</v>
      </c>
      <c r="C112" s="20" t="s">
        <v>23</v>
      </c>
      <c r="D112" s="20" t="s">
        <v>88</v>
      </c>
      <c r="E112" s="20" t="s">
        <v>25</v>
      </c>
      <c r="F112" s="20" t="s">
        <v>110</v>
      </c>
      <c r="G112" s="21" t="s">
        <v>3</v>
      </c>
      <c r="H112" s="22">
        <v>37501794</v>
      </c>
      <c r="I112" s="22">
        <v>36877500</v>
      </c>
      <c r="J112" s="95">
        <f t="shared" si="9"/>
        <v>98.335295639456604</v>
      </c>
    </row>
    <row r="113" spans="1:10" ht="37.5" x14ac:dyDescent="0.2">
      <c r="A113" s="19" t="s">
        <v>111</v>
      </c>
      <c r="B113" s="20" t="s">
        <v>21</v>
      </c>
      <c r="C113" s="20" t="s">
        <v>23</v>
      </c>
      <c r="D113" s="20" t="s">
        <v>88</v>
      </c>
      <c r="E113" s="20" t="s">
        <v>25</v>
      </c>
      <c r="F113" s="20" t="s">
        <v>110</v>
      </c>
      <c r="G113" s="20" t="s">
        <v>112</v>
      </c>
      <c r="H113" s="22">
        <v>37501794</v>
      </c>
      <c r="I113" s="22">
        <v>36877500</v>
      </c>
      <c r="J113" s="95">
        <f t="shared" si="9"/>
        <v>98.335295639456604</v>
      </c>
    </row>
    <row r="114" spans="1:10" ht="18.75" x14ac:dyDescent="0.2">
      <c r="A114" s="19" t="s">
        <v>113</v>
      </c>
      <c r="B114" s="20" t="s">
        <v>21</v>
      </c>
      <c r="C114" s="20" t="s">
        <v>23</v>
      </c>
      <c r="D114" s="20" t="s">
        <v>88</v>
      </c>
      <c r="E114" s="20" t="s">
        <v>25</v>
      </c>
      <c r="F114" s="20" t="s">
        <v>110</v>
      </c>
      <c r="G114" s="20" t="s">
        <v>114</v>
      </c>
      <c r="H114" s="22">
        <v>37501794</v>
      </c>
      <c r="I114" s="22">
        <v>36877500</v>
      </c>
      <c r="J114" s="95">
        <f t="shared" si="9"/>
        <v>98.335295639456604</v>
      </c>
    </row>
    <row r="115" spans="1:10" ht="37.5" x14ac:dyDescent="0.2">
      <c r="A115" s="13" t="s">
        <v>115</v>
      </c>
      <c r="B115" s="14" t="s">
        <v>21</v>
      </c>
      <c r="C115" s="14" t="s">
        <v>23</v>
      </c>
      <c r="D115" s="14" t="s">
        <v>116</v>
      </c>
      <c r="E115" s="15" t="s">
        <v>3</v>
      </c>
      <c r="F115" s="15" t="s">
        <v>3</v>
      </c>
      <c r="G115" s="15" t="s">
        <v>3</v>
      </c>
      <c r="H115" s="16">
        <f>H116</f>
        <v>14737611.940000001</v>
      </c>
      <c r="I115" s="16">
        <f t="shared" ref="I115" si="12">I116</f>
        <v>11118615.049999999</v>
      </c>
      <c r="J115" s="95">
        <f t="shared" si="9"/>
        <v>75.443803889437987</v>
      </c>
    </row>
    <row r="116" spans="1:10" ht="18.75" x14ac:dyDescent="0.2">
      <c r="A116" s="13" t="s">
        <v>24</v>
      </c>
      <c r="B116" s="14" t="s">
        <v>21</v>
      </c>
      <c r="C116" s="14" t="s">
        <v>23</v>
      </c>
      <c r="D116" s="14" t="s">
        <v>116</v>
      </c>
      <c r="E116" s="14" t="s">
        <v>25</v>
      </c>
      <c r="F116" s="18" t="s">
        <v>3</v>
      </c>
      <c r="G116" s="18" t="s">
        <v>3</v>
      </c>
      <c r="H116" s="16">
        <f>H117+H120+H125</f>
        <v>14737611.940000001</v>
      </c>
      <c r="I116" s="16">
        <f t="shared" ref="I116" si="13">I117+I120+I125</f>
        <v>11118615.049999999</v>
      </c>
      <c r="J116" s="95">
        <f t="shared" si="9"/>
        <v>75.443803889437987</v>
      </c>
    </row>
    <row r="117" spans="1:10" ht="37.5" x14ac:dyDescent="0.2">
      <c r="A117" s="19" t="s">
        <v>117</v>
      </c>
      <c r="B117" s="20" t="s">
        <v>21</v>
      </c>
      <c r="C117" s="20" t="s">
        <v>23</v>
      </c>
      <c r="D117" s="20" t="s">
        <v>116</v>
      </c>
      <c r="E117" s="20" t="s">
        <v>25</v>
      </c>
      <c r="F117" s="20" t="s">
        <v>118</v>
      </c>
      <c r="G117" s="21" t="s">
        <v>3</v>
      </c>
      <c r="H117" s="22">
        <v>3319138</v>
      </c>
      <c r="I117" s="22">
        <v>3319138</v>
      </c>
      <c r="J117" s="95">
        <f t="shared" si="9"/>
        <v>100</v>
      </c>
    </row>
    <row r="118" spans="1:10" ht="18.75" x14ac:dyDescent="0.2">
      <c r="A118" s="19" t="s">
        <v>119</v>
      </c>
      <c r="B118" s="20" t="s">
        <v>21</v>
      </c>
      <c r="C118" s="20" t="s">
        <v>23</v>
      </c>
      <c r="D118" s="20" t="s">
        <v>116</v>
      </c>
      <c r="E118" s="20" t="s">
        <v>25</v>
      </c>
      <c r="F118" s="20" t="s">
        <v>118</v>
      </c>
      <c r="G118" s="20" t="s">
        <v>120</v>
      </c>
      <c r="H118" s="22">
        <v>3319138</v>
      </c>
      <c r="I118" s="22">
        <v>3319138</v>
      </c>
      <c r="J118" s="95">
        <f t="shared" si="9"/>
        <v>100</v>
      </c>
    </row>
    <row r="119" spans="1:10" ht="18.75" x14ac:dyDescent="0.2">
      <c r="A119" s="19" t="s">
        <v>121</v>
      </c>
      <c r="B119" s="20" t="s">
        <v>21</v>
      </c>
      <c r="C119" s="20" t="s">
        <v>23</v>
      </c>
      <c r="D119" s="20" t="s">
        <v>116</v>
      </c>
      <c r="E119" s="20" t="s">
        <v>25</v>
      </c>
      <c r="F119" s="20" t="s">
        <v>118</v>
      </c>
      <c r="G119" s="20" t="s">
        <v>122</v>
      </c>
      <c r="H119" s="22">
        <v>3319138</v>
      </c>
      <c r="I119" s="22">
        <v>3319138</v>
      </c>
      <c r="J119" s="95">
        <f t="shared" si="9"/>
        <v>100</v>
      </c>
    </row>
    <row r="120" spans="1:10" ht="93.75" x14ac:dyDescent="0.2">
      <c r="A120" s="19" t="s">
        <v>123</v>
      </c>
      <c r="B120" s="20" t="s">
        <v>21</v>
      </c>
      <c r="C120" s="20" t="s">
        <v>23</v>
      </c>
      <c r="D120" s="20" t="s">
        <v>116</v>
      </c>
      <c r="E120" s="20" t="s">
        <v>25</v>
      </c>
      <c r="F120" s="20" t="s">
        <v>124</v>
      </c>
      <c r="G120" s="21" t="s">
        <v>3</v>
      </c>
      <c r="H120" s="22">
        <v>8545158.4700000007</v>
      </c>
      <c r="I120" s="22">
        <v>6138639.0999999996</v>
      </c>
      <c r="J120" s="95">
        <f t="shared" si="9"/>
        <v>71.837627371701615</v>
      </c>
    </row>
    <row r="121" spans="1:10" ht="37.5" x14ac:dyDescent="0.2">
      <c r="A121" s="19" t="s">
        <v>34</v>
      </c>
      <c r="B121" s="20" t="s">
        <v>21</v>
      </c>
      <c r="C121" s="20" t="s">
        <v>23</v>
      </c>
      <c r="D121" s="20" t="s">
        <v>116</v>
      </c>
      <c r="E121" s="20" t="s">
        <v>25</v>
      </c>
      <c r="F121" s="20" t="s">
        <v>124</v>
      </c>
      <c r="G121" s="20" t="s">
        <v>35</v>
      </c>
      <c r="H121" s="22">
        <v>3257078.82</v>
      </c>
      <c r="I121" s="22">
        <v>854048</v>
      </c>
      <c r="J121" s="95">
        <f t="shared" si="9"/>
        <v>26.221287454136586</v>
      </c>
    </row>
    <row r="122" spans="1:10" ht="37.5" x14ac:dyDescent="0.2">
      <c r="A122" s="19" t="s">
        <v>36</v>
      </c>
      <c r="B122" s="20" t="s">
        <v>21</v>
      </c>
      <c r="C122" s="20" t="s">
        <v>23</v>
      </c>
      <c r="D122" s="20" t="s">
        <v>116</v>
      </c>
      <c r="E122" s="20" t="s">
        <v>25</v>
      </c>
      <c r="F122" s="20" t="s">
        <v>124</v>
      </c>
      <c r="G122" s="20" t="s">
        <v>37</v>
      </c>
      <c r="H122" s="22">
        <v>3257078.82</v>
      </c>
      <c r="I122" s="22">
        <v>854048</v>
      </c>
      <c r="J122" s="95">
        <f t="shared" si="9"/>
        <v>26.221287454136586</v>
      </c>
    </row>
    <row r="123" spans="1:10" ht="18.75" x14ac:dyDescent="0.2">
      <c r="A123" s="19" t="s">
        <v>119</v>
      </c>
      <c r="B123" s="20" t="s">
        <v>21</v>
      </c>
      <c r="C123" s="20" t="s">
        <v>23</v>
      </c>
      <c r="D123" s="20" t="s">
        <v>116</v>
      </c>
      <c r="E123" s="20" t="s">
        <v>25</v>
      </c>
      <c r="F123" s="20" t="s">
        <v>124</v>
      </c>
      <c r="G123" s="20" t="s">
        <v>120</v>
      </c>
      <c r="H123" s="22">
        <v>5288079.6500000004</v>
      </c>
      <c r="I123" s="22">
        <v>5284591.0999999996</v>
      </c>
      <c r="J123" s="95">
        <f t="shared" si="9"/>
        <v>99.934029927102159</v>
      </c>
    </row>
    <row r="124" spans="1:10" ht="18.75" x14ac:dyDescent="0.2">
      <c r="A124" s="19" t="s">
        <v>125</v>
      </c>
      <c r="B124" s="20" t="s">
        <v>21</v>
      </c>
      <c r="C124" s="20" t="s">
        <v>23</v>
      </c>
      <c r="D124" s="20" t="s">
        <v>116</v>
      </c>
      <c r="E124" s="20" t="s">
        <v>25</v>
      </c>
      <c r="F124" s="20" t="s">
        <v>124</v>
      </c>
      <c r="G124" s="20" t="s">
        <v>126</v>
      </c>
      <c r="H124" s="22">
        <v>5288079.6500000004</v>
      </c>
      <c r="I124" s="22">
        <v>5284591.0999999996</v>
      </c>
      <c r="J124" s="95">
        <f t="shared" si="9"/>
        <v>99.934029927102159</v>
      </c>
    </row>
    <row r="125" spans="1:10" ht="131.25" x14ac:dyDescent="0.2">
      <c r="A125" s="19" t="s">
        <v>127</v>
      </c>
      <c r="B125" s="20" t="s">
        <v>21</v>
      </c>
      <c r="C125" s="20" t="s">
        <v>23</v>
      </c>
      <c r="D125" s="20" t="s">
        <v>116</v>
      </c>
      <c r="E125" s="20" t="s">
        <v>25</v>
      </c>
      <c r="F125" s="20" t="s">
        <v>128</v>
      </c>
      <c r="G125" s="21" t="s">
        <v>3</v>
      </c>
      <c r="H125" s="22">
        <v>2873315.47</v>
      </c>
      <c r="I125" s="22">
        <v>1660837.95</v>
      </c>
      <c r="J125" s="95">
        <f t="shared" si="9"/>
        <v>57.802144155093416</v>
      </c>
    </row>
    <row r="126" spans="1:10" ht="18.75" x14ac:dyDescent="0.2">
      <c r="A126" s="19" t="s">
        <v>119</v>
      </c>
      <c r="B126" s="20" t="s">
        <v>21</v>
      </c>
      <c r="C126" s="20" t="s">
        <v>23</v>
      </c>
      <c r="D126" s="20" t="s">
        <v>116</v>
      </c>
      <c r="E126" s="20" t="s">
        <v>25</v>
      </c>
      <c r="F126" s="20" t="s">
        <v>128</v>
      </c>
      <c r="G126" s="20" t="s">
        <v>120</v>
      </c>
      <c r="H126" s="22">
        <v>2873315.47</v>
      </c>
      <c r="I126" s="22">
        <v>1660837.95</v>
      </c>
      <c r="J126" s="95">
        <f t="shared" si="9"/>
        <v>57.802144155093416</v>
      </c>
    </row>
    <row r="127" spans="1:10" ht="18.75" x14ac:dyDescent="0.2">
      <c r="A127" s="19" t="s">
        <v>125</v>
      </c>
      <c r="B127" s="20" t="s">
        <v>21</v>
      </c>
      <c r="C127" s="20" t="s">
        <v>23</v>
      </c>
      <c r="D127" s="20" t="s">
        <v>116</v>
      </c>
      <c r="E127" s="20" t="s">
        <v>25</v>
      </c>
      <c r="F127" s="20" t="s">
        <v>128</v>
      </c>
      <c r="G127" s="20" t="s">
        <v>126</v>
      </c>
      <c r="H127" s="22">
        <v>2873315.47</v>
      </c>
      <c r="I127" s="22">
        <v>1660837.95</v>
      </c>
      <c r="J127" s="95">
        <f t="shared" si="9"/>
        <v>57.802144155093416</v>
      </c>
    </row>
    <row r="128" spans="1:10" ht="37.5" x14ac:dyDescent="0.2">
      <c r="A128" s="13" t="s">
        <v>129</v>
      </c>
      <c r="B128" s="14" t="s">
        <v>21</v>
      </c>
      <c r="C128" s="14" t="s">
        <v>23</v>
      </c>
      <c r="D128" s="14" t="s">
        <v>130</v>
      </c>
      <c r="E128" s="15" t="s">
        <v>3</v>
      </c>
      <c r="F128" s="15" t="s">
        <v>3</v>
      </c>
      <c r="G128" s="15" t="s">
        <v>3</v>
      </c>
      <c r="H128" s="16">
        <f>H129</f>
        <v>29083642.640000001</v>
      </c>
      <c r="I128" s="16">
        <f t="shared" ref="I128:I129" si="14">I129</f>
        <v>28926973.600000001</v>
      </c>
      <c r="J128" s="95">
        <f t="shared" si="9"/>
        <v>99.461315620126186</v>
      </c>
    </row>
    <row r="129" spans="1:13" ht="18.75" x14ac:dyDescent="0.2">
      <c r="A129" s="13" t="s">
        <v>24</v>
      </c>
      <c r="B129" s="14" t="s">
        <v>21</v>
      </c>
      <c r="C129" s="14" t="s">
        <v>23</v>
      </c>
      <c r="D129" s="14" t="s">
        <v>130</v>
      </c>
      <c r="E129" s="14" t="s">
        <v>25</v>
      </c>
      <c r="F129" s="18" t="s">
        <v>3</v>
      </c>
      <c r="G129" s="18" t="s">
        <v>3</v>
      </c>
      <c r="H129" s="16">
        <f>H130</f>
        <v>29083642.640000001</v>
      </c>
      <c r="I129" s="16">
        <f t="shared" si="14"/>
        <v>28926973.600000001</v>
      </c>
      <c r="J129" s="95">
        <f t="shared" si="9"/>
        <v>99.461315620126186</v>
      </c>
    </row>
    <row r="130" spans="1:13" ht="37.5" x14ac:dyDescent="0.2">
      <c r="A130" s="19" t="s">
        <v>131</v>
      </c>
      <c r="B130" s="20" t="s">
        <v>21</v>
      </c>
      <c r="C130" s="20" t="s">
        <v>23</v>
      </c>
      <c r="D130" s="20" t="s">
        <v>130</v>
      </c>
      <c r="E130" s="20" t="s">
        <v>25</v>
      </c>
      <c r="F130" s="20" t="s">
        <v>132</v>
      </c>
      <c r="G130" s="21" t="s">
        <v>3</v>
      </c>
      <c r="H130" s="22">
        <v>29083642.640000001</v>
      </c>
      <c r="I130" s="22">
        <v>28926973.600000001</v>
      </c>
      <c r="J130" s="95">
        <f t="shared" si="9"/>
        <v>99.461315620126186</v>
      </c>
    </row>
    <row r="131" spans="1:13" ht="37.5" x14ac:dyDescent="0.2">
      <c r="A131" s="19" t="s">
        <v>68</v>
      </c>
      <c r="B131" s="20" t="s">
        <v>21</v>
      </c>
      <c r="C131" s="20" t="s">
        <v>23</v>
      </c>
      <c r="D131" s="20" t="s">
        <v>130</v>
      </c>
      <c r="E131" s="20" t="s">
        <v>25</v>
      </c>
      <c r="F131" s="20" t="s">
        <v>132</v>
      </c>
      <c r="G131" s="20" t="s">
        <v>69</v>
      </c>
      <c r="H131" s="22">
        <v>29083642.640000001</v>
      </c>
      <c r="I131" s="22">
        <v>28926973.600000001</v>
      </c>
      <c r="J131" s="95">
        <f t="shared" si="9"/>
        <v>99.461315620126186</v>
      </c>
    </row>
    <row r="132" spans="1:13" ht="18.75" x14ac:dyDescent="0.2">
      <c r="A132" s="19" t="s">
        <v>70</v>
      </c>
      <c r="B132" s="20" t="s">
        <v>21</v>
      </c>
      <c r="C132" s="20" t="s">
        <v>23</v>
      </c>
      <c r="D132" s="20" t="s">
        <v>130</v>
      </c>
      <c r="E132" s="20" t="s">
        <v>25</v>
      </c>
      <c r="F132" s="20" t="s">
        <v>132</v>
      </c>
      <c r="G132" s="20" t="s">
        <v>71</v>
      </c>
      <c r="H132" s="22">
        <v>29083642.640000001</v>
      </c>
      <c r="I132" s="22">
        <v>28926973.600000001</v>
      </c>
      <c r="J132" s="95">
        <f t="shared" si="9"/>
        <v>99.461315620126186</v>
      </c>
    </row>
    <row r="133" spans="1:13" ht="18.75" x14ac:dyDescent="0.2">
      <c r="A133" s="13" t="s">
        <v>133</v>
      </c>
      <c r="B133" s="14" t="s">
        <v>21</v>
      </c>
      <c r="C133" s="14" t="s">
        <v>23</v>
      </c>
      <c r="D133" s="14" t="s">
        <v>134</v>
      </c>
      <c r="E133" s="15" t="s">
        <v>3</v>
      </c>
      <c r="F133" s="15" t="s">
        <v>3</v>
      </c>
      <c r="G133" s="15" t="s">
        <v>3</v>
      </c>
      <c r="H133" s="16">
        <f>H134</f>
        <v>170000</v>
      </c>
      <c r="I133" s="16">
        <f>I134</f>
        <v>109650.46</v>
      </c>
      <c r="J133" s="95">
        <f t="shared" si="9"/>
        <v>64.500270588235296</v>
      </c>
    </row>
    <row r="134" spans="1:13" ht="18.75" x14ac:dyDescent="0.2">
      <c r="A134" s="13" t="s">
        <v>24</v>
      </c>
      <c r="B134" s="14" t="s">
        <v>21</v>
      </c>
      <c r="C134" s="14" t="s">
        <v>23</v>
      </c>
      <c r="D134" s="14" t="s">
        <v>134</v>
      </c>
      <c r="E134" s="14" t="s">
        <v>25</v>
      </c>
      <c r="F134" s="18" t="s">
        <v>3</v>
      </c>
      <c r="G134" s="18" t="s">
        <v>3</v>
      </c>
      <c r="H134" s="16">
        <f>H135</f>
        <v>170000</v>
      </c>
      <c r="I134" s="16">
        <f>I135</f>
        <v>109650.46</v>
      </c>
      <c r="J134" s="95">
        <f t="shared" si="9"/>
        <v>64.500270588235296</v>
      </c>
    </row>
    <row r="135" spans="1:13" ht="18.75" x14ac:dyDescent="0.2">
      <c r="A135" s="19" t="s">
        <v>133</v>
      </c>
      <c r="B135" s="20" t="s">
        <v>21</v>
      </c>
      <c r="C135" s="20" t="s">
        <v>23</v>
      </c>
      <c r="D135" s="20" t="s">
        <v>134</v>
      </c>
      <c r="E135" s="20" t="s">
        <v>25</v>
      </c>
      <c r="F135" s="20" t="s">
        <v>135</v>
      </c>
      <c r="G135" s="21" t="s">
        <v>3</v>
      </c>
      <c r="H135" s="22">
        <v>170000</v>
      </c>
      <c r="I135" s="22">
        <v>109650.46</v>
      </c>
      <c r="J135" s="95">
        <f t="shared" si="9"/>
        <v>64.500270588235296</v>
      </c>
    </row>
    <row r="136" spans="1:13" ht="37.5" x14ac:dyDescent="0.2">
      <c r="A136" s="19" t="s">
        <v>34</v>
      </c>
      <c r="B136" s="20" t="s">
        <v>21</v>
      </c>
      <c r="C136" s="20" t="s">
        <v>23</v>
      </c>
      <c r="D136" s="20" t="s">
        <v>134</v>
      </c>
      <c r="E136" s="20" t="s">
        <v>25</v>
      </c>
      <c r="F136" s="20" t="s">
        <v>135</v>
      </c>
      <c r="G136" s="20" t="s">
        <v>35</v>
      </c>
      <c r="H136" s="22">
        <v>170000</v>
      </c>
      <c r="I136" s="22">
        <v>109650.46</v>
      </c>
      <c r="J136" s="95">
        <f t="shared" si="9"/>
        <v>64.500270588235296</v>
      </c>
    </row>
    <row r="137" spans="1:13" ht="37.5" x14ac:dyDescent="0.2">
      <c r="A137" s="19" t="s">
        <v>36</v>
      </c>
      <c r="B137" s="20" t="s">
        <v>21</v>
      </c>
      <c r="C137" s="20" t="s">
        <v>23</v>
      </c>
      <c r="D137" s="20" t="s">
        <v>134</v>
      </c>
      <c r="E137" s="20" t="s">
        <v>25</v>
      </c>
      <c r="F137" s="20" t="s">
        <v>135</v>
      </c>
      <c r="G137" s="20" t="s">
        <v>37</v>
      </c>
      <c r="H137" s="22">
        <v>170000</v>
      </c>
      <c r="I137" s="22">
        <v>109650.46</v>
      </c>
      <c r="J137" s="95">
        <f t="shared" si="9"/>
        <v>64.500270588235296</v>
      </c>
    </row>
    <row r="138" spans="1:13" ht="37.5" x14ac:dyDescent="0.2">
      <c r="A138" s="13" t="s">
        <v>136</v>
      </c>
      <c r="B138" s="14" t="s">
        <v>55</v>
      </c>
      <c r="C138" s="15" t="s">
        <v>3</v>
      </c>
      <c r="D138" s="15" t="s">
        <v>3</v>
      </c>
      <c r="E138" s="15" t="s">
        <v>3</v>
      </c>
      <c r="F138" s="15" t="s">
        <v>3</v>
      </c>
      <c r="G138" s="15" t="s">
        <v>3</v>
      </c>
      <c r="H138" s="16">
        <f>H139+H144+H153+H162</f>
        <v>29017898.649999999</v>
      </c>
      <c r="I138" s="16">
        <f>I139+I144+I153+I162</f>
        <v>27887909.75</v>
      </c>
      <c r="J138" s="95">
        <f t="shared" si="9"/>
        <v>96.105889976288822</v>
      </c>
      <c r="K138" s="6"/>
      <c r="L138" s="6"/>
      <c r="M138" s="6"/>
    </row>
    <row r="139" spans="1:13" ht="37.5" x14ac:dyDescent="0.2">
      <c r="A139" s="13" t="s">
        <v>137</v>
      </c>
      <c r="B139" s="14" t="s">
        <v>55</v>
      </c>
      <c r="C139" s="14" t="s">
        <v>23</v>
      </c>
      <c r="D139" s="14" t="s">
        <v>21</v>
      </c>
      <c r="E139" s="15" t="s">
        <v>3</v>
      </c>
      <c r="F139" s="15" t="s">
        <v>3</v>
      </c>
      <c r="G139" s="15" t="s">
        <v>3</v>
      </c>
      <c r="H139" s="16">
        <f>H140</f>
        <v>3433859.98</v>
      </c>
      <c r="I139" s="16">
        <f>I140</f>
        <v>3433859.98</v>
      </c>
      <c r="J139" s="95">
        <f t="shared" si="9"/>
        <v>100</v>
      </c>
      <c r="K139" s="6"/>
    </row>
    <row r="140" spans="1:13" ht="37.5" x14ac:dyDescent="0.2">
      <c r="A140" s="13" t="s">
        <v>138</v>
      </c>
      <c r="B140" s="14" t="s">
        <v>55</v>
      </c>
      <c r="C140" s="14" t="s">
        <v>23</v>
      </c>
      <c r="D140" s="14" t="s">
        <v>21</v>
      </c>
      <c r="E140" s="14" t="s">
        <v>139</v>
      </c>
      <c r="F140" s="18" t="s">
        <v>3</v>
      </c>
      <c r="G140" s="18" t="s">
        <v>3</v>
      </c>
      <c r="H140" s="16">
        <f>H141</f>
        <v>3433859.98</v>
      </c>
      <c r="I140" s="16">
        <f t="shared" ref="I140" si="15">I141</f>
        <v>3433859.98</v>
      </c>
      <c r="J140" s="95">
        <f t="shared" ref="J140:J199" si="16">I140/H140*100</f>
        <v>100</v>
      </c>
    </row>
    <row r="141" spans="1:13" ht="18.75" x14ac:dyDescent="0.2">
      <c r="A141" s="19" t="s">
        <v>140</v>
      </c>
      <c r="B141" s="20" t="s">
        <v>55</v>
      </c>
      <c r="C141" s="20" t="s">
        <v>23</v>
      </c>
      <c r="D141" s="20" t="s">
        <v>21</v>
      </c>
      <c r="E141" s="20" t="s">
        <v>139</v>
      </c>
      <c r="F141" s="20" t="s">
        <v>141</v>
      </c>
      <c r="G141" s="21" t="s">
        <v>3</v>
      </c>
      <c r="H141" s="22">
        <v>3433859.98</v>
      </c>
      <c r="I141" s="22">
        <v>3433859.98</v>
      </c>
      <c r="J141" s="95">
        <f t="shared" si="16"/>
        <v>100</v>
      </c>
    </row>
    <row r="142" spans="1:13" ht="18.75" x14ac:dyDescent="0.2">
      <c r="A142" s="19" t="s">
        <v>142</v>
      </c>
      <c r="B142" s="20" t="s">
        <v>55</v>
      </c>
      <c r="C142" s="20" t="s">
        <v>23</v>
      </c>
      <c r="D142" s="20" t="s">
        <v>21</v>
      </c>
      <c r="E142" s="20" t="s">
        <v>139</v>
      </c>
      <c r="F142" s="20" t="s">
        <v>141</v>
      </c>
      <c r="G142" s="20" t="s">
        <v>143</v>
      </c>
      <c r="H142" s="22">
        <v>3433859.98</v>
      </c>
      <c r="I142" s="22">
        <v>3433859.98</v>
      </c>
      <c r="J142" s="95">
        <f t="shared" si="16"/>
        <v>100</v>
      </c>
    </row>
    <row r="143" spans="1:13" ht="18.75" x14ac:dyDescent="0.2">
      <c r="A143" s="19" t="s">
        <v>140</v>
      </c>
      <c r="B143" s="20" t="s">
        <v>55</v>
      </c>
      <c r="C143" s="20" t="s">
        <v>23</v>
      </c>
      <c r="D143" s="20" t="s">
        <v>21</v>
      </c>
      <c r="E143" s="20" t="s">
        <v>139</v>
      </c>
      <c r="F143" s="20" t="s">
        <v>141</v>
      </c>
      <c r="G143" s="20" t="s">
        <v>144</v>
      </c>
      <c r="H143" s="22">
        <v>3433859.98</v>
      </c>
      <c r="I143" s="22">
        <v>3433859.98</v>
      </c>
      <c r="J143" s="95">
        <f t="shared" si="16"/>
        <v>100</v>
      </c>
    </row>
    <row r="144" spans="1:13" ht="56.25" x14ac:dyDescent="0.2">
      <c r="A144" s="13" t="s">
        <v>145</v>
      </c>
      <c r="B144" s="14" t="s">
        <v>55</v>
      </c>
      <c r="C144" s="14" t="s">
        <v>23</v>
      </c>
      <c r="D144" s="14" t="s">
        <v>55</v>
      </c>
      <c r="E144" s="15" t="s">
        <v>3</v>
      </c>
      <c r="F144" s="15" t="s">
        <v>3</v>
      </c>
      <c r="G144" s="15" t="s">
        <v>3</v>
      </c>
      <c r="H144" s="16">
        <f>H145</f>
        <v>16607974.67</v>
      </c>
      <c r="I144" s="16">
        <f t="shared" ref="I144" si="17">I145</f>
        <v>16089283.65</v>
      </c>
      <c r="J144" s="95">
        <f t="shared" si="16"/>
        <v>96.87685566538741</v>
      </c>
    </row>
    <row r="145" spans="1:10" ht="37.5" x14ac:dyDescent="0.2">
      <c r="A145" s="13" t="s">
        <v>138</v>
      </c>
      <c r="B145" s="14" t="s">
        <v>55</v>
      </c>
      <c r="C145" s="14" t="s">
        <v>23</v>
      </c>
      <c r="D145" s="14" t="s">
        <v>55</v>
      </c>
      <c r="E145" s="14" t="s">
        <v>139</v>
      </c>
      <c r="F145" s="18" t="s">
        <v>3</v>
      </c>
      <c r="G145" s="18" t="s">
        <v>3</v>
      </c>
      <c r="H145" s="16">
        <f>H146</f>
        <v>16607974.67</v>
      </c>
      <c r="I145" s="16">
        <f>I146</f>
        <v>16089283.65</v>
      </c>
      <c r="J145" s="95">
        <f t="shared" si="16"/>
        <v>96.87685566538741</v>
      </c>
    </row>
    <row r="146" spans="1:10" ht="37.5" x14ac:dyDescent="0.2">
      <c r="A146" s="19" t="s">
        <v>32</v>
      </c>
      <c r="B146" s="20" t="s">
        <v>55</v>
      </c>
      <c r="C146" s="20" t="s">
        <v>23</v>
      </c>
      <c r="D146" s="20" t="s">
        <v>55</v>
      </c>
      <c r="E146" s="20" t="s">
        <v>139</v>
      </c>
      <c r="F146" s="20" t="s">
        <v>33</v>
      </c>
      <c r="G146" s="21" t="s">
        <v>3</v>
      </c>
      <c r="H146" s="22">
        <v>16607974.67</v>
      </c>
      <c r="I146" s="22">
        <v>16089283.65</v>
      </c>
      <c r="J146" s="95">
        <f t="shared" si="16"/>
        <v>96.87685566538741</v>
      </c>
    </row>
    <row r="147" spans="1:10" ht="93.75" x14ac:dyDescent="0.2">
      <c r="A147" s="19" t="s">
        <v>28</v>
      </c>
      <c r="B147" s="20" t="s">
        <v>55</v>
      </c>
      <c r="C147" s="20" t="s">
        <v>23</v>
      </c>
      <c r="D147" s="20" t="s">
        <v>55</v>
      </c>
      <c r="E147" s="20" t="s">
        <v>139</v>
      </c>
      <c r="F147" s="20" t="s">
        <v>33</v>
      </c>
      <c r="G147" s="20" t="s">
        <v>29</v>
      </c>
      <c r="H147" s="22">
        <v>15848932</v>
      </c>
      <c r="I147" s="22">
        <v>15809619.529999999</v>
      </c>
      <c r="J147" s="95">
        <f t="shared" si="16"/>
        <v>99.751955084418299</v>
      </c>
    </row>
    <row r="148" spans="1:10" ht="37.5" x14ac:dyDescent="0.2">
      <c r="A148" s="19" t="s">
        <v>30</v>
      </c>
      <c r="B148" s="20" t="s">
        <v>55</v>
      </c>
      <c r="C148" s="20" t="s">
        <v>23</v>
      </c>
      <c r="D148" s="20" t="s">
        <v>55</v>
      </c>
      <c r="E148" s="20" t="s">
        <v>139</v>
      </c>
      <c r="F148" s="20" t="s">
        <v>33</v>
      </c>
      <c r="G148" s="20" t="s">
        <v>31</v>
      </c>
      <c r="H148" s="22">
        <v>15848932</v>
      </c>
      <c r="I148" s="22">
        <v>15809619.529999999</v>
      </c>
      <c r="J148" s="95">
        <f t="shared" si="16"/>
        <v>99.751955084418299</v>
      </c>
    </row>
    <row r="149" spans="1:10" ht="37.5" x14ac:dyDescent="0.2">
      <c r="A149" s="19" t="s">
        <v>34</v>
      </c>
      <c r="B149" s="20" t="s">
        <v>55</v>
      </c>
      <c r="C149" s="20" t="s">
        <v>23</v>
      </c>
      <c r="D149" s="20" t="s">
        <v>55</v>
      </c>
      <c r="E149" s="20" t="s">
        <v>139</v>
      </c>
      <c r="F149" s="20" t="s">
        <v>33</v>
      </c>
      <c r="G149" s="20" t="s">
        <v>35</v>
      </c>
      <c r="H149" s="22">
        <v>733042.67</v>
      </c>
      <c r="I149" s="22">
        <v>254664.12</v>
      </c>
      <c r="J149" s="95">
        <f t="shared" si="16"/>
        <v>34.740695244930279</v>
      </c>
    </row>
    <row r="150" spans="1:10" ht="37.5" x14ac:dyDescent="0.2">
      <c r="A150" s="19" t="s">
        <v>36</v>
      </c>
      <c r="B150" s="20" t="s">
        <v>55</v>
      </c>
      <c r="C150" s="20" t="s">
        <v>23</v>
      </c>
      <c r="D150" s="20" t="s">
        <v>55</v>
      </c>
      <c r="E150" s="20" t="s">
        <v>139</v>
      </c>
      <c r="F150" s="20" t="s">
        <v>33</v>
      </c>
      <c r="G150" s="20" t="s">
        <v>37</v>
      </c>
      <c r="H150" s="22">
        <v>733042.67</v>
      </c>
      <c r="I150" s="22">
        <v>254664.12</v>
      </c>
      <c r="J150" s="95">
        <f t="shared" si="16"/>
        <v>34.740695244930279</v>
      </c>
    </row>
    <row r="151" spans="1:10" ht="18.75" x14ac:dyDescent="0.2">
      <c r="A151" s="19" t="s">
        <v>38</v>
      </c>
      <c r="B151" s="20" t="s">
        <v>55</v>
      </c>
      <c r="C151" s="20" t="s">
        <v>23</v>
      </c>
      <c r="D151" s="20" t="s">
        <v>55</v>
      </c>
      <c r="E151" s="20" t="s">
        <v>139</v>
      </c>
      <c r="F151" s="20" t="s">
        <v>33</v>
      </c>
      <c r="G151" s="20" t="s">
        <v>39</v>
      </c>
      <c r="H151" s="22">
        <v>26000</v>
      </c>
      <c r="I151" s="22">
        <v>25000</v>
      </c>
      <c r="J151" s="95">
        <f t="shared" si="16"/>
        <v>96.15384615384616</v>
      </c>
    </row>
    <row r="152" spans="1:10" ht="18.75" x14ac:dyDescent="0.2">
      <c r="A152" s="19" t="s">
        <v>40</v>
      </c>
      <c r="B152" s="20" t="s">
        <v>55</v>
      </c>
      <c r="C152" s="20" t="s">
        <v>23</v>
      </c>
      <c r="D152" s="20" t="s">
        <v>55</v>
      </c>
      <c r="E152" s="20" t="s">
        <v>139</v>
      </c>
      <c r="F152" s="20" t="s">
        <v>33</v>
      </c>
      <c r="G152" s="20" t="s">
        <v>41</v>
      </c>
      <c r="H152" s="22">
        <v>26000</v>
      </c>
      <c r="I152" s="22">
        <v>25000</v>
      </c>
      <c r="J152" s="95">
        <f t="shared" si="16"/>
        <v>96.15384615384616</v>
      </c>
    </row>
    <row r="153" spans="1:10" ht="56.25" x14ac:dyDescent="0.2">
      <c r="A153" s="13" t="s">
        <v>146</v>
      </c>
      <c r="B153" s="14" t="s">
        <v>55</v>
      </c>
      <c r="C153" s="14" t="s">
        <v>23</v>
      </c>
      <c r="D153" s="14" t="s">
        <v>65</v>
      </c>
      <c r="E153" s="15" t="s">
        <v>3</v>
      </c>
      <c r="F153" s="15" t="s">
        <v>3</v>
      </c>
      <c r="G153" s="15" t="s">
        <v>3</v>
      </c>
      <c r="H153" s="16">
        <f>H154+H158</f>
        <v>3447064</v>
      </c>
      <c r="I153" s="16">
        <f>I154+I158</f>
        <v>2835766.12</v>
      </c>
      <c r="J153" s="95">
        <f t="shared" si="16"/>
        <v>82.266129088406842</v>
      </c>
    </row>
    <row r="154" spans="1:10" ht="37.5" x14ac:dyDescent="0.2">
      <c r="A154" s="13" t="s">
        <v>138</v>
      </c>
      <c r="B154" s="14" t="s">
        <v>55</v>
      </c>
      <c r="C154" s="14" t="s">
        <v>23</v>
      </c>
      <c r="D154" s="14" t="s">
        <v>65</v>
      </c>
      <c r="E154" s="14" t="s">
        <v>139</v>
      </c>
      <c r="F154" s="18" t="s">
        <v>3</v>
      </c>
      <c r="G154" s="18" t="s">
        <v>3</v>
      </c>
      <c r="H154" s="16">
        <f>H155</f>
        <v>935805</v>
      </c>
      <c r="I154" s="16">
        <f>I155</f>
        <v>634626.12</v>
      </c>
      <c r="J154" s="95">
        <f t="shared" si="16"/>
        <v>67.816064244153424</v>
      </c>
    </row>
    <row r="155" spans="1:10" ht="37.5" x14ac:dyDescent="0.2">
      <c r="A155" s="19" t="s">
        <v>147</v>
      </c>
      <c r="B155" s="20" t="s">
        <v>55</v>
      </c>
      <c r="C155" s="20" t="s">
        <v>23</v>
      </c>
      <c r="D155" s="20" t="s">
        <v>65</v>
      </c>
      <c r="E155" s="20" t="s">
        <v>139</v>
      </c>
      <c r="F155" s="20" t="s">
        <v>148</v>
      </c>
      <c r="G155" s="21" t="s">
        <v>3</v>
      </c>
      <c r="H155" s="22">
        <v>935805</v>
      </c>
      <c r="I155" s="22">
        <v>634626.12</v>
      </c>
      <c r="J155" s="95">
        <f t="shared" si="16"/>
        <v>67.816064244153424</v>
      </c>
    </row>
    <row r="156" spans="1:10" ht="37.5" x14ac:dyDescent="0.2">
      <c r="A156" s="19" t="s">
        <v>34</v>
      </c>
      <c r="B156" s="20" t="s">
        <v>55</v>
      </c>
      <c r="C156" s="20" t="s">
        <v>23</v>
      </c>
      <c r="D156" s="20" t="s">
        <v>65</v>
      </c>
      <c r="E156" s="20" t="s">
        <v>139</v>
      </c>
      <c r="F156" s="20" t="s">
        <v>148</v>
      </c>
      <c r="G156" s="20" t="s">
        <v>35</v>
      </c>
      <c r="H156" s="22">
        <v>935805</v>
      </c>
      <c r="I156" s="22">
        <v>634626.12</v>
      </c>
      <c r="J156" s="95">
        <f t="shared" si="16"/>
        <v>67.816064244153424</v>
      </c>
    </row>
    <row r="157" spans="1:10" ht="37.5" x14ac:dyDescent="0.2">
      <c r="A157" s="19" t="s">
        <v>36</v>
      </c>
      <c r="B157" s="20" t="s">
        <v>55</v>
      </c>
      <c r="C157" s="20" t="s">
        <v>23</v>
      </c>
      <c r="D157" s="20" t="s">
        <v>65</v>
      </c>
      <c r="E157" s="20" t="s">
        <v>139</v>
      </c>
      <c r="F157" s="20" t="s">
        <v>148</v>
      </c>
      <c r="G157" s="20" t="s">
        <v>37</v>
      </c>
      <c r="H157" s="22">
        <v>935805</v>
      </c>
      <c r="I157" s="22">
        <v>634626.12</v>
      </c>
      <c r="J157" s="95">
        <f t="shared" si="16"/>
        <v>67.816064244153424</v>
      </c>
    </row>
    <row r="158" spans="1:10" ht="18.75" x14ac:dyDescent="0.2">
      <c r="A158" s="13" t="s">
        <v>24</v>
      </c>
      <c r="B158" s="14" t="s">
        <v>55</v>
      </c>
      <c r="C158" s="14" t="s">
        <v>23</v>
      </c>
      <c r="D158" s="14" t="s">
        <v>65</v>
      </c>
      <c r="E158" s="14" t="s">
        <v>25</v>
      </c>
      <c r="F158" s="18" t="s">
        <v>3</v>
      </c>
      <c r="G158" s="18" t="s">
        <v>3</v>
      </c>
      <c r="H158" s="16">
        <f>H159</f>
        <v>2511259</v>
      </c>
      <c r="I158" s="16">
        <f>I159</f>
        <v>2201140</v>
      </c>
      <c r="J158" s="95">
        <f t="shared" si="16"/>
        <v>87.650855606689717</v>
      </c>
    </row>
    <row r="159" spans="1:10" ht="37.5" x14ac:dyDescent="0.2">
      <c r="A159" s="19" t="s">
        <v>147</v>
      </c>
      <c r="B159" s="20" t="s">
        <v>55</v>
      </c>
      <c r="C159" s="20" t="s">
        <v>23</v>
      </c>
      <c r="D159" s="20" t="s">
        <v>65</v>
      </c>
      <c r="E159" s="20" t="s">
        <v>25</v>
      </c>
      <c r="F159" s="20" t="s">
        <v>148</v>
      </c>
      <c r="G159" s="21" t="s">
        <v>3</v>
      </c>
      <c r="H159" s="22">
        <v>2511259</v>
      </c>
      <c r="I159" s="22">
        <v>2201140</v>
      </c>
      <c r="J159" s="95">
        <f t="shared" si="16"/>
        <v>87.650855606689717</v>
      </c>
    </row>
    <row r="160" spans="1:10" ht="37.5" x14ac:dyDescent="0.2">
      <c r="A160" s="19" t="s">
        <v>34</v>
      </c>
      <c r="B160" s="20" t="s">
        <v>55</v>
      </c>
      <c r="C160" s="20" t="s">
        <v>23</v>
      </c>
      <c r="D160" s="20" t="s">
        <v>65</v>
      </c>
      <c r="E160" s="20" t="s">
        <v>25</v>
      </c>
      <c r="F160" s="20" t="s">
        <v>148</v>
      </c>
      <c r="G160" s="20" t="s">
        <v>35</v>
      </c>
      <c r="H160" s="22">
        <v>2511259</v>
      </c>
      <c r="I160" s="22">
        <v>2201140</v>
      </c>
      <c r="J160" s="95">
        <f t="shared" si="16"/>
        <v>87.650855606689717</v>
      </c>
    </row>
    <row r="161" spans="1:14" ht="37.5" x14ac:dyDescent="0.2">
      <c r="A161" s="19" t="s">
        <v>36</v>
      </c>
      <c r="B161" s="20" t="s">
        <v>55</v>
      </c>
      <c r="C161" s="20" t="s">
        <v>23</v>
      </c>
      <c r="D161" s="20" t="s">
        <v>65</v>
      </c>
      <c r="E161" s="20" t="s">
        <v>25</v>
      </c>
      <c r="F161" s="20" t="s">
        <v>148</v>
      </c>
      <c r="G161" s="20" t="s">
        <v>37</v>
      </c>
      <c r="H161" s="22">
        <v>2511259</v>
      </c>
      <c r="I161" s="22">
        <v>2201140</v>
      </c>
      <c r="J161" s="95">
        <f t="shared" si="16"/>
        <v>87.650855606689717</v>
      </c>
    </row>
    <row r="162" spans="1:14" ht="37.5" x14ac:dyDescent="0.2">
      <c r="A162" s="13" t="s">
        <v>115</v>
      </c>
      <c r="B162" s="14" t="s">
        <v>55</v>
      </c>
      <c r="C162" s="14" t="s">
        <v>23</v>
      </c>
      <c r="D162" s="14" t="s">
        <v>73</v>
      </c>
      <c r="E162" s="15" t="s">
        <v>3</v>
      </c>
      <c r="F162" s="15" t="s">
        <v>3</v>
      </c>
      <c r="G162" s="15" t="s">
        <v>3</v>
      </c>
      <c r="H162" s="16">
        <v>5529000</v>
      </c>
      <c r="I162" s="16">
        <v>5529000</v>
      </c>
      <c r="J162" s="95">
        <f t="shared" si="16"/>
        <v>100</v>
      </c>
    </row>
    <row r="163" spans="1:14" ht="37.5" x14ac:dyDescent="0.2">
      <c r="A163" s="13" t="s">
        <v>138</v>
      </c>
      <c r="B163" s="14" t="s">
        <v>55</v>
      </c>
      <c r="C163" s="14" t="s">
        <v>23</v>
      </c>
      <c r="D163" s="14" t="s">
        <v>73</v>
      </c>
      <c r="E163" s="14" t="s">
        <v>139</v>
      </c>
      <c r="F163" s="18" t="s">
        <v>3</v>
      </c>
      <c r="G163" s="18" t="s">
        <v>3</v>
      </c>
      <c r="H163" s="16">
        <v>5529000</v>
      </c>
      <c r="I163" s="16">
        <v>5529000</v>
      </c>
      <c r="J163" s="95">
        <f t="shared" si="16"/>
        <v>100</v>
      </c>
    </row>
    <row r="164" spans="1:14" ht="56.25" x14ac:dyDescent="0.2">
      <c r="A164" s="19" t="s">
        <v>149</v>
      </c>
      <c r="B164" s="20" t="s">
        <v>55</v>
      </c>
      <c r="C164" s="20" t="s">
        <v>23</v>
      </c>
      <c r="D164" s="20" t="s">
        <v>73</v>
      </c>
      <c r="E164" s="20" t="s">
        <v>139</v>
      </c>
      <c r="F164" s="20" t="s">
        <v>150</v>
      </c>
      <c r="G164" s="21" t="s">
        <v>3</v>
      </c>
      <c r="H164" s="22">
        <v>2929000</v>
      </c>
      <c r="I164" s="22">
        <v>2929000</v>
      </c>
      <c r="J164" s="95">
        <f t="shared" si="16"/>
        <v>100</v>
      </c>
    </row>
    <row r="165" spans="1:14" ht="18.75" x14ac:dyDescent="0.2">
      <c r="A165" s="19" t="s">
        <v>119</v>
      </c>
      <c r="B165" s="20" t="s">
        <v>55</v>
      </c>
      <c r="C165" s="20" t="s">
        <v>23</v>
      </c>
      <c r="D165" s="20" t="s">
        <v>73</v>
      </c>
      <c r="E165" s="20" t="s">
        <v>139</v>
      </c>
      <c r="F165" s="20" t="s">
        <v>150</v>
      </c>
      <c r="G165" s="20" t="s">
        <v>120</v>
      </c>
      <c r="H165" s="22">
        <v>2929000</v>
      </c>
      <c r="I165" s="22">
        <v>2929000</v>
      </c>
      <c r="J165" s="95">
        <f t="shared" si="16"/>
        <v>100</v>
      </c>
    </row>
    <row r="166" spans="1:14" ht="18.75" x14ac:dyDescent="0.2">
      <c r="A166" s="19" t="s">
        <v>151</v>
      </c>
      <c r="B166" s="20" t="s">
        <v>55</v>
      </c>
      <c r="C166" s="20" t="s">
        <v>23</v>
      </c>
      <c r="D166" s="20" t="s">
        <v>73</v>
      </c>
      <c r="E166" s="20" t="s">
        <v>139</v>
      </c>
      <c r="F166" s="20" t="s">
        <v>150</v>
      </c>
      <c r="G166" s="20" t="s">
        <v>152</v>
      </c>
      <c r="H166" s="22">
        <v>2929000</v>
      </c>
      <c r="I166" s="22">
        <v>2929000</v>
      </c>
      <c r="J166" s="95">
        <f t="shared" si="16"/>
        <v>100</v>
      </c>
    </row>
    <row r="167" spans="1:14" ht="18.75" x14ac:dyDescent="0.2">
      <c r="A167" s="19" t="s">
        <v>153</v>
      </c>
      <c r="B167" s="20" t="s">
        <v>55</v>
      </c>
      <c r="C167" s="20" t="s">
        <v>23</v>
      </c>
      <c r="D167" s="20" t="s">
        <v>73</v>
      </c>
      <c r="E167" s="20" t="s">
        <v>139</v>
      </c>
      <c r="F167" s="20" t="s">
        <v>154</v>
      </c>
      <c r="G167" s="21" t="s">
        <v>3</v>
      </c>
      <c r="H167" s="22">
        <v>2600000</v>
      </c>
      <c r="I167" s="22">
        <v>2600000</v>
      </c>
      <c r="J167" s="95">
        <f t="shared" si="16"/>
        <v>100</v>
      </c>
    </row>
    <row r="168" spans="1:14" ht="18.75" x14ac:dyDescent="0.2">
      <c r="A168" s="19" t="s">
        <v>119</v>
      </c>
      <c r="B168" s="20" t="s">
        <v>55</v>
      </c>
      <c r="C168" s="20" t="s">
        <v>23</v>
      </c>
      <c r="D168" s="20" t="s">
        <v>73</v>
      </c>
      <c r="E168" s="20" t="s">
        <v>139</v>
      </c>
      <c r="F168" s="20" t="s">
        <v>154</v>
      </c>
      <c r="G168" s="20" t="s">
        <v>120</v>
      </c>
      <c r="H168" s="22">
        <v>2600000</v>
      </c>
      <c r="I168" s="22">
        <v>2600000</v>
      </c>
      <c r="J168" s="95">
        <f t="shared" si="16"/>
        <v>100</v>
      </c>
    </row>
    <row r="169" spans="1:14" ht="18.75" x14ac:dyDescent="0.2">
      <c r="A169" s="19" t="s">
        <v>151</v>
      </c>
      <c r="B169" s="20" t="s">
        <v>55</v>
      </c>
      <c r="C169" s="20" t="s">
        <v>23</v>
      </c>
      <c r="D169" s="20" t="s">
        <v>73</v>
      </c>
      <c r="E169" s="20" t="s">
        <v>139</v>
      </c>
      <c r="F169" s="20" t="s">
        <v>154</v>
      </c>
      <c r="G169" s="20" t="s">
        <v>152</v>
      </c>
      <c r="H169" s="22">
        <v>2600000</v>
      </c>
      <c r="I169" s="22">
        <v>2600000</v>
      </c>
      <c r="J169" s="95">
        <f t="shared" si="16"/>
        <v>100</v>
      </c>
    </row>
    <row r="170" spans="1:14" ht="37.5" x14ac:dyDescent="0.2">
      <c r="A170" s="13" t="s">
        <v>155</v>
      </c>
      <c r="B170" s="14" t="s">
        <v>65</v>
      </c>
      <c r="C170" s="15" t="s">
        <v>3</v>
      </c>
      <c r="D170" s="15" t="s">
        <v>3</v>
      </c>
      <c r="E170" s="15" t="s">
        <v>3</v>
      </c>
      <c r="F170" s="15" t="s">
        <v>3</v>
      </c>
      <c r="G170" s="15" t="s">
        <v>3</v>
      </c>
      <c r="H170" s="16">
        <f>H171+H279</f>
        <v>1040411302.5200002</v>
      </c>
      <c r="I170" s="16">
        <f>I171+I279</f>
        <v>965969625.02000034</v>
      </c>
      <c r="J170" s="95">
        <f t="shared" si="16"/>
        <v>92.84497608592936</v>
      </c>
      <c r="K170" s="6"/>
      <c r="L170" s="6"/>
      <c r="M170" s="6"/>
      <c r="N170" s="7"/>
    </row>
    <row r="171" spans="1:14" ht="37.5" x14ac:dyDescent="0.2">
      <c r="A171" s="13" t="s">
        <v>156</v>
      </c>
      <c r="B171" s="14" t="s">
        <v>65</v>
      </c>
      <c r="C171" s="14" t="s">
        <v>23</v>
      </c>
      <c r="D171" s="14" t="s">
        <v>157</v>
      </c>
      <c r="E171" s="14" t="s">
        <v>158</v>
      </c>
      <c r="F171" s="18" t="s">
        <v>3</v>
      </c>
      <c r="G171" s="18" t="s">
        <v>3</v>
      </c>
      <c r="H171" s="16">
        <f>H172+H177+H183+H194+H204+H213+H221+H226+H244+H249+H258+H263+H271+H276+H287+H290+H293+H302+H307+H312+H315</f>
        <v>868791309.47000015</v>
      </c>
      <c r="I171" s="16">
        <f>I172+I177+I183+I194+I204+I213+I221+I226+I244+I249+I258+I263+I271+I276+I287+I290+I293+I302+I307+I312+I315</f>
        <v>862555343.07000029</v>
      </c>
      <c r="J171" s="95">
        <f t="shared" si="16"/>
        <v>99.282225048521255</v>
      </c>
      <c r="K171" s="6"/>
    </row>
    <row r="172" spans="1:14" ht="37.5" x14ac:dyDescent="0.2">
      <c r="A172" s="13" t="s">
        <v>159</v>
      </c>
      <c r="B172" s="14" t="s">
        <v>65</v>
      </c>
      <c r="C172" s="14" t="s">
        <v>23</v>
      </c>
      <c r="D172" s="14" t="s">
        <v>21</v>
      </c>
      <c r="E172" s="15" t="s">
        <v>3</v>
      </c>
      <c r="F172" s="15" t="s">
        <v>3</v>
      </c>
      <c r="G172" s="15" t="s">
        <v>3</v>
      </c>
      <c r="H172" s="16">
        <f>H173</f>
        <v>405489260</v>
      </c>
      <c r="I172" s="16">
        <f t="shared" ref="I172" si="18">I173</f>
        <v>405489260</v>
      </c>
      <c r="J172" s="95">
        <f t="shared" si="16"/>
        <v>100</v>
      </c>
    </row>
    <row r="173" spans="1:14" ht="37.5" x14ac:dyDescent="0.2">
      <c r="A173" s="13" t="s">
        <v>156</v>
      </c>
      <c r="B173" s="14" t="s">
        <v>65</v>
      </c>
      <c r="C173" s="14" t="s">
        <v>23</v>
      </c>
      <c r="D173" s="14" t="s">
        <v>21</v>
      </c>
      <c r="E173" s="14" t="s">
        <v>158</v>
      </c>
      <c r="F173" s="18" t="s">
        <v>3</v>
      </c>
      <c r="G173" s="18" t="s">
        <v>3</v>
      </c>
      <c r="H173" s="16">
        <f>H174</f>
        <v>405489260</v>
      </c>
      <c r="I173" s="16">
        <f>I174</f>
        <v>405489260</v>
      </c>
      <c r="J173" s="95">
        <f t="shared" si="16"/>
        <v>100</v>
      </c>
    </row>
    <row r="174" spans="1:14" ht="112.5" x14ac:dyDescent="0.2">
      <c r="A174" s="19" t="s">
        <v>160</v>
      </c>
      <c r="B174" s="20" t="s">
        <v>65</v>
      </c>
      <c r="C174" s="20" t="s">
        <v>23</v>
      </c>
      <c r="D174" s="20" t="s">
        <v>21</v>
      </c>
      <c r="E174" s="20" t="s">
        <v>158</v>
      </c>
      <c r="F174" s="20" t="s">
        <v>161</v>
      </c>
      <c r="G174" s="21" t="s">
        <v>3</v>
      </c>
      <c r="H174" s="22">
        <v>405489260</v>
      </c>
      <c r="I174" s="22">
        <v>405489260</v>
      </c>
      <c r="J174" s="95">
        <f t="shared" si="16"/>
        <v>100</v>
      </c>
    </row>
    <row r="175" spans="1:14" ht="37.5" x14ac:dyDescent="0.2">
      <c r="A175" s="19" t="s">
        <v>68</v>
      </c>
      <c r="B175" s="20" t="s">
        <v>65</v>
      </c>
      <c r="C175" s="20" t="s">
        <v>23</v>
      </c>
      <c r="D175" s="20" t="s">
        <v>21</v>
      </c>
      <c r="E175" s="20" t="s">
        <v>158</v>
      </c>
      <c r="F175" s="20" t="s">
        <v>161</v>
      </c>
      <c r="G175" s="20" t="s">
        <v>69</v>
      </c>
      <c r="H175" s="22">
        <v>405489260</v>
      </c>
      <c r="I175" s="22">
        <v>405489260</v>
      </c>
      <c r="J175" s="95">
        <f t="shared" si="16"/>
        <v>100</v>
      </c>
    </row>
    <row r="176" spans="1:14" ht="18.75" x14ac:dyDescent="0.2">
      <c r="A176" s="19" t="s">
        <v>70</v>
      </c>
      <c r="B176" s="20" t="s">
        <v>65</v>
      </c>
      <c r="C176" s="20" t="s">
        <v>23</v>
      </c>
      <c r="D176" s="20" t="s">
        <v>21</v>
      </c>
      <c r="E176" s="20" t="s">
        <v>158</v>
      </c>
      <c r="F176" s="20" t="s">
        <v>161</v>
      </c>
      <c r="G176" s="20" t="s">
        <v>71</v>
      </c>
      <c r="H176" s="22">
        <v>405489260</v>
      </c>
      <c r="I176" s="22">
        <v>405489260</v>
      </c>
      <c r="J176" s="95">
        <f t="shared" si="16"/>
        <v>100</v>
      </c>
    </row>
    <row r="177" spans="1:10" ht="37.5" x14ac:dyDescent="0.2">
      <c r="A177" s="13" t="s">
        <v>162</v>
      </c>
      <c r="B177" s="14" t="s">
        <v>65</v>
      </c>
      <c r="C177" s="14" t="s">
        <v>23</v>
      </c>
      <c r="D177" s="14" t="s">
        <v>55</v>
      </c>
      <c r="E177" s="15" t="s">
        <v>3</v>
      </c>
      <c r="F177" s="15" t="s">
        <v>3</v>
      </c>
      <c r="G177" s="15" t="s">
        <v>3</v>
      </c>
      <c r="H177" s="16">
        <f>H178</f>
        <v>180261197</v>
      </c>
      <c r="I177" s="16">
        <f>I178</f>
        <v>180261197</v>
      </c>
      <c r="J177" s="95">
        <f t="shared" si="16"/>
        <v>100</v>
      </c>
    </row>
    <row r="178" spans="1:10" ht="37.5" x14ac:dyDescent="0.2">
      <c r="A178" s="13" t="s">
        <v>156</v>
      </c>
      <c r="B178" s="14" t="s">
        <v>65</v>
      </c>
      <c r="C178" s="14" t="s">
        <v>23</v>
      </c>
      <c r="D178" s="14" t="s">
        <v>55</v>
      </c>
      <c r="E178" s="14" t="s">
        <v>158</v>
      </c>
      <c r="F178" s="18" t="s">
        <v>3</v>
      </c>
      <c r="G178" s="18" t="s">
        <v>3</v>
      </c>
      <c r="H178" s="16">
        <f>H179</f>
        <v>180261197</v>
      </c>
      <c r="I178" s="16">
        <f t="shared" ref="I178" si="19">I179</f>
        <v>180261197</v>
      </c>
      <c r="J178" s="95">
        <f t="shared" si="16"/>
        <v>100</v>
      </c>
    </row>
    <row r="179" spans="1:10" ht="93.75" x14ac:dyDescent="0.2">
      <c r="A179" s="19" t="s">
        <v>163</v>
      </c>
      <c r="B179" s="20" t="s">
        <v>65</v>
      </c>
      <c r="C179" s="20" t="s">
        <v>23</v>
      </c>
      <c r="D179" s="20" t="s">
        <v>55</v>
      </c>
      <c r="E179" s="20" t="s">
        <v>158</v>
      </c>
      <c r="F179" s="20" t="s">
        <v>164</v>
      </c>
      <c r="G179" s="21" t="s">
        <v>3</v>
      </c>
      <c r="H179" s="22">
        <v>180261197</v>
      </c>
      <c r="I179" s="22">
        <v>180261197</v>
      </c>
      <c r="J179" s="95">
        <f t="shared" si="16"/>
        <v>100</v>
      </c>
    </row>
    <row r="180" spans="1:10" ht="37.5" x14ac:dyDescent="0.2">
      <c r="A180" s="19" t="s">
        <v>68</v>
      </c>
      <c r="B180" s="20" t="s">
        <v>65</v>
      </c>
      <c r="C180" s="20" t="s">
        <v>23</v>
      </c>
      <c r="D180" s="20" t="s">
        <v>55</v>
      </c>
      <c r="E180" s="20" t="s">
        <v>158</v>
      </c>
      <c r="F180" s="20" t="s">
        <v>164</v>
      </c>
      <c r="G180" s="20" t="s">
        <v>69</v>
      </c>
      <c r="H180" s="22">
        <v>180261197</v>
      </c>
      <c r="I180" s="22">
        <v>180261197</v>
      </c>
      <c r="J180" s="95">
        <f t="shared" si="16"/>
        <v>100</v>
      </c>
    </row>
    <row r="181" spans="1:10" ht="18.75" x14ac:dyDescent="0.2">
      <c r="A181" s="19" t="s">
        <v>70</v>
      </c>
      <c r="B181" s="20" t="s">
        <v>65</v>
      </c>
      <c r="C181" s="20" t="s">
        <v>23</v>
      </c>
      <c r="D181" s="20" t="s">
        <v>55</v>
      </c>
      <c r="E181" s="20" t="s">
        <v>158</v>
      </c>
      <c r="F181" s="20" t="s">
        <v>164</v>
      </c>
      <c r="G181" s="20" t="s">
        <v>71</v>
      </c>
      <c r="H181" s="22">
        <v>158227219.06999999</v>
      </c>
      <c r="I181" s="22">
        <v>158227219.06999999</v>
      </c>
      <c r="J181" s="95">
        <f t="shared" si="16"/>
        <v>100</v>
      </c>
    </row>
    <row r="182" spans="1:10" ht="18.75" x14ac:dyDescent="0.2">
      <c r="A182" s="19" t="s">
        <v>165</v>
      </c>
      <c r="B182" s="20" t="s">
        <v>65</v>
      </c>
      <c r="C182" s="20" t="s">
        <v>23</v>
      </c>
      <c r="D182" s="20" t="s">
        <v>55</v>
      </c>
      <c r="E182" s="20" t="s">
        <v>158</v>
      </c>
      <c r="F182" s="20" t="s">
        <v>164</v>
      </c>
      <c r="G182" s="20" t="s">
        <v>166</v>
      </c>
      <c r="H182" s="22">
        <v>22033977.93</v>
      </c>
      <c r="I182" s="22">
        <v>22033977.93</v>
      </c>
      <c r="J182" s="95">
        <f t="shared" si="16"/>
        <v>100</v>
      </c>
    </row>
    <row r="183" spans="1:10" ht="37.5" x14ac:dyDescent="0.2">
      <c r="A183" s="13" t="s">
        <v>32</v>
      </c>
      <c r="B183" s="14" t="s">
        <v>65</v>
      </c>
      <c r="C183" s="14" t="s">
        <v>23</v>
      </c>
      <c r="D183" s="14" t="s">
        <v>65</v>
      </c>
      <c r="E183" s="15" t="s">
        <v>3</v>
      </c>
      <c r="F183" s="15" t="s">
        <v>3</v>
      </c>
      <c r="G183" s="15" t="s">
        <v>3</v>
      </c>
      <c r="H183" s="16">
        <f>H184</f>
        <v>7600364.2400000002</v>
      </c>
      <c r="I183" s="16">
        <f t="shared" ref="I183" si="20">I184</f>
        <v>7554172.8800000008</v>
      </c>
      <c r="J183" s="95">
        <f t="shared" si="16"/>
        <v>99.392248074679117</v>
      </c>
    </row>
    <row r="184" spans="1:10" ht="37.5" x14ac:dyDescent="0.2">
      <c r="A184" s="13" t="s">
        <v>156</v>
      </c>
      <c r="B184" s="14" t="s">
        <v>65</v>
      </c>
      <c r="C184" s="14" t="s">
        <v>23</v>
      </c>
      <c r="D184" s="14" t="s">
        <v>65</v>
      </c>
      <c r="E184" s="14" t="s">
        <v>158</v>
      </c>
      <c r="F184" s="18" t="s">
        <v>3</v>
      </c>
      <c r="G184" s="18" t="s">
        <v>3</v>
      </c>
      <c r="H184" s="16">
        <f>H186+H188</f>
        <v>7600364.2400000002</v>
      </c>
      <c r="I184" s="16">
        <f t="shared" ref="I184" si="21">I186+I188</f>
        <v>7554172.8800000008</v>
      </c>
      <c r="J184" s="95">
        <f t="shared" si="16"/>
        <v>99.392248074679117</v>
      </c>
    </row>
    <row r="185" spans="1:10" ht="37.5" x14ac:dyDescent="0.2">
      <c r="A185" s="19" t="s">
        <v>32</v>
      </c>
      <c r="B185" s="20" t="s">
        <v>65</v>
      </c>
      <c r="C185" s="20" t="s">
        <v>23</v>
      </c>
      <c r="D185" s="20" t="s">
        <v>65</v>
      </c>
      <c r="E185" s="20" t="s">
        <v>158</v>
      </c>
      <c r="F185" s="20" t="s">
        <v>33</v>
      </c>
      <c r="G185" s="21" t="s">
        <v>3</v>
      </c>
      <c r="H185" s="22">
        <v>3058363</v>
      </c>
      <c r="I185" s="22">
        <v>3052254.35</v>
      </c>
      <c r="J185" s="95">
        <f t="shared" si="16"/>
        <v>99.80026406283362</v>
      </c>
    </row>
    <row r="186" spans="1:10" ht="93.75" x14ac:dyDescent="0.2">
      <c r="A186" s="19" t="s">
        <v>28</v>
      </c>
      <c r="B186" s="20" t="s">
        <v>65</v>
      </c>
      <c r="C186" s="20" t="s">
        <v>23</v>
      </c>
      <c r="D186" s="20" t="s">
        <v>65</v>
      </c>
      <c r="E186" s="20" t="s">
        <v>158</v>
      </c>
      <c r="F186" s="20" t="s">
        <v>33</v>
      </c>
      <c r="G186" s="20" t="s">
        <v>29</v>
      </c>
      <c r="H186" s="22">
        <v>3058363</v>
      </c>
      <c r="I186" s="22">
        <v>3052254.35</v>
      </c>
      <c r="J186" s="95">
        <f t="shared" si="16"/>
        <v>99.80026406283362</v>
      </c>
    </row>
    <row r="187" spans="1:10" ht="37.5" x14ac:dyDescent="0.2">
      <c r="A187" s="19" t="s">
        <v>30</v>
      </c>
      <c r="B187" s="20" t="s">
        <v>65</v>
      </c>
      <c r="C187" s="20" t="s">
        <v>23</v>
      </c>
      <c r="D187" s="20" t="s">
        <v>65</v>
      </c>
      <c r="E187" s="20" t="s">
        <v>158</v>
      </c>
      <c r="F187" s="20" t="s">
        <v>33</v>
      </c>
      <c r="G187" s="20" t="s">
        <v>31</v>
      </c>
      <c r="H187" s="22">
        <v>3058363</v>
      </c>
      <c r="I187" s="22">
        <v>3052254.35</v>
      </c>
      <c r="J187" s="95">
        <f t="shared" si="16"/>
        <v>99.80026406283362</v>
      </c>
    </row>
    <row r="188" spans="1:10" ht="37.5" x14ac:dyDescent="0.2">
      <c r="A188" s="19" t="s">
        <v>131</v>
      </c>
      <c r="B188" s="20" t="s">
        <v>65</v>
      </c>
      <c r="C188" s="20" t="s">
        <v>23</v>
      </c>
      <c r="D188" s="20" t="s">
        <v>65</v>
      </c>
      <c r="E188" s="20" t="s">
        <v>158</v>
      </c>
      <c r="F188" s="20" t="s">
        <v>132</v>
      </c>
      <c r="G188" s="21" t="s">
        <v>3</v>
      </c>
      <c r="H188" s="22">
        <v>4542001.24</v>
      </c>
      <c r="I188" s="22">
        <v>4501918.53</v>
      </c>
      <c r="J188" s="95">
        <f t="shared" si="16"/>
        <v>99.117509928288797</v>
      </c>
    </row>
    <row r="189" spans="1:10" ht="93.75" x14ac:dyDescent="0.2">
      <c r="A189" s="19" t="s">
        <v>28</v>
      </c>
      <c r="B189" s="20" t="s">
        <v>65</v>
      </c>
      <c r="C189" s="20" t="s">
        <v>23</v>
      </c>
      <c r="D189" s="20" t="s">
        <v>65</v>
      </c>
      <c r="E189" s="20" t="s">
        <v>158</v>
      </c>
      <c r="F189" s="20" t="s">
        <v>132</v>
      </c>
      <c r="G189" s="20" t="s">
        <v>29</v>
      </c>
      <c r="H189" s="22">
        <v>4394389.24</v>
      </c>
      <c r="I189" s="22">
        <v>4382751.5999999996</v>
      </c>
      <c r="J189" s="95">
        <f t="shared" si="16"/>
        <v>99.735170478434881</v>
      </c>
    </row>
    <row r="190" spans="1:10" ht="18.75" x14ac:dyDescent="0.2">
      <c r="A190" s="19" t="s">
        <v>48</v>
      </c>
      <c r="B190" s="20" t="s">
        <v>65</v>
      </c>
      <c r="C190" s="20" t="s">
        <v>23</v>
      </c>
      <c r="D190" s="20" t="s">
        <v>65</v>
      </c>
      <c r="E190" s="20" t="s">
        <v>158</v>
      </c>
      <c r="F190" s="20" t="s">
        <v>132</v>
      </c>
      <c r="G190" s="20" t="s">
        <v>49</v>
      </c>
      <c r="H190" s="22">
        <v>4394389.24</v>
      </c>
      <c r="I190" s="22">
        <v>4382751.5999999996</v>
      </c>
      <c r="J190" s="95">
        <f t="shared" si="16"/>
        <v>99.735170478434881</v>
      </c>
    </row>
    <row r="191" spans="1:10" ht="37.5" x14ac:dyDescent="0.2">
      <c r="A191" s="19" t="s">
        <v>34</v>
      </c>
      <c r="B191" s="20" t="s">
        <v>65</v>
      </c>
      <c r="C191" s="20" t="s">
        <v>23</v>
      </c>
      <c r="D191" s="20" t="s">
        <v>65</v>
      </c>
      <c r="E191" s="20" t="s">
        <v>158</v>
      </c>
      <c r="F191" s="20" t="s">
        <v>132</v>
      </c>
      <c r="G191" s="20" t="s">
        <v>35</v>
      </c>
      <c r="H191" s="22">
        <v>147612</v>
      </c>
      <c r="I191" s="22">
        <v>119166.93</v>
      </c>
      <c r="J191" s="95">
        <f t="shared" si="16"/>
        <v>80.729839037476623</v>
      </c>
    </row>
    <row r="192" spans="1:10" ht="37.5" x14ac:dyDescent="0.2">
      <c r="A192" s="19" t="s">
        <v>36</v>
      </c>
      <c r="B192" s="20" t="s">
        <v>65</v>
      </c>
      <c r="C192" s="20" t="s">
        <v>23</v>
      </c>
      <c r="D192" s="20" t="s">
        <v>65</v>
      </c>
      <c r="E192" s="20" t="s">
        <v>158</v>
      </c>
      <c r="F192" s="20" t="s">
        <v>132</v>
      </c>
      <c r="G192" s="20" t="s">
        <v>37</v>
      </c>
      <c r="H192" s="22">
        <v>147612</v>
      </c>
      <c r="I192" s="22">
        <v>119166.93</v>
      </c>
      <c r="J192" s="95">
        <f t="shared" si="16"/>
        <v>80.729839037476623</v>
      </c>
    </row>
    <row r="193" spans="1:10" ht="37.5" x14ac:dyDescent="0.2">
      <c r="A193" s="13" t="s">
        <v>167</v>
      </c>
      <c r="B193" s="14" t="s">
        <v>65</v>
      </c>
      <c r="C193" s="14" t="s">
        <v>23</v>
      </c>
      <c r="D193" s="14" t="s">
        <v>73</v>
      </c>
      <c r="E193" s="15" t="s">
        <v>3</v>
      </c>
      <c r="F193" s="15" t="s">
        <v>3</v>
      </c>
      <c r="G193" s="15" t="s">
        <v>3</v>
      </c>
      <c r="H193" s="16">
        <f>H194</f>
        <v>6925285.2000000002</v>
      </c>
      <c r="I193" s="16">
        <f>I194</f>
        <v>6640007.1699999999</v>
      </c>
      <c r="J193" s="95">
        <f t="shared" si="16"/>
        <v>95.880631313205697</v>
      </c>
    </row>
    <row r="194" spans="1:10" ht="37.5" x14ac:dyDescent="0.2">
      <c r="A194" s="13" t="s">
        <v>156</v>
      </c>
      <c r="B194" s="14" t="s">
        <v>65</v>
      </c>
      <c r="C194" s="14" t="s">
        <v>23</v>
      </c>
      <c r="D194" s="14" t="s">
        <v>73</v>
      </c>
      <c r="E194" s="14" t="s">
        <v>158</v>
      </c>
      <c r="F194" s="18" t="s">
        <v>3</v>
      </c>
      <c r="G194" s="18" t="s">
        <v>3</v>
      </c>
      <c r="H194" s="16">
        <f>H195+H201+H198</f>
        <v>6925285.2000000002</v>
      </c>
      <c r="I194" s="16">
        <f t="shared" ref="I194" si="22">I195+I201+I198</f>
        <v>6640007.1699999999</v>
      </c>
      <c r="J194" s="95">
        <f t="shared" si="16"/>
        <v>95.880631313205697</v>
      </c>
    </row>
    <row r="195" spans="1:10" ht="18.75" x14ac:dyDescent="0.2">
      <c r="A195" s="19" t="s">
        <v>172</v>
      </c>
      <c r="B195" s="20" t="s">
        <v>65</v>
      </c>
      <c r="C195" s="20" t="s">
        <v>23</v>
      </c>
      <c r="D195" s="20" t="s">
        <v>73</v>
      </c>
      <c r="E195" s="20" t="s">
        <v>158</v>
      </c>
      <c r="F195" s="20" t="s">
        <v>173</v>
      </c>
      <c r="G195" s="21" t="s">
        <v>3</v>
      </c>
      <c r="H195" s="22">
        <v>5768433.46</v>
      </c>
      <c r="I195" s="22">
        <v>5483155.4299999997</v>
      </c>
      <c r="J195" s="95">
        <f t="shared" si="16"/>
        <v>95.054497343547411</v>
      </c>
    </row>
    <row r="196" spans="1:10" ht="37.5" x14ac:dyDescent="0.2">
      <c r="A196" s="19" t="s">
        <v>68</v>
      </c>
      <c r="B196" s="20" t="s">
        <v>65</v>
      </c>
      <c r="C196" s="20" t="s">
        <v>23</v>
      </c>
      <c r="D196" s="20" t="s">
        <v>73</v>
      </c>
      <c r="E196" s="20" t="s">
        <v>158</v>
      </c>
      <c r="F196" s="20" t="s">
        <v>173</v>
      </c>
      <c r="G196" s="20" t="s">
        <v>69</v>
      </c>
      <c r="H196" s="22">
        <v>5768433.46</v>
      </c>
      <c r="I196" s="22">
        <v>5483155.4299999997</v>
      </c>
      <c r="J196" s="95">
        <f t="shared" si="16"/>
        <v>95.054497343547411</v>
      </c>
    </row>
    <row r="197" spans="1:10" ht="18.75" x14ac:dyDescent="0.2">
      <c r="A197" s="19" t="s">
        <v>70</v>
      </c>
      <c r="B197" s="20" t="s">
        <v>65</v>
      </c>
      <c r="C197" s="20" t="s">
        <v>23</v>
      </c>
      <c r="D197" s="20" t="s">
        <v>73</v>
      </c>
      <c r="E197" s="20" t="s">
        <v>158</v>
      </c>
      <c r="F197" s="20" t="s">
        <v>173</v>
      </c>
      <c r="G197" s="20" t="s">
        <v>71</v>
      </c>
      <c r="H197" s="22">
        <v>5768433.46</v>
      </c>
      <c r="I197" s="22">
        <v>5483155.4299999997</v>
      </c>
      <c r="J197" s="95">
        <f t="shared" si="16"/>
        <v>95.054497343547411</v>
      </c>
    </row>
    <row r="198" spans="1:10" ht="56.25" x14ac:dyDescent="0.2">
      <c r="A198" s="19" t="s">
        <v>170</v>
      </c>
      <c r="B198" s="20" t="s">
        <v>65</v>
      </c>
      <c r="C198" s="20" t="s">
        <v>23</v>
      </c>
      <c r="D198" s="20" t="s">
        <v>73</v>
      </c>
      <c r="E198" s="20" t="s">
        <v>158</v>
      </c>
      <c r="F198" s="20" t="s">
        <v>171</v>
      </c>
      <c r="G198" s="21" t="s">
        <v>3</v>
      </c>
      <c r="H198" s="22">
        <v>808080</v>
      </c>
      <c r="I198" s="22">
        <v>808080</v>
      </c>
      <c r="J198" s="95">
        <f t="shared" si="16"/>
        <v>100</v>
      </c>
    </row>
    <row r="199" spans="1:10" ht="37.5" x14ac:dyDescent="0.2">
      <c r="A199" s="19" t="s">
        <v>68</v>
      </c>
      <c r="B199" s="20" t="s">
        <v>65</v>
      </c>
      <c r="C199" s="20" t="s">
        <v>23</v>
      </c>
      <c r="D199" s="20" t="s">
        <v>73</v>
      </c>
      <c r="E199" s="20" t="s">
        <v>158</v>
      </c>
      <c r="F199" s="20" t="s">
        <v>171</v>
      </c>
      <c r="G199" s="20" t="s">
        <v>69</v>
      </c>
      <c r="H199" s="22">
        <v>808080</v>
      </c>
      <c r="I199" s="22">
        <v>808080</v>
      </c>
      <c r="J199" s="95">
        <f t="shared" si="16"/>
        <v>100</v>
      </c>
    </row>
    <row r="200" spans="1:10" ht="18.75" x14ac:dyDescent="0.2">
      <c r="A200" s="19" t="s">
        <v>70</v>
      </c>
      <c r="B200" s="20" t="s">
        <v>65</v>
      </c>
      <c r="C200" s="20" t="s">
        <v>23</v>
      </c>
      <c r="D200" s="20" t="s">
        <v>73</v>
      </c>
      <c r="E200" s="20" t="s">
        <v>158</v>
      </c>
      <c r="F200" s="20" t="s">
        <v>171</v>
      </c>
      <c r="G200" s="20" t="s">
        <v>71</v>
      </c>
      <c r="H200" s="22">
        <v>808080</v>
      </c>
      <c r="I200" s="22">
        <v>808080</v>
      </c>
      <c r="J200" s="95">
        <f t="shared" ref="J200:J263" si="23">I200/H200*100</f>
        <v>100</v>
      </c>
    </row>
    <row r="201" spans="1:10" ht="56.25" x14ac:dyDescent="0.2">
      <c r="A201" s="19" t="s">
        <v>174</v>
      </c>
      <c r="B201" s="20" t="s">
        <v>65</v>
      </c>
      <c r="C201" s="20" t="s">
        <v>23</v>
      </c>
      <c r="D201" s="20" t="s">
        <v>73</v>
      </c>
      <c r="E201" s="20" t="s">
        <v>158</v>
      </c>
      <c r="F201" s="20" t="s">
        <v>175</v>
      </c>
      <c r="G201" s="21" t="s">
        <v>3</v>
      </c>
      <c r="H201" s="22">
        <v>348771.74</v>
      </c>
      <c r="I201" s="22">
        <v>348771.74</v>
      </c>
      <c r="J201" s="95">
        <f t="shared" si="23"/>
        <v>100</v>
      </c>
    </row>
    <row r="202" spans="1:10" ht="37.5" x14ac:dyDescent="0.2">
      <c r="A202" s="19" t="s">
        <v>68</v>
      </c>
      <c r="B202" s="20" t="s">
        <v>65</v>
      </c>
      <c r="C202" s="20" t="s">
        <v>23</v>
      </c>
      <c r="D202" s="20" t="s">
        <v>73</v>
      </c>
      <c r="E202" s="20" t="s">
        <v>158</v>
      </c>
      <c r="F202" s="20" t="s">
        <v>175</v>
      </c>
      <c r="G202" s="20" t="s">
        <v>69</v>
      </c>
      <c r="H202" s="22">
        <v>348771.74</v>
      </c>
      <c r="I202" s="22">
        <v>348771.74</v>
      </c>
      <c r="J202" s="95">
        <f t="shared" si="23"/>
        <v>100</v>
      </c>
    </row>
    <row r="203" spans="1:10" ht="18.75" x14ac:dyDescent="0.2">
      <c r="A203" s="19" t="s">
        <v>70</v>
      </c>
      <c r="B203" s="20" t="s">
        <v>65</v>
      </c>
      <c r="C203" s="20" t="s">
        <v>23</v>
      </c>
      <c r="D203" s="20" t="s">
        <v>73</v>
      </c>
      <c r="E203" s="20" t="s">
        <v>158</v>
      </c>
      <c r="F203" s="20" t="s">
        <v>175</v>
      </c>
      <c r="G203" s="20" t="s">
        <v>71</v>
      </c>
      <c r="H203" s="22">
        <v>348771.74</v>
      </c>
      <c r="I203" s="22">
        <v>348771.74</v>
      </c>
      <c r="J203" s="95">
        <f t="shared" si="23"/>
        <v>100</v>
      </c>
    </row>
    <row r="204" spans="1:10" ht="56.25" x14ac:dyDescent="0.2">
      <c r="A204" s="13" t="s">
        <v>176</v>
      </c>
      <c r="B204" s="14" t="s">
        <v>65</v>
      </c>
      <c r="C204" s="14" t="s">
        <v>23</v>
      </c>
      <c r="D204" s="14" t="s">
        <v>88</v>
      </c>
      <c r="E204" s="15" t="s">
        <v>3</v>
      </c>
      <c r="F204" s="15" t="s">
        <v>3</v>
      </c>
      <c r="G204" s="15" t="s">
        <v>3</v>
      </c>
      <c r="H204" s="16">
        <f>H205</f>
        <v>138292925.56999999</v>
      </c>
      <c r="I204" s="16">
        <f t="shared" ref="I204" si="24">I205</f>
        <v>135357553.76999998</v>
      </c>
      <c r="J204" s="95">
        <f t="shared" si="23"/>
        <v>97.877424468459736</v>
      </c>
    </row>
    <row r="205" spans="1:10" ht="37.5" x14ac:dyDescent="0.2">
      <c r="A205" s="13" t="s">
        <v>156</v>
      </c>
      <c r="B205" s="14" t="s">
        <v>65</v>
      </c>
      <c r="C205" s="14" t="s">
        <v>23</v>
      </c>
      <c r="D205" s="14" t="s">
        <v>88</v>
      </c>
      <c r="E205" s="14" t="s">
        <v>158</v>
      </c>
      <c r="F205" s="18" t="s">
        <v>3</v>
      </c>
      <c r="G205" s="18" t="s">
        <v>3</v>
      </c>
      <c r="H205" s="16">
        <f>H206+H210</f>
        <v>138292925.56999999</v>
      </c>
      <c r="I205" s="16">
        <f t="shared" ref="I205" si="25">I206+I210</f>
        <v>135357553.76999998</v>
      </c>
      <c r="J205" s="95">
        <f t="shared" si="23"/>
        <v>97.877424468459736</v>
      </c>
    </row>
    <row r="206" spans="1:10" ht="18.75" x14ac:dyDescent="0.2">
      <c r="A206" s="19" t="s">
        <v>177</v>
      </c>
      <c r="B206" s="20" t="s">
        <v>65</v>
      </c>
      <c r="C206" s="20" t="s">
        <v>23</v>
      </c>
      <c r="D206" s="20" t="s">
        <v>88</v>
      </c>
      <c r="E206" s="20" t="s">
        <v>158</v>
      </c>
      <c r="F206" s="20" t="s">
        <v>178</v>
      </c>
      <c r="G206" s="21" t="s">
        <v>3</v>
      </c>
      <c r="H206" s="22">
        <v>11878119</v>
      </c>
      <c r="I206" s="22">
        <v>11817117.029999999</v>
      </c>
      <c r="J206" s="95">
        <f t="shared" si="23"/>
        <v>99.486434089437893</v>
      </c>
    </row>
    <row r="207" spans="1:10" ht="37.5" x14ac:dyDescent="0.2">
      <c r="A207" s="19" t="s">
        <v>68</v>
      </c>
      <c r="B207" s="20" t="s">
        <v>65</v>
      </c>
      <c r="C207" s="20" t="s">
        <v>23</v>
      </c>
      <c r="D207" s="20" t="s">
        <v>88</v>
      </c>
      <c r="E207" s="20" t="s">
        <v>158</v>
      </c>
      <c r="F207" s="20" t="s">
        <v>178</v>
      </c>
      <c r="G207" s="20" t="s">
        <v>69</v>
      </c>
      <c r="H207" s="22">
        <v>11878119</v>
      </c>
      <c r="I207" s="22">
        <v>11817117.029999999</v>
      </c>
      <c r="J207" s="95">
        <f t="shared" si="23"/>
        <v>99.486434089437893</v>
      </c>
    </row>
    <row r="208" spans="1:10" ht="18.75" x14ac:dyDescent="0.2">
      <c r="A208" s="19" t="s">
        <v>70</v>
      </c>
      <c r="B208" s="20" t="s">
        <v>65</v>
      </c>
      <c r="C208" s="20" t="s">
        <v>23</v>
      </c>
      <c r="D208" s="20" t="s">
        <v>88</v>
      </c>
      <c r="E208" s="20" t="s">
        <v>158</v>
      </c>
      <c r="F208" s="20" t="s">
        <v>178</v>
      </c>
      <c r="G208" s="20" t="s">
        <v>71</v>
      </c>
      <c r="H208" s="22">
        <v>7739848</v>
      </c>
      <c r="I208" s="22">
        <v>7682207.4100000001</v>
      </c>
      <c r="J208" s="95">
        <f t="shared" si="23"/>
        <v>99.25527490979151</v>
      </c>
    </row>
    <row r="209" spans="1:10" ht="18.75" x14ac:dyDescent="0.2">
      <c r="A209" s="19" t="s">
        <v>165</v>
      </c>
      <c r="B209" s="20" t="s">
        <v>65</v>
      </c>
      <c r="C209" s="20" t="s">
        <v>23</v>
      </c>
      <c r="D209" s="20" t="s">
        <v>88</v>
      </c>
      <c r="E209" s="20" t="s">
        <v>158</v>
      </c>
      <c r="F209" s="20" t="s">
        <v>178</v>
      </c>
      <c r="G209" s="20" t="s">
        <v>166</v>
      </c>
      <c r="H209" s="22">
        <v>4138271</v>
      </c>
      <c r="I209" s="22">
        <v>4134909.62</v>
      </c>
      <c r="J209" s="95">
        <f t="shared" si="23"/>
        <v>99.918773323448377</v>
      </c>
    </row>
    <row r="210" spans="1:10" ht="18.75" x14ac:dyDescent="0.2">
      <c r="A210" s="19" t="s">
        <v>179</v>
      </c>
      <c r="B210" s="20" t="s">
        <v>65</v>
      </c>
      <c r="C210" s="20" t="s">
        <v>23</v>
      </c>
      <c r="D210" s="20" t="s">
        <v>88</v>
      </c>
      <c r="E210" s="20" t="s">
        <v>158</v>
      </c>
      <c r="F210" s="20" t="s">
        <v>180</v>
      </c>
      <c r="G210" s="21" t="s">
        <v>3</v>
      </c>
      <c r="H210" s="22">
        <v>126414806.56999999</v>
      </c>
      <c r="I210" s="22">
        <v>123540436.73999999</v>
      </c>
      <c r="J210" s="95">
        <f t="shared" si="23"/>
        <v>97.726239585385628</v>
      </c>
    </row>
    <row r="211" spans="1:10" ht="37.5" x14ac:dyDescent="0.2">
      <c r="A211" s="19" t="s">
        <v>68</v>
      </c>
      <c r="B211" s="20" t="s">
        <v>65</v>
      </c>
      <c r="C211" s="20" t="s">
        <v>23</v>
      </c>
      <c r="D211" s="20" t="s">
        <v>88</v>
      </c>
      <c r="E211" s="20" t="s">
        <v>158</v>
      </c>
      <c r="F211" s="20" t="s">
        <v>180</v>
      </c>
      <c r="G211" s="20" t="s">
        <v>69</v>
      </c>
      <c r="H211" s="22">
        <v>126414806.56999999</v>
      </c>
      <c r="I211" s="22">
        <v>123540436.73999999</v>
      </c>
      <c r="J211" s="95">
        <f t="shared" si="23"/>
        <v>97.726239585385628</v>
      </c>
    </row>
    <row r="212" spans="1:10" ht="18.75" x14ac:dyDescent="0.2">
      <c r="A212" s="19" t="s">
        <v>70</v>
      </c>
      <c r="B212" s="20" t="s">
        <v>65</v>
      </c>
      <c r="C212" s="20" t="s">
        <v>23</v>
      </c>
      <c r="D212" s="20" t="s">
        <v>88</v>
      </c>
      <c r="E212" s="20" t="s">
        <v>158</v>
      </c>
      <c r="F212" s="20" t="s">
        <v>180</v>
      </c>
      <c r="G212" s="20" t="s">
        <v>71</v>
      </c>
      <c r="H212" s="22">
        <v>126414806.56999999</v>
      </c>
      <c r="I212" s="22">
        <v>123540436.73999999</v>
      </c>
      <c r="J212" s="95">
        <f t="shared" si="23"/>
        <v>97.726239585385628</v>
      </c>
    </row>
    <row r="213" spans="1:10" ht="18.75" x14ac:dyDescent="0.2">
      <c r="A213" s="13" t="s">
        <v>181</v>
      </c>
      <c r="B213" s="14" t="s">
        <v>65</v>
      </c>
      <c r="C213" s="14" t="s">
        <v>23</v>
      </c>
      <c r="D213" s="14" t="s">
        <v>116</v>
      </c>
      <c r="E213" s="15" t="s">
        <v>3</v>
      </c>
      <c r="F213" s="15" t="s">
        <v>3</v>
      </c>
      <c r="G213" s="15" t="s">
        <v>3</v>
      </c>
      <c r="H213" s="16">
        <f>H214</f>
        <v>17663262.07</v>
      </c>
      <c r="I213" s="16">
        <f t="shared" ref="I213" si="26">I214</f>
        <v>17663262.07</v>
      </c>
      <c r="J213" s="95">
        <f t="shared" si="23"/>
        <v>100</v>
      </c>
    </row>
    <row r="214" spans="1:10" ht="37.5" x14ac:dyDescent="0.2">
      <c r="A214" s="13" t="s">
        <v>156</v>
      </c>
      <c r="B214" s="14" t="s">
        <v>65</v>
      </c>
      <c r="C214" s="14" t="s">
        <v>23</v>
      </c>
      <c r="D214" s="14" t="s">
        <v>116</v>
      </c>
      <c r="E214" s="14" t="s">
        <v>158</v>
      </c>
      <c r="F214" s="18" t="s">
        <v>3</v>
      </c>
      <c r="G214" s="18" t="s">
        <v>3</v>
      </c>
      <c r="H214" s="16">
        <f>H215+H218</f>
        <v>17663262.07</v>
      </c>
      <c r="I214" s="16">
        <f t="shared" ref="I214" si="27">I215+I218</f>
        <v>17663262.07</v>
      </c>
      <c r="J214" s="95">
        <f t="shared" si="23"/>
        <v>100</v>
      </c>
    </row>
    <row r="215" spans="1:10" ht="37.5" x14ac:dyDescent="0.2">
      <c r="A215" s="19" t="s">
        <v>182</v>
      </c>
      <c r="B215" s="20" t="s">
        <v>65</v>
      </c>
      <c r="C215" s="20" t="s">
        <v>23</v>
      </c>
      <c r="D215" s="20" t="s">
        <v>116</v>
      </c>
      <c r="E215" s="20" t="s">
        <v>158</v>
      </c>
      <c r="F215" s="20" t="s">
        <v>183</v>
      </c>
      <c r="G215" s="21" t="s">
        <v>3</v>
      </c>
      <c r="H215" s="22">
        <v>8598162.0700000003</v>
      </c>
      <c r="I215" s="22">
        <v>8598162.0700000003</v>
      </c>
      <c r="J215" s="95">
        <f t="shared" si="23"/>
        <v>100</v>
      </c>
    </row>
    <row r="216" spans="1:10" ht="37.5" x14ac:dyDescent="0.2">
      <c r="A216" s="19" t="s">
        <v>68</v>
      </c>
      <c r="B216" s="20" t="s">
        <v>65</v>
      </c>
      <c r="C216" s="20" t="s">
        <v>23</v>
      </c>
      <c r="D216" s="20" t="s">
        <v>116</v>
      </c>
      <c r="E216" s="20" t="s">
        <v>158</v>
      </c>
      <c r="F216" s="20" t="s">
        <v>183</v>
      </c>
      <c r="G216" s="20" t="s">
        <v>69</v>
      </c>
      <c r="H216" s="22">
        <v>8598162.0700000003</v>
      </c>
      <c r="I216" s="22">
        <v>8598162.0700000003</v>
      </c>
      <c r="J216" s="95">
        <f t="shared" si="23"/>
        <v>100</v>
      </c>
    </row>
    <row r="217" spans="1:10" ht="18.75" x14ac:dyDescent="0.2">
      <c r="A217" s="19" t="s">
        <v>70</v>
      </c>
      <c r="B217" s="20" t="s">
        <v>65</v>
      </c>
      <c r="C217" s="20" t="s">
        <v>23</v>
      </c>
      <c r="D217" s="20" t="s">
        <v>116</v>
      </c>
      <c r="E217" s="20" t="s">
        <v>158</v>
      </c>
      <c r="F217" s="20" t="s">
        <v>183</v>
      </c>
      <c r="G217" s="20" t="s">
        <v>71</v>
      </c>
      <c r="H217" s="22">
        <v>8598162.0700000003</v>
      </c>
      <c r="I217" s="22">
        <v>8598162.0700000003</v>
      </c>
      <c r="J217" s="95">
        <f t="shared" si="23"/>
        <v>100</v>
      </c>
    </row>
    <row r="218" spans="1:10" ht="37.5" x14ac:dyDescent="0.2">
      <c r="A218" s="19" t="s">
        <v>184</v>
      </c>
      <c r="B218" s="20" t="s">
        <v>65</v>
      </c>
      <c r="C218" s="20" t="s">
        <v>23</v>
      </c>
      <c r="D218" s="20" t="s">
        <v>116</v>
      </c>
      <c r="E218" s="20" t="s">
        <v>158</v>
      </c>
      <c r="F218" s="20" t="s">
        <v>185</v>
      </c>
      <c r="G218" s="21" t="s">
        <v>3</v>
      </c>
      <c r="H218" s="22">
        <v>9065100</v>
      </c>
      <c r="I218" s="22">
        <v>9065100</v>
      </c>
      <c r="J218" s="95">
        <f t="shared" si="23"/>
        <v>100</v>
      </c>
    </row>
    <row r="219" spans="1:10" ht="37.5" x14ac:dyDescent="0.2">
      <c r="A219" s="19" t="s">
        <v>68</v>
      </c>
      <c r="B219" s="20" t="s">
        <v>65</v>
      </c>
      <c r="C219" s="20" t="s">
        <v>23</v>
      </c>
      <c r="D219" s="20" t="s">
        <v>116</v>
      </c>
      <c r="E219" s="20" t="s">
        <v>158</v>
      </c>
      <c r="F219" s="20" t="s">
        <v>185</v>
      </c>
      <c r="G219" s="20" t="s">
        <v>69</v>
      </c>
      <c r="H219" s="22">
        <v>9065100</v>
      </c>
      <c r="I219" s="22">
        <v>9065100</v>
      </c>
      <c r="J219" s="95">
        <f t="shared" si="23"/>
        <v>100</v>
      </c>
    </row>
    <row r="220" spans="1:10" ht="18.75" x14ac:dyDescent="0.2">
      <c r="A220" s="19" t="s">
        <v>70</v>
      </c>
      <c r="B220" s="20" t="s">
        <v>65</v>
      </c>
      <c r="C220" s="20" t="s">
        <v>23</v>
      </c>
      <c r="D220" s="20" t="s">
        <v>116</v>
      </c>
      <c r="E220" s="20" t="s">
        <v>158</v>
      </c>
      <c r="F220" s="20" t="s">
        <v>185</v>
      </c>
      <c r="G220" s="20" t="s">
        <v>71</v>
      </c>
      <c r="H220" s="22">
        <v>9065100</v>
      </c>
      <c r="I220" s="22">
        <v>9065100</v>
      </c>
      <c r="J220" s="95">
        <f t="shared" si="23"/>
        <v>100</v>
      </c>
    </row>
    <row r="221" spans="1:10" ht="75" x14ac:dyDescent="0.2">
      <c r="A221" s="13" t="s">
        <v>186</v>
      </c>
      <c r="B221" s="14" t="s">
        <v>65</v>
      </c>
      <c r="C221" s="14" t="s">
        <v>23</v>
      </c>
      <c r="D221" s="14" t="s">
        <v>130</v>
      </c>
      <c r="E221" s="15" t="s">
        <v>3</v>
      </c>
      <c r="F221" s="15" t="s">
        <v>3</v>
      </c>
      <c r="G221" s="15" t="s">
        <v>3</v>
      </c>
      <c r="H221" s="16">
        <f>H222</f>
        <v>440696</v>
      </c>
      <c r="I221" s="16">
        <f>I222</f>
        <v>426086.96</v>
      </c>
      <c r="J221" s="95">
        <f t="shared" si="23"/>
        <v>96.685007352006835</v>
      </c>
    </row>
    <row r="222" spans="1:10" ht="37.5" x14ac:dyDescent="0.2">
      <c r="A222" s="13" t="s">
        <v>156</v>
      </c>
      <c r="B222" s="14" t="s">
        <v>65</v>
      </c>
      <c r="C222" s="14" t="s">
        <v>23</v>
      </c>
      <c r="D222" s="14" t="s">
        <v>130</v>
      </c>
      <c r="E222" s="14" t="s">
        <v>158</v>
      </c>
      <c r="F222" s="18" t="s">
        <v>3</v>
      </c>
      <c r="G222" s="18" t="s">
        <v>3</v>
      </c>
      <c r="H222" s="16">
        <f>H223</f>
        <v>440696</v>
      </c>
      <c r="I222" s="16">
        <f>I223</f>
        <v>426086.96</v>
      </c>
      <c r="J222" s="95">
        <f t="shared" si="23"/>
        <v>96.685007352006835</v>
      </c>
    </row>
    <row r="223" spans="1:10" ht="56.25" x14ac:dyDescent="0.2">
      <c r="A223" s="19" t="s">
        <v>186</v>
      </c>
      <c r="B223" s="20" t="s">
        <v>65</v>
      </c>
      <c r="C223" s="20" t="s">
        <v>23</v>
      </c>
      <c r="D223" s="20" t="s">
        <v>130</v>
      </c>
      <c r="E223" s="20" t="s">
        <v>158</v>
      </c>
      <c r="F223" s="20" t="s">
        <v>187</v>
      </c>
      <c r="G223" s="21" t="s">
        <v>3</v>
      </c>
      <c r="H223" s="22">
        <v>440696</v>
      </c>
      <c r="I223" s="22">
        <v>426086.96</v>
      </c>
      <c r="J223" s="95">
        <f t="shared" si="23"/>
        <v>96.685007352006835</v>
      </c>
    </row>
    <row r="224" spans="1:10" ht="37.5" x14ac:dyDescent="0.2">
      <c r="A224" s="19" t="s">
        <v>68</v>
      </c>
      <c r="B224" s="20" t="s">
        <v>65</v>
      </c>
      <c r="C224" s="20" t="s">
        <v>23</v>
      </c>
      <c r="D224" s="20" t="s">
        <v>130</v>
      </c>
      <c r="E224" s="20" t="s">
        <v>158</v>
      </c>
      <c r="F224" s="20" t="s">
        <v>187</v>
      </c>
      <c r="G224" s="20" t="s">
        <v>69</v>
      </c>
      <c r="H224" s="22">
        <v>440696</v>
      </c>
      <c r="I224" s="22">
        <v>426086.96</v>
      </c>
      <c r="J224" s="95">
        <f t="shared" si="23"/>
        <v>96.685007352006835</v>
      </c>
    </row>
    <row r="225" spans="1:10" ht="18.75" x14ac:dyDescent="0.2">
      <c r="A225" s="19" t="s">
        <v>70</v>
      </c>
      <c r="B225" s="20" t="s">
        <v>65</v>
      </c>
      <c r="C225" s="20" t="s">
        <v>23</v>
      </c>
      <c r="D225" s="20" t="s">
        <v>130</v>
      </c>
      <c r="E225" s="20" t="s">
        <v>158</v>
      </c>
      <c r="F225" s="20" t="s">
        <v>187</v>
      </c>
      <c r="G225" s="20" t="s">
        <v>71</v>
      </c>
      <c r="H225" s="22">
        <v>440696</v>
      </c>
      <c r="I225" s="22">
        <v>426086.96</v>
      </c>
      <c r="J225" s="95">
        <f t="shared" si="23"/>
        <v>96.685007352006835</v>
      </c>
    </row>
    <row r="226" spans="1:10" ht="75" x14ac:dyDescent="0.2">
      <c r="A226" s="13" t="s">
        <v>188</v>
      </c>
      <c r="B226" s="14" t="s">
        <v>65</v>
      </c>
      <c r="C226" s="14" t="s">
        <v>23</v>
      </c>
      <c r="D226" s="14" t="s">
        <v>134</v>
      </c>
      <c r="E226" s="15" t="s">
        <v>3</v>
      </c>
      <c r="F226" s="15" t="s">
        <v>3</v>
      </c>
      <c r="G226" s="15" t="s">
        <v>3</v>
      </c>
      <c r="H226" s="16">
        <f>H227</f>
        <v>1813255</v>
      </c>
      <c r="I226" s="16">
        <f t="shared" ref="I226" si="28">I227</f>
        <v>1800066.95</v>
      </c>
      <c r="J226" s="95">
        <f t="shared" si="23"/>
        <v>99.27268641200493</v>
      </c>
    </row>
    <row r="227" spans="1:10" ht="37.5" x14ac:dyDescent="0.2">
      <c r="A227" s="13" t="s">
        <v>156</v>
      </c>
      <c r="B227" s="14" t="s">
        <v>65</v>
      </c>
      <c r="C227" s="14" t="s">
        <v>23</v>
      </c>
      <c r="D227" s="14" t="s">
        <v>134</v>
      </c>
      <c r="E227" s="14" t="s">
        <v>158</v>
      </c>
      <c r="F227" s="18" t="s">
        <v>3</v>
      </c>
      <c r="G227" s="18" t="s">
        <v>3</v>
      </c>
      <c r="H227" s="16">
        <f>H228+H233+H238+H241</f>
        <v>1813255</v>
      </c>
      <c r="I227" s="16">
        <f>I228+I233+I238+I241</f>
        <v>1800066.95</v>
      </c>
      <c r="J227" s="95">
        <f t="shared" si="23"/>
        <v>99.27268641200493</v>
      </c>
    </row>
    <row r="228" spans="1:10" ht="56.25" x14ac:dyDescent="0.2">
      <c r="A228" s="19" t="s">
        <v>189</v>
      </c>
      <c r="B228" s="20" t="s">
        <v>65</v>
      </c>
      <c r="C228" s="20" t="s">
        <v>23</v>
      </c>
      <c r="D228" s="20" t="s">
        <v>134</v>
      </c>
      <c r="E228" s="20" t="s">
        <v>158</v>
      </c>
      <c r="F228" s="20" t="s">
        <v>190</v>
      </c>
      <c r="G228" s="21" t="s">
        <v>3</v>
      </c>
      <c r="H228" s="22">
        <v>951000</v>
      </c>
      <c r="I228" s="22">
        <v>946999.95</v>
      </c>
      <c r="J228" s="95">
        <f t="shared" si="23"/>
        <v>99.579384858044165</v>
      </c>
    </row>
    <row r="229" spans="1:10" ht="93.75" x14ac:dyDescent="0.2">
      <c r="A229" s="19" t="s">
        <v>28</v>
      </c>
      <c r="B229" s="20" t="s">
        <v>65</v>
      </c>
      <c r="C229" s="20" t="s">
        <v>23</v>
      </c>
      <c r="D229" s="20" t="s">
        <v>134</v>
      </c>
      <c r="E229" s="20" t="s">
        <v>158</v>
      </c>
      <c r="F229" s="20" t="s">
        <v>190</v>
      </c>
      <c r="G229" s="20" t="s">
        <v>29</v>
      </c>
      <c r="H229" s="22">
        <v>4000</v>
      </c>
      <c r="I229" s="22">
        <v>0</v>
      </c>
      <c r="J229" s="95">
        <f t="shared" si="23"/>
        <v>0</v>
      </c>
    </row>
    <row r="230" spans="1:10" ht="18.75" x14ac:dyDescent="0.2">
      <c r="A230" s="19" t="s">
        <v>48</v>
      </c>
      <c r="B230" s="20" t="s">
        <v>65</v>
      </c>
      <c r="C230" s="20" t="s">
        <v>23</v>
      </c>
      <c r="D230" s="20" t="s">
        <v>134</v>
      </c>
      <c r="E230" s="20" t="s">
        <v>158</v>
      </c>
      <c r="F230" s="20" t="s">
        <v>190</v>
      </c>
      <c r="G230" s="20" t="s">
        <v>49</v>
      </c>
      <c r="H230" s="22">
        <v>4000</v>
      </c>
      <c r="I230" s="22">
        <v>0</v>
      </c>
      <c r="J230" s="95">
        <f t="shared" si="23"/>
        <v>0</v>
      </c>
    </row>
    <row r="231" spans="1:10" ht="37.5" x14ac:dyDescent="0.2">
      <c r="A231" s="19" t="s">
        <v>34</v>
      </c>
      <c r="B231" s="20" t="s">
        <v>65</v>
      </c>
      <c r="C231" s="20" t="s">
        <v>23</v>
      </c>
      <c r="D231" s="20" t="s">
        <v>134</v>
      </c>
      <c r="E231" s="20" t="s">
        <v>158</v>
      </c>
      <c r="F231" s="20" t="s">
        <v>190</v>
      </c>
      <c r="G231" s="20" t="s">
        <v>35</v>
      </c>
      <c r="H231" s="22">
        <v>947000</v>
      </c>
      <c r="I231" s="22">
        <v>946999.95</v>
      </c>
      <c r="J231" s="95">
        <f t="shared" si="23"/>
        <v>99.999994720168957</v>
      </c>
    </row>
    <row r="232" spans="1:10" ht="37.5" x14ac:dyDescent="0.2">
      <c r="A232" s="19" t="s">
        <v>36</v>
      </c>
      <c r="B232" s="20" t="s">
        <v>65</v>
      </c>
      <c r="C232" s="20" t="s">
        <v>23</v>
      </c>
      <c r="D232" s="20" t="s">
        <v>134</v>
      </c>
      <c r="E232" s="20" t="s">
        <v>158</v>
      </c>
      <c r="F232" s="20" t="s">
        <v>190</v>
      </c>
      <c r="G232" s="20" t="s">
        <v>37</v>
      </c>
      <c r="H232" s="22">
        <v>947000</v>
      </c>
      <c r="I232" s="22">
        <v>946999.95</v>
      </c>
      <c r="J232" s="95">
        <f t="shared" si="23"/>
        <v>99.999994720168957</v>
      </c>
    </row>
    <row r="233" spans="1:10" ht="18.75" x14ac:dyDescent="0.2">
      <c r="A233" s="19" t="s">
        <v>191</v>
      </c>
      <c r="B233" s="20" t="s">
        <v>65</v>
      </c>
      <c r="C233" s="20" t="s">
        <v>23</v>
      </c>
      <c r="D233" s="20" t="s">
        <v>134</v>
      </c>
      <c r="E233" s="20" t="s">
        <v>158</v>
      </c>
      <c r="F233" s="20" t="s">
        <v>192</v>
      </c>
      <c r="G233" s="21" t="s">
        <v>3</v>
      </c>
      <c r="H233" s="22">
        <v>186550</v>
      </c>
      <c r="I233" s="22">
        <v>181550</v>
      </c>
      <c r="J233" s="95">
        <f t="shared" si="23"/>
        <v>97.319753417314388</v>
      </c>
    </row>
    <row r="234" spans="1:10" ht="93.75" x14ac:dyDescent="0.2">
      <c r="A234" s="19" t="s">
        <v>28</v>
      </c>
      <c r="B234" s="20" t="s">
        <v>65</v>
      </c>
      <c r="C234" s="20" t="s">
        <v>23</v>
      </c>
      <c r="D234" s="20" t="s">
        <v>134</v>
      </c>
      <c r="E234" s="20" t="s">
        <v>158</v>
      </c>
      <c r="F234" s="20" t="s">
        <v>192</v>
      </c>
      <c r="G234" s="20" t="s">
        <v>29</v>
      </c>
      <c r="H234" s="22">
        <v>5000</v>
      </c>
      <c r="I234" s="22">
        <v>0</v>
      </c>
      <c r="J234" s="95">
        <f t="shared" si="23"/>
        <v>0</v>
      </c>
    </row>
    <row r="235" spans="1:10" ht="18.75" x14ac:dyDescent="0.2">
      <c r="A235" s="19" t="s">
        <v>48</v>
      </c>
      <c r="B235" s="20" t="s">
        <v>65</v>
      </c>
      <c r="C235" s="20" t="s">
        <v>23</v>
      </c>
      <c r="D235" s="20" t="s">
        <v>134</v>
      </c>
      <c r="E235" s="20" t="s">
        <v>158</v>
      </c>
      <c r="F235" s="20" t="s">
        <v>192</v>
      </c>
      <c r="G235" s="20" t="s">
        <v>49</v>
      </c>
      <c r="H235" s="22">
        <v>5000</v>
      </c>
      <c r="I235" s="22">
        <v>0</v>
      </c>
      <c r="J235" s="95">
        <f t="shared" si="23"/>
        <v>0</v>
      </c>
    </row>
    <row r="236" spans="1:10" ht="37.5" x14ac:dyDescent="0.2">
      <c r="A236" s="19" t="s">
        <v>34</v>
      </c>
      <c r="B236" s="20" t="s">
        <v>65</v>
      </c>
      <c r="C236" s="20" t="s">
        <v>23</v>
      </c>
      <c r="D236" s="20" t="s">
        <v>134</v>
      </c>
      <c r="E236" s="20" t="s">
        <v>158</v>
      </c>
      <c r="F236" s="20" t="s">
        <v>192</v>
      </c>
      <c r="G236" s="20" t="s">
        <v>35</v>
      </c>
      <c r="H236" s="22">
        <v>181550</v>
      </c>
      <c r="I236" s="22">
        <v>181550</v>
      </c>
      <c r="J236" s="95">
        <f t="shared" si="23"/>
        <v>100</v>
      </c>
    </row>
    <row r="237" spans="1:10" ht="37.5" x14ac:dyDescent="0.2">
      <c r="A237" s="19" t="s">
        <v>36</v>
      </c>
      <c r="B237" s="20" t="s">
        <v>65</v>
      </c>
      <c r="C237" s="20" t="s">
        <v>23</v>
      </c>
      <c r="D237" s="20" t="s">
        <v>134</v>
      </c>
      <c r="E237" s="20" t="s">
        <v>158</v>
      </c>
      <c r="F237" s="20" t="s">
        <v>192</v>
      </c>
      <c r="G237" s="20" t="s">
        <v>37</v>
      </c>
      <c r="H237" s="22">
        <v>181550</v>
      </c>
      <c r="I237" s="22">
        <v>181550</v>
      </c>
      <c r="J237" s="95">
        <f t="shared" si="23"/>
        <v>100</v>
      </c>
    </row>
    <row r="238" spans="1:10" ht="37.5" x14ac:dyDescent="0.2">
      <c r="A238" s="19" t="s">
        <v>193</v>
      </c>
      <c r="B238" s="20" t="s">
        <v>65</v>
      </c>
      <c r="C238" s="20" t="s">
        <v>23</v>
      </c>
      <c r="D238" s="20" t="s">
        <v>134</v>
      </c>
      <c r="E238" s="20" t="s">
        <v>158</v>
      </c>
      <c r="F238" s="20" t="s">
        <v>194</v>
      </c>
      <c r="G238" s="21" t="s">
        <v>3</v>
      </c>
      <c r="H238" s="22">
        <v>266217</v>
      </c>
      <c r="I238" s="22">
        <v>266217</v>
      </c>
      <c r="J238" s="95">
        <f t="shared" si="23"/>
        <v>100</v>
      </c>
    </row>
    <row r="239" spans="1:10" ht="37.5" x14ac:dyDescent="0.2">
      <c r="A239" s="19" t="s">
        <v>68</v>
      </c>
      <c r="B239" s="20" t="s">
        <v>65</v>
      </c>
      <c r="C239" s="20" t="s">
        <v>23</v>
      </c>
      <c r="D239" s="20" t="s">
        <v>134</v>
      </c>
      <c r="E239" s="20" t="s">
        <v>158</v>
      </c>
      <c r="F239" s="20" t="s">
        <v>194</v>
      </c>
      <c r="G239" s="20" t="s">
        <v>69</v>
      </c>
      <c r="H239" s="22">
        <v>266217</v>
      </c>
      <c r="I239" s="22">
        <v>266217</v>
      </c>
      <c r="J239" s="95">
        <f t="shared" si="23"/>
        <v>100</v>
      </c>
    </row>
    <row r="240" spans="1:10" ht="18.75" x14ac:dyDescent="0.2">
      <c r="A240" s="19" t="s">
        <v>70</v>
      </c>
      <c r="B240" s="20" t="s">
        <v>65</v>
      </c>
      <c r="C240" s="20" t="s">
        <v>23</v>
      </c>
      <c r="D240" s="20" t="s">
        <v>134</v>
      </c>
      <c r="E240" s="20" t="s">
        <v>158</v>
      </c>
      <c r="F240" s="20" t="s">
        <v>194</v>
      </c>
      <c r="G240" s="20" t="s">
        <v>71</v>
      </c>
      <c r="H240" s="22">
        <v>266217</v>
      </c>
      <c r="I240" s="22">
        <v>266217</v>
      </c>
      <c r="J240" s="95">
        <f t="shared" si="23"/>
        <v>100</v>
      </c>
    </row>
    <row r="241" spans="1:10" ht="18.75" x14ac:dyDescent="0.2">
      <c r="A241" s="19" t="s">
        <v>195</v>
      </c>
      <c r="B241" s="20" t="s">
        <v>65</v>
      </c>
      <c r="C241" s="20" t="s">
        <v>23</v>
      </c>
      <c r="D241" s="20" t="s">
        <v>134</v>
      </c>
      <c r="E241" s="20" t="s">
        <v>158</v>
      </c>
      <c r="F241" s="20" t="s">
        <v>196</v>
      </c>
      <c r="G241" s="21" t="s">
        <v>3</v>
      </c>
      <c r="H241" s="22">
        <v>409488</v>
      </c>
      <c r="I241" s="22">
        <v>405300</v>
      </c>
      <c r="J241" s="95">
        <f t="shared" si="23"/>
        <v>98.977259406869067</v>
      </c>
    </row>
    <row r="242" spans="1:10" ht="18.75" x14ac:dyDescent="0.2">
      <c r="A242" s="19" t="s">
        <v>84</v>
      </c>
      <c r="B242" s="20" t="s">
        <v>65</v>
      </c>
      <c r="C242" s="20" t="s">
        <v>23</v>
      </c>
      <c r="D242" s="20" t="s">
        <v>134</v>
      </c>
      <c r="E242" s="20" t="s">
        <v>158</v>
      </c>
      <c r="F242" s="20" t="s">
        <v>196</v>
      </c>
      <c r="G242" s="20" t="s">
        <v>85</v>
      </c>
      <c r="H242" s="22">
        <v>409488</v>
      </c>
      <c r="I242" s="22">
        <v>405300</v>
      </c>
      <c r="J242" s="95">
        <f t="shared" si="23"/>
        <v>98.977259406869067</v>
      </c>
    </row>
    <row r="243" spans="1:10" ht="18.75" x14ac:dyDescent="0.2">
      <c r="A243" s="19" t="s">
        <v>195</v>
      </c>
      <c r="B243" s="20" t="s">
        <v>65</v>
      </c>
      <c r="C243" s="20" t="s">
        <v>23</v>
      </c>
      <c r="D243" s="20" t="s">
        <v>134</v>
      </c>
      <c r="E243" s="20" t="s">
        <v>158</v>
      </c>
      <c r="F243" s="20" t="s">
        <v>196</v>
      </c>
      <c r="G243" s="20" t="s">
        <v>197</v>
      </c>
      <c r="H243" s="22">
        <v>409488</v>
      </c>
      <c r="I243" s="22">
        <v>405300</v>
      </c>
      <c r="J243" s="95">
        <f t="shared" si="23"/>
        <v>98.977259406869067</v>
      </c>
    </row>
    <row r="244" spans="1:10" ht="56.25" x14ac:dyDescent="0.2">
      <c r="A244" s="13" t="s">
        <v>198</v>
      </c>
      <c r="B244" s="14" t="s">
        <v>65</v>
      </c>
      <c r="C244" s="14" t="s">
        <v>23</v>
      </c>
      <c r="D244" s="14" t="s">
        <v>199</v>
      </c>
      <c r="E244" s="15" t="s">
        <v>3</v>
      </c>
      <c r="F244" s="15" t="s">
        <v>3</v>
      </c>
      <c r="G244" s="15" t="s">
        <v>3</v>
      </c>
      <c r="H244" s="16">
        <f>H245</f>
        <v>1058723.96</v>
      </c>
      <c r="I244" s="16">
        <f>I245</f>
        <v>1058723.96</v>
      </c>
      <c r="J244" s="95">
        <f t="shared" si="23"/>
        <v>100</v>
      </c>
    </row>
    <row r="245" spans="1:10" ht="37.5" x14ac:dyDescent="0.2">
      <c r="A245" s="13" t="s">
        <v>156</v>
      </c>
      <c r="B245" s="14" t="s">
        <v>65</v>
      </c>
      <c r="C245" s="14" t="s">
        <v>23</v>
      </c>
      <c r="D245" s="14" t="s">
        <v>199</v>
      </c>
      <c r="E245" s="14" t="s">
        <v>158</v>
      </c>
      <c r="F245" s="18" t="s">
        <v>3</v>
      </c>
      <c r="G245" s="18" t="s">
        <v>3</v>
      </c>
      <c r="H245" s="16">
        <f>H246</f>
        <v>1058723.96</v>
      </c>
      <c r="I245" s="16">
        <f>I246</f>
        <v>1058723.96</v>
      </c>
      <c r="J245" s="95">
        <f t="shared" si="23"/>
        <v>100</v>
      </c>
    </row>
    <row r="246" spans="1:10" ht="56.25" x14ac:dyDescent="0.2">
      <c r="A246" s="19" t="s">
        <v>200</v>
      </c>
      <c r="B246" s="20" t="s">
        <v>65</v>
      </c>
      <c r="C246" s="20" t="s">
        <v>23</v>
      </c>
      <c r="D246" s="20" t="s">
        <v>199</v>
      </c>
      <c r="E246" s="20" t="s">
        <v>158</v>
      </c>
      <c r="F246" s="20" t="s">
        <v>201</v>
      </c>
      <c r="G246" s="21" t="s">
        <v>3</v>
      </c>
      <c r="H246" s="22">
        <v>1058723.96</v>
      </c>
      <c r="I246" s="22">
        <v>1058723.96</v>
      </c>
      <c r="J246" s="95">
        <f t="shared" si="23"/>
        <v>100</v>
      </c>
    </row>
    <row r="247" spans="1:10" ht="37.5" x14ac:dyDescent="0.2">
      <c r="A247" s="19" t="s">
        <v>68</v>
      </c>
      <c r="B247" s="20" t="s">
        <v>65</v>
      </c>
      <c r="C247" s="20" t="s">
        <v>23</v>
      </c>
      <c r="D247" s="20" t="s">
        <v>199</v>
      </c>
      <c r="E247" s="20" t="s">
        <v>158</v>
      </c>
      <c r="F247" s="20" t="s">
        <v>201</v>
      </c>
      <c r="G247" s="20" t="s">
        <v>69</v>
      </c>
      <c r="H247" s="22">
        <v>1058723.96</v>
      </c>
      <c r="I247" s="22">
        <v>1058723.96</v>
      </c>
      <c r="J247" s="95">
        <f t="shared" si="23"/>
        <v>100</v>
      </c>
    </row>
    <row r="248" spans="1:10" ht="18.75" x14ac:dyDescent="0.2">
      <c r="A248" s="19" t="s">
        <v>70</v>
      </c>
      <c r="B248" s="20" t="s">
        <v>65</v>
      </c>
      <c r="C248" s="20" t="s">
        <v>23</v>
      </c>
      <c r="D248" s="20" t="s">
        <v>199</v>
      </c>
      <c r="E248" s="20" t="s">
        <v>158</v>
      </c>
      <c r="F248" s="20" t="s">
        <v>201</v>
      </c>
      <c r="G248" s="20" t="s">
        <v>71</v>
      </c>
      <c r="H248" s="22">
        <v>1058723.96</v>
      </c>
      <c r="I248" s="22">
        <v>1058723.96</v>
      </c>
      <c r="J248" s="95">
        <f t="shared" si="23"/>
        <v>100</v>
      </c>
    </row>
    <row r="249" spans="1:10" ht="18.75" x14ac:dyDescent="0.2">
      <c r="A249" s="13" t="s">
        <v>202</v>
      </c>
      <c r="B249" s="14" t="s">
        <v>65</v>
      </c>
      <c r="C249" s="14" t="s">
        <v>23</v>
      </c>
      <c r="D249" s="14" t="s">
        <v>19</v>
      </c>
      <c r="E249" s="15" t="s">
        <v>3</v>
      </c>
      <c r="F249" s="15" t="s">
        <v>3</v>
      </c>
      <c r="G249" s="15" t="s">
        <v>3</v>
      </c>
      <c r="H249" s="16">
        <f>H250</f>
        <v>43499462.730000004</v>
      </c>
      <c r="I249" s="16">
        <f t="shared" ref="I249" si="29">I250</f>
        <v>41432799.530000001</v>
      </c>
      <c r="J249" s="95">
        <f t="shared" si="23"/>
        <v>95.2489914350719</v>
      </c>
    </row>
    <row r="250" spans="1:10" ht="37.5" x14ac:dyDescent="0.2">
      <c r="A250" s="13" t="s">
        <v>156</v>
      </c>
      <c r="B250" s="14" t="s">
        <v>65</v>
      </c>
      <c r="C250" s="14" t="s">
        <v>23</v>
      </c>
      <c r="D250" s="14" t="s">
        <v>19</v>
      </c>
      <c r="E250" s="14" t="s">
        <v>158</v>
      </c>
      <c r="F250" s="18" t="s">
        <v>3</v>
      </c>
      <c r="G250" s="18" t="s">
        <v>3</v>
      </c>
      <c r="H250" s="16">
        <f>H251+H255</f>
        <v>43499462.730000004</v>
      </c>
      <c r="I250" s="16">
        <f>I251+I255</f>
        <v>41432799.530000001</v>
      </c>
      <c r="J250" s="95">
        <f t="shared" si="23"/>
        <v>95.2489914350719</v>
      </c>
    </row>
    <row r="251" spans="1:10" ht="18.75" x14ac:dyDescent="0.2">
      <c r="A251" s="19" t="s">
        <v>203</v>
      </c>
      <c r="B251" s="20" t="s">
        <v>65</v>
      </c>
      <c r="C251" s="20" t="s">
        <v>23</v>
      </c>
      <c r="D251" s="20" t="s">
        <v>19</v>
      </c>
      <c r="E251" s="20" t="s">
        <v>158</v>
      </c>
      <c r="F251" s="20" t="s">
        <v>204</v>
      </c>
      <c r="G251" s="21" t="s">
        <v>3</v>
      </c>
      <c r="H251" s="22">
        <v>15575050.470000001</v>
      </c>
      <c r="I251" s="22">
        <v>15571797.970000001</v>
      </c>
      <c r="J251" s="95">
        <f t="shared" si="23"/>
        <v>99.979117242629385</v>
      </c>
    </row>
    <row r="252" spans="1:10" ht="37.5" x14ac:dyDescent="0.2">
      <c r="A252" s="19" t="s">
        <v>68</v>
      </c>
      <c r="B252" s="20" t="s">
        <v>65</v>
      </c>
      <c r="C252" s="20" t="s">
        <v>23</v>
      </c>
      <c r="D252" s="20" t="s">
        <v>19</v>
      </c>
      <c r="E252" s="20" t="s">
        <v>158</v>
      </c>
      <c r="F252" s="20" t="s">
        <v>204</v>
      </c>
      <c r="G252" s="20" t="s">
        <v>69</v>
      </c>
      <c r="H252" s="22">
        <v>15575050.470000001</v>
      </c>
      <c r="I252" s="22">
        <v>15571797.970000001</v>
      </c>
      <c r="J252" s="95">
        <f t="shared" si="23"/>
        <v>99.979117242629385</v>
      </c>
    </row>
    <row r="253" spans="1:10" ht="18.75" x14ac:dyDescent="0.2">
      <c r="A253" s="19" t="s">
        <v>70</v>
      </c>
      <c r="B253" s="20" t="s">
        <v>65</v>
      </c>
      <c r="C253" s="20" t="s">
        <v>23</v>
      </c>
      <c r="D253" s="20" t="s">
        <v>19</v>
      </c>
      <c r="E253" s="20" t="s">
        <v>158</v>
      </c>
      <c r="F253" s="20" t="s">
        <v>204</v>
      </c>
      <c r="G253" s="20" t="s">
        <v>71</v>
      </c>
      <c r="H253" s="22">
        <v>13914908.800000001</v>
      </c>
      <c r="I253" s="22">
        <v>13911656.300000001</v>
      </c>
      <c r="J253" s="95">
        <f t="shared" si="23"/>
        <v>99.976625790030326</v>
      </c>
    </row>
    <row r="254" spans="1:10" ht="18.75" x14ac:dyDescent="0.2">
      <c r="A254" s="19" t="s">
        <v>165</v>
      </c>
      <c r="B254" s="20" t="s">
        <v>65</v>
      </c>
      <c r="C254" s="20" t="s">
        <v>23</v>
      </c>
      <c r="D254" s="20" t="s">
        <v>19</v>
      </c>
      <c r="E254" s="20" t="s">
        <v>158</v>
      </c>
      <c r="F254" s="20" t="s">
        <v>204</v>
      </c>
      <c r="G254" s="20" t="s">
        <v>166</v>
      </c>
      <c r="H254" s="22">
        <v>1660141.67</v>
      </c>
      <c r="I254" s="22">
        <v>1660141.67</v>
      </c>
      <c r="J254" s="95">
        <f t="shared" si="23"/>
        <v>100</v>
      </c>
    </row>
    <row r="255" spans="1:10" ht="75" x14ac:dyDescent="0.2">
      <c r="A255" s="19" t="s">
        <v>205</v>
      </c>
      <c r="B255" s="20" t="s">
        <v>65</v>
      </c>
      <c r="C255" s="20" t="s">
        <v>23</v>
      </c>
      <c r="D255" s="20" t="s">
        <v>19</v>
      </c>
      <c r="E255" s="20" t="s">
        <v>158</v>
      </c>
      <c r="F255" s="20" t="s">
        <v>206</v>
      </c>
      <c r="G255" s="21" t="s">
        <v>3</v>
      </c>
      <c r="H255" s="22">
        <v>27924412.260000002</v>
      </c>
      <c r="I255" s="22">
        <v>25861001.559999999</v>
      </c>
      <c r="J255" s="95">
        <f t="shared" si="23"/>
        <v>92.610728273211635</v>
      </c>
    </row>
    <row r="256" spans="1:10" ht="37.5" x14ac:dyDescent="0.2">
      <c r="A256" s="19" t="s">
        <v>68</v>
      </c>
      <c r="B256" s="20" t="s">
        <v>65</v>
      </c>
      <c r="C256" s="20" t="s">
        <v>23</v>
      </c>
      <c r="D256" s="20" t="s">
        <v>19</v>
      </c>
      <c r="E256" s="20" t="s">
        <v>158</v>
      </c>
      <c r="F256" s="20" t="s">
        <v>206</v>
      </c>
      <c r="G256" s="20" t="s">
        <v>69</v>
      </c>
      <c r="H256" s="22">
        <v>27924412.260000002</v>
      </c>
      <c r="I256" s="22">
        <v>25861001.559999999</v>
      </c>
      <c r="J256" s="95">
        <f t="shared" si="23"/>
        <v>92.610728273211635</v>
      </c>
    </row>
    <row r="257" spans="1:10" ht="18.75" x14ac:dyDescent="0.2">
      <c r="A257" s="19" t="s">
        <v>70</v>
      </c>
      <c r="B257" s="20" t="s">
        <v>65</v>
      </c>
      <c r="C257" s="20" t="s">
        <v>23</v>
      </c>
      <c r="D257" s="20" t="s">
        <v>19</v>
      </c>
      <c r="E257" s="20" t="s">
        <v>158</v>
      </c>
      <c r="F257" s="20" t="s">
        <v>206</v>
      </c>
      <c r="G257" s="20" t="s">
        <v>71</v>
      </c>
      <c r="H257" s="22">
        <v>27924412.260000002</v>
      </c>
      <c r="I257" s="22">
        <v>25861001.559999999</v>
      </c>
      <c r="J257" s="95">
        <f t="shared" si="23"/>
        <v>92.610728273211635</v>
      </c>
    </row>
    <row r="258" spans="1:10" ht="18.75" x14ac:dyDescent="0.2">
      <c r="A258" s="13" t="s">
        <v>207</v>
      </c>
      <c r="B258" s="14" t="s">
        <v>65</v>
      </c>
      <c r="C258" s="14" t="s">
        <v>23</v>
      </c>
      <c r="D258" s="14" t="s">
        <v>208</v>
      </c>
      <c r="E258" s="15" t="s">
        <v>3</v>
      </c>
      <c r="F258" s="15" t="s">
        <v>3</v>
      </c>
      <c r="G258" s="15" t="s">
        <v>3</v>
      </c>
      <c r="H258" s="16">
        <f>H259</f>
        <v>2075112</v>
      </c>
      <c r="I258" s="16">
        <f>I259</f>
        <v>2032452</v>
      </c>
      <c r="J258" s="95">
        <f t="shared" si="23"/>
        <v>97.944207348808163</v>
      </c>
    </row>
    <row r="259" spans="1:10" ht="37.5" x14ac:dyDescent="0.2">
      <c r="A259" s="13" t="s">
        <v>156</v>
      </c>
      <c r="B259" s="14" t="s">
        <v>65</v>
      </c>
      <c r="C259" s="14" t="s">
        <v>23</v>
      </c>
      <c r="D259" s="14" t="s">
        <v>208</v>
      </c>
      <c r="E259" s="14" t="s">
        <v>158</v>
      </c>
      <c r="F259" s="18" t="s">
        <v>3</v>
      </c>
      <c r="G259" s="18" t="s">
        <v>3</v>
      </c>
      <c r="H259" s="16">
        <f>H260</f>
        <v>2075112</v>
      </c>
      <c r="I259" s="16">
        <f>I260</f>
        <v>2032452</v>
      </c>
      <c r="J259" s="95">
        <f t="shared" si="23"/>
        <v>97.944207348808163</v>
      </c>
    </row>
    <row r="260" spans="1:10" ht="37.5" x14ac:dyDescent="0.2">
      <c r="A260" s="19" t="s">
        <v>209</v>
      </c>
      <c r="B260" s="20" t="s">
        <v>65</v>
      </c>
      <c r="C260" s="20" t="s">
        <v>23</v>
      </c>
      <c r="D260" s="20" t="s">
        <v>208</v>
      </c>
      <c r="E260" s="20" t="s">
        <v>158</v>
      </c>
      <c r="F260" s="20" t="s">
        <v>210</v>
      </c>
      <c r="G260" s="21" t="s">
        <v>3</v>
      </c>
      <c r="H260" s="22">
        <v>2075112</v>
      </c>
      <c r="I260" s="22">
        <v>2032452</v>
      </c>
      <c r="J260" s="95">
        <f t="shared" si="23"/>
        <v>97.944207348808163</v>
      </c>
    </row>
    <row r="261" spans="1:10" ht="37.5" x14ac:dyDescent="0.2">
      <c r="A261" s="19" t="s">
        <v>68</v>
      </c>
      <c r="B261" s="20" t="s">
        <v>65</v>
      </c>
      <c r="C261" s="20" t="s">
        <v>23</v>
      </c>
      <c r="D261" s="20" t="s">
        <v>208</v>
      </c>
      <c r="E261" s="20" t="s">
        <v>158</v>
      </c>
      <c r="F261" s="20" t="s">
        <v>210</v>
      </c>
      <c r="G261" s="20" t="s">
        <v>69</v>
      </c>
      <c r="H261" s="22">
        <v>2075112</v>
      </c>
      <c r="I261" s="22">
        <v>2032452</v>
      </c>
      <c r="J261" s="95">
        <f t="shared" si="23"/>
        <v>97.944207348808163</v>
      </c>
    </row>
    <row r="262" spans="1:10" ht="18.75" x14ac:dyDescent="0.2">
      <c r="A262" s="19" t="s">
        <v>70</v>
      </c>
      <c r="B262" s="20" t="s">
        <v>65</v>
      </c>
      <c r="C262" s="20" t="s">
        <v>23</v>
      </c>
      <c r="D262" s="20" t="s">
        <v>208</v>
      </c>
      <c r="E262" s="20" t="s">
        <v>158</v>
      </c>
      <c r="F262" s="20" t="s">
        <v>210</v>
      </c>
      <c r="G262" s="20" t="s">
        <v>71</v>
      </c>
      <c r="H262" s="22">
        <v>2075112</v>
      </c>
      <c r="I262" s="22">
        <v>2032452</v>
      </c>
      <c r="J262" s="95">
        <f t="shared" si="23"/>
        <v>97.944207348808163</v>
      </c>
    </row>
    <row r="263" spans="1:10" ht="18.75" x14ac:dyDescent="0.2">
      <c r="A263" s="13" t="s">
        <v>211</v>
      </c>
      <c r="B263" s="14" t="s">
        <v>65</v>
      </c>
      <c r="C263" s="14" t="s">
        <v>23</v>
      </c>
      <c r="D263" s="14" t="s">
        <v>212</v>
      </c>
      <c r="E263" s="15" t="s">
        <v>3</v>
      </c>
      <c r="F263" s="15" t="s">
        <v>3</v>
      </c>
      <c r="G263" s="15" t="s">
        <v>3</v>
      </c>
      <c r="H263" s="16">
        <f>H264</f>
        <v>10468340</v>
      </c>
      <c r="I263" s="16">
        <f>I264</f>
        <v>10247000</v>
      </c>
      <c r="J263" s="95">
        <f t="shared" si="23"/>
        <v>97.885624654911865</v>
      </c>
    </row>
    <row r="264" spans="1:10" ht="37.5" x14ac:dyDescent="0.2">
      <c r="A264" s="13" t="s">
        <v>156</v>
      </c>
      <c r="B264" s="14" t="s">
        <v>65</v>
      </c>
      <c r="C264" s="14" t="s">
        <v>23</v>
      </c>
      <c r="D264" s="14" t="s">
        <v>212</v>
      </c>
      <c r="E264" s="14" t="s">
        <v>158</v>
      </c>
      <c r="F264" s="18" t="s">
        <v>3</v>
      </c>
      <c r="G264" s="18" t="s">
        <v>3</v>
      </c>
      <c r="H264" s="16">
        <f>H265+H268</f>
        <v>10468340</v>
      </c>
      <c r="I264" s="16">
        <f>I265+I268</f>
        <v>10247000</v>
      </c>
      <c r="J264" s="95">
        <f t="shared" ref="J264:J324" si="30">I264/H264*100</f>
        <v>97.885624654911865</v>
      </c>
    </row>
    <row r="265" spans="1:10" ht="131.25" x14ac:dyDescent="0.2">
      <c r="A265" s="19" t="s">
        <v>213</v>
      </c>
      <c r="B265" s="20" t="s">
        <v>65</v>
      </c>
      <c r="C265" s="20" t="s">
        <v>23</v>
      </c>
      <c r="D265" s="20" t="s">
        <v>212</v>
      </c>
      <c r="E265" s="20" t="s">
        <v>158</v>
      </c>
      <c r="F265" s="20" t="s">
        <v>214</v>
      </c>
      <c r="G265" s="21" t="s">
        <v>3</v>
      </c>
      <c r="H265" s="22">
        <v>10247000</v>
      </c>
      <c r="I265" s="22">
        <v>10247000</v>
      </c>
      <c r="J265" s="95">
        <f t="shared" si="30"/>
        <v>100</v>
      </c>
    </row>
    <row r="266" spans="1:10" ht="18.75" x14ac:dyDescent="0.2">
      <c r="A266" s="19" t="s">
        <v>84</v>
      </c>
      <c r="B266" s="20" t="s">
        <v>65</v>
      </c>
      <c r="C266" s="20" t="s">
        <v>23</v>
      </c>
      <c r="D266" s="20" t="s">
        <v>212</v>
      </c>
      <c r="E266" s="20" t="s">
        <v>158</v>
      </c>
      <c r="F266" s="20" t="s">
        <v>214</v>
      </c>
      <c r="G266" s="20" t="s">
        <v>85</v>
      </c>
      <c r="H266" s="22">
        <v>10247000</v>
      </c>
      <c r="I266" s="22">
        <v>10247000</v>
      </c>
      <c r="J266" s="95">
        <f t="shared" si="30"/>
        <v>100</v>
      </c>
    </row>
    <row r="267" spans="1:10" ht="37.5" x14ac:dyDescent="0.2">
      <c r="A267" s="19" t="s">
        <v>82</v>
      </c>
      <c r="B267" s="20" t="s">
        <v>65</v>
      </c>
      <c r="C267" s="20" t="s">
        <v>23</v>
      </c>
      <c r="D267" s="20" t="s">
        <v>212</v>
      </c>
      <c r="E267" s="20" t="s">
        <v>158</v>
      </c>
      <c r="F267" s="20" t="s">
        <v>214</v>
      </c>
      <c r="G267" s="20" t="s">
        <v>86</v>
      </c>
      <c r="H267" s="22">
        <v>10247000</v>
      </c>
      <c r="I267" s="22">
        <v>10247000</v>
      </c>
      <c r="J267" s="95">
        <f t="shared" si="30"/>
        <v>100</v>
      </c>
    </row>
    <row r="268" spans="1:10" ht="37.5" x14ac:dyDescent="0.2">
      <c r="A268" s="19" t="s">
        <v>82</v>
      </c>
      <c r="B268" s="20" t="s">
        <v>65</v>
      </c>
      <c r="C268" s="20" t="s">
        <v>23</v>
      </c>
      <c r="D268" s="20" t="s">
        <v>212</v>
      </c>
      <c r="E268" s="20" t="s">
        <v>158</v>
      </c>
      <c r="F268" s="20" t="s">
        <v>83</v>
      </c>
      <c r="G268" s="21" t="s">
        <v>3</v>
      </c>
      <c r="H268" s="22">
        <v>221340</v>
      </c>
      <c r="I268" s="22">
        <v>0</v>
      </c>
      <c r="J268" s="95">
        <f t="shared" si="30"/>
        <v>0</v>
      </c>
    </row>
    <row r="269" spans="1:10" ht="37.5" x14ac:dyDescent="0.2">
      <c r="A269" s="19" t="s">
        <v>68</v>
      </c>
      <c r="B269" s="20" t="s">
        <v>65</v>
      </c>
      <c r="C269" s="20" t="s">
        <v>23</v>
      </c>
      <c r="D269" s="20" t="s">
        <v>212</v>
      </c>
      <c r="E269" s="20" t="s">
        <v>158</v>
      </c>
      <c r="F269" s="20" t="s">
        <v>83</v>
      </c>
      <c r="G269" s="20" t="s">
        <v>69</v>
      </c>
      <c r="H269" s="22">
        <v>221340</v>
      </c>
      <c r="I269" s="22">
        <v>0</v>
      </c>
      <c r="J269" s="95">
        <f t="shared" si="30"/>
        <v>0</v>
      </c>
    </row>
    <row r="270" spans="1:10" ht="18.75" x14ac:dyDescent="0.2">
      <c r="A270" s="19" t="s">
        <v>70</v>
      </c>
      <c r="B270" s="20" t="s">
        <v>65</v>
      </c>
      <c r="C270" s="20" t="s">
        <v>23</v>
      </c>
      <c r="D270" s="20" t="s">
        <v>212</v>
      </c>
      <c r="E270" s="20" t="s">
        <v>158</v>
      </c>
      <c r="F270" s="20" t="s">
        <v>83</v>
      </c>
      <c r="G270" s="20" t="s">
        <v>71</v>
      </c>
      <c r="H270" s="22">
        <v>221340</v>
      </c>
      <c r="I270" s="22">
        <v>0</v>
      </c>
      <c r="J270" s="95">
        <f t="shared" si="30"/>
        <v>0</v>
      </c>
    </row>
    <row r="271" spans="1:10" ht="18.75" x14ac:dyDescent="0.2">
      <c r="A271" s="13" t="s">
        <v>215</v>
      </c>
      <c r="B271" s="14" t="s">
        <v>65</v>
      </c>
      <c r="C271" s="14" t="s">
        <v>23</v>
      </c>
      <c r="D271" s="14" t="s">
        <v>216</v>
      </c>
      <c r="E271" s="15" t="s">
        <v>3</v>
      </c>
      <c r="F271" s="15" t="s">
        <v>3</v>
      </c>
      <c r="G271" s="15" t="s">
        <v>3</v>
      </c>
      <c r="H271" s="16">
        <f>H272</f>
        <v>5723262</v>
      </c>
      <c r="I271" s="16">
        <f>I272</f>
        <v>5723262</v>
      </c>
      <c r="J271" s="95">
        <f t="shared" si="30"/>
        <v>100</v>
      </c>
    </row>
    <row r="272" spans="1:10" ht="37.5" x14ac:dyDescent="0.2">
      <c r="A272" s="13" t="s">
        <v>156</v>
      </c>
      <c r="B272" s="14" t="s">
        <v>65</v>
      </c>
      <c r="C272" s="14" t="s">
        <v>23</v>
      </c>
      <c r="D272" s="14" t="s">
        <v>216</v>
      </c>
      <c r="E272" s="14" t="s">
        <v>158</v>
      </c>
      <c r="F272" s="18" t="s">
        <v>3</v>
      </c>
      <c r="G272" s="18" t="s">
        <v>3</v>
      </c>
      <c r="H272" s="16">
        <f>H273</f>
        <v>5723262</v>
      </c>
      <c r="I272" s="16">
        <f t="shared" ref="I272" si="31">I273</f>
        <v>5723262</v>
      </c>
      <c r="J272" s="95">
        <f t="shared" si="30"/>
        <v>100</v>
      </c>
    </row>
    <row r="273" spans="1:10" ht="75" x14ac:dyDescent="0.2">
      <c r="A273" s="19" t="s">
        <v>217</v>
      </c>
      <c r="B273" s="20" t="s">
        <v>65</v>
      </c>
      <c r="C273" s="20" t="s">
        <v>23</v>
      </c>
      <c r="D273" s="20" t="s">
        <v>216</v>
      </c>
      <c r="E273" s="20" t="s">
        <v>158</v>
      </c>
      <c r="F273" s="20" t="s">
        <v>218</v>
      </c>
      <c r="G273" s="21" t="s">
        <v>3</v>
      </c>
      <c r="H273" s="22">
        <v>5723262</v>
      </c>
      <c r="I273" s="22">
        <v>5723262</v>
      </c>
      <c r="J273" s="95">
        <f t="shared" si="30"/>
        <v>100</v>
      </c>
    </row>
    <row r="274" spans="1:10" ht="18.75" x14ac:dyDescent="0.2">
      <c r="A274" s="19" t="s">
        <v>84</v>
      </c>
      <c r="B274" s="20" t="s">
        <v>65</v>
      </c>
      <c r="C274" s="20" t="s">
        <v>23</v>
      </c>
      <c r="D274" s="20" t="s">
        <v>216</v>
      </c>
      <c r="E274" s="20" t="s">
        <v>158</v>
      </c>
      <c r="F274" s="20" t="s">
        <v>218</v>
      </c>
      <c r="G274" s="20" t="s">
        <v>85</v>
      </c>
      <c r="H274" s="22">
        <v>5723262</v>
      </c>
      <c r="I274" s="22">
        <v>5723262</v>
      </c>
      <c r="J274" s="95">
        <f t="shared" si="30"/>
        <v>100</v>
      </c>
    </row>
    <row r="275" spans="1:10" ht="37.5" x14ac:dyDescent="0.2">
      <c r="A275" s="19" t="s">
        <v>82</v>
      </c>
      <c r="B275" s="20" t="s">
        <v>65</v>
      </c>
      <c r="C275" s="20" t="s">
        <v>23</v>
      </c>
      <c r="D275" s="20" t="s">
        <v>216</v>
      </c>
      <c r="E275" s="20" t="s">
        <v>158</v>
      </c>
      <c r="F275" s="20" t="s">
        <v>218</v>
      </c>
      <c r="G275" s="20" t="s">
        <v>86</v>
      </c>
      <c r="H275" s="22">
        <v>5723262</v>
      </c>
      <c r="I275" s="22">
        <v>5723262</v>
      </c>
      <c r="J275" s="95">
        <f t="shared" si="30"/>
        <v>100</v>
      </c>
    </row>
    <row r="276" spans="1:10" ht="75" x14ac:dyDescent="0.2">
      <c r="A276" s="13" t="s">
        <v>219</v>
      </c>
      <c r="B276" s="14" t="s">
        <v>65</v>
      </c>
      <c r="C276" s="14" t="s">
        <v>23</v>
      </c>
      <c r="D276" s="14">
        <v>14</v>
      </c>
      <c r="E276" s="14" t="s">
        <v>158</v>
      </c>
      <c r="F276" s="14" t="s">
        <v>220</v>
      </c>
      <c r="G276" s="14" t="s">
        <v>3</v>
      </c>
      <c r="H276" s="16">
        <v>29060640</v>
      </c>
      <c r="I276" s="16">
        <v>28534787.460000001</v>
      </c>
      <c r="J276" s="95">
        <f t="shared" si="30"/>
        <v>98.190499108071947</v>
      </c>
    </row>
    <row r="277" spans="1:10" ht="37.5" x14ac:dyDescent="0.2">
      <c r="A277" s="19" t="s">
        <v>68</v>
      </c>
      <c r="B277" s="20" t="s">
        <v>65</v>
      </c>
      <c r="C277" s="20" t="s">
        <v>23</v>
      </c>
      <c r="D277" s="20">
        <v>14</v>
      </c>
      <c r="E277" s="20" t="s">
        <v>158</v>
      </c>
      <c r="F277" s="20" t="s">
        <v>220</v>
      </c>
      <c r="G277" s="20" t="s">
        <v>69</v>
      </c>
      <c r="H277" s="22">
        <v>29060640</v>
      </c>
      <c r="I277" s="22">
        <v>28534787.460000001</v>
      </c>
      <c r="J277" s="95">
        <f t="shared" si="30"/>
        <v>98.190499108071947</v>
      </c>
    </row>
    <row r="278" spans="1:10" ht="18.75" x14ac:dyDescent="0.2">
      <c r="A278" s="19" t="s">
        <v>70</v>
      </c>
      <c r="B278" s="20" t="s">
        <v>65</v>
      </c>
      <c r="C278" s="20" t="s">
        <v>23</v>
      </c>
      <c r="D278" s="20">
        <v>14</v>
      </c>
      <c r="E278" s="20" t="s">
        <v>158</v>
      </c>
      <c r="F278" s="20" t="s">
        <v>220</v>
      </c>
      <c r="G278" s="20" t="s">
        <v>71</v>
      </c>
      <c r="H278" s="22">
        <v>29060640</v>
      </c>
      <c r="I278" s="22">
        <v>28534787.460000001</v>
      </c>
      <c r="J278" s="95">
        <f t="shared" si="30"/>
        <v>98.190499108071947</v>
      </c>
    </row>
    <row r="279" spans="1:10" ht="37.5" x14ac:dyDescent="0.2">
      <c r="A279" s="13" t="s">
        <v>221</v>
      </c>
      <c r="B279" s="14" t="s">
        <v>65</v>
      </c>
      <c r="C279" s="14" t="s">
        <v>23</v>
      </c>
      <c r="D279" s="14" t="s">
        <v>222</v>
      </c>
      <c r="E279" s="15" t="s">
        <v>3</v>
      </c>
      <c r="F279" s="15" t="s">
        <v>3</v>
      </c>
      <c r="G279" s="15" t="s">
        <v>3</v>
      </c>
      <c r="H279" s="16">
        <f>H280</f>
        <v>171619993.05000001</v>
      </c>
      <c r="I279" s="16">
        <f t="shared" ref="I279" si="32">I280</f>
        <v>103414281.95</v>
      </c>
      <c r="J279" s="95">
        <f t="shared" si="30"/>
        <v>60.25771246819194</v>
      </c>
    </row>
    <row r="280" spans="1:10" ht="18.75" x14ac:dyDescent="0.2">
      <c r="A280" s="13" t="s">
        <v>24</v>
      </c>
      <c r="B280" s="14" t="s">
        <v>65</v>
      </c>
      <c r="C280" s="14" t="s">
        <v>23</v>
      </c>
      <c r="D280" s="14" t="s">
        <v>222</v>
      </c>
      <c r="E280" s="14" t="s">
        <v>25</v>
      </c>
      <c r="F280" s="18" t="s">
        <v>3</v>
      </c>
      <c r="G280" s="18" t="s">
        <v>3</v>
      </c>
      <c r="H280" s="16">
        <f>H281+H284</f>
        <v>171619993.05000001</v>
      </c>
      <c r="I280" s="16">
        <f>I281+I284</f>
        <v>103414281.95</v>
      </c>
      <c r="J280" s="95">
        <f t="shared" si="30"/>
        <v>60.25771246819194</v>
      </c>
    </row>
    <row r="281" spans="1:10" ht="37.5" x14ac:dyDescent="0.2">
      <c r="A281" s="19" t="s">
        <v>223</v>
      </c>
      <c r="B281" s="20" t="s">
        <v>65</v>
      </c>
      <c r="C281" s="20" t="s">
        <v>23</v>
      </c>
      <c r="D281" s="20" t="s">
        <v>222</v>
      </c>
      <c r="E281" s="20" t="s">
        <v>25</v>
      </c>
      <c r="F281" s="20" t="s">
        <v>224</v>
      </c>
      <c r="G281" s="21" t="s">
        <v>3</v>
      </c>
      <c r="H281" s="22">
        <v>11673345.369999999</v>
      </c>
      <c r="I281" s="22">
        <v>614329.72</v>
      </c>
      <c r="J281" s="95">
        <f t="shared" si="30"/>
        <v>5.2626706443450324</v>
      </c>
    </row>
    <row r="282" spans="1:10" ht="37.5" x14ac:dyDescent="0.2">
      <c r="A282" s="19" t="s">
        <v>111</v>
      </c>
      <c r="B282" s="20" t="s">
        <v>65</v>
      </c>
      <c r="C282" s="20" t="s">
        <v>23</v>
      </c>
      <c r="D282" s="20" t="s">
        <v>222</v>
      </c>
      <c r="E282" s="20" t="s">
        <v>25</v>
      </c>
      <c r="F282" s="20" t="s">
        <v>224</v>
      </c>
      <c r="G282" s="20" t="s">
        <v>112</v>
      </c>
      <c r="H282" s="22">
        <v>11673345.369999999</v>
      </c>
      <c r="I282" s="22">
        <v>614329.72</v>
      </c>
      <c r="J282" s="95">
        <f t="shared" si="30"/>
        <v>5.2626706443450324</v>
      </c>
    </row>
    <row r="283" spans="1:10" ht="18.75" x14ac:dyDescent="0.2">
      <c r="A283" s="19" t="s">
        <v>113</v>
      </c>
      <c r="B283" s="20" t="s">
        <v>65</v>
      </c>
      <c r="C283" s="20" t="s">
        <v>23</v>
      </c>
      <c r="D283" s="20" t="s">
        <v>222</v>
      </c>
      <c r="E283" s="20" t="s">
        <v>25</v>
      </c>
      <c r="F283" s="20" t="s">
        <v>224</v>
      </c>
      <c r="G283" s="20" t="s">
        <v>114</v>
      </c>
      <c r="H283" s="22">
        <v>11673345.369999999</v>
      </c>
      <c r="I283" s="22">
        <v>614329.72</v>
      </c>
      <c r="J283" s="95">
        <f t="shared" si="30"/>
        <v>5.2626706443450324</v>
      </c>
    </row>
    <row r="284" spans="1:10" ht="75" x14ac:dyDescent="0.2">
      <c r="A284" s="19" t="s">
        <v>225</v>
      </c>
      <c r="B284" s="20" t="s">
        <v>65</v>
      </c>
      <c r="C284" s="20" t="s">
        <v>23</v>
      </c>
      <c r="D284" s="20" t="s">
        <v>222</v>
      </c>
      <c r="E284" s="20" t="s">
        <v>25</v>
      </c>
      <c r="F284" s="20" t="s">
        <v>226</v>
      </c>
      <c r="G284" s="20" t="s">
        <v>3</v>
      </c>
      <c r="H284" s="22">
        <v>159946647.68000001</v>
      </c>
      <c r="I284" s="22">
        <v>102799952.23</v>
      </c>
      <c r="J284" s="95">
        <f t="shared" si="30"/>
        <v>64.271401571146697</v>
      </c>
    </row>
    <row r="285" spans="1:10" ht="37.5" x14ac:dyDescent="0.2">
      <c r="A285" s="19" t="s">
        <v>227</v>
      </c>
      <c r="B285" s="20" t="s">
        <v>65</v>
      </c>
      <c r="C285" s="20" t="s">
        <v>23</v>
      </c>
      <c r="D285" s="20" t="s">
        <v>222</v>
      </c>
      <c r="E285" s="20" t="s">
        <v>25</v>
      </c>
      <c r="F285" s="20" t="s">
        <v>226</v>
      </c>
      <c r="G285" s="20">
        <v>400</v>
      </c>
      <c r="H285" s="22">
        <v>159946647.68000001</v>
      </c>
      <c r="I285" s="22">
        <v>102799952.23</v>
      </c>
      <c r="J285" s="95">
        <f t="shared" si="30"/>
        <v>64.271401571146697</v>
      </c>
    </row>
    <row r="286" spans="1:10" ht="18.75" x14ac:dyDescent="0.2">
      <c r="A286" s="19" t="s">
        <v>228</v>
      </c>
      <c r="B286" s="20" t="s">
        <v>65</v>
      </c>
      <c r="C286" s="20" t="s">
        <v>23</v>
      </c>
      <c r="D286" s="20" t="s">
        <v>222</v>
      </c>
      <c r="E286" s="20" t="s">
        <v>25</v>
      </c>
      <c r="F286" s="20" t="s">
        <v>226</v>
      </c>
      <c r="G286" s="20">
        <v>410</v>
      </c>
      <c r="H286" s="22">
        <v>159946647.68000001</v>
      </c>
      <c r="I286" s="22">
        <v>102799952.23</v>
      </c>
      <c r="J286" s="95">
        <f t="shared" si="30"/>
        <v>64.271401571146697</v>
      </c>
    </row>
    <row r="287" spans="1:10" ht="75" x14ac:dyDescent="0.2">
      <c r="A287" s="13" t="s">
        <v>229</v>
      </c>
      <c r="B287" s="14" t="s">
        <v>65</v>
      </c>
      <c r="C287" s="14" t="s">
        <v>23</v>
      </c>
      <c r="D287" s="14">
        <v>16</v>
      </c>
      <c r="E287" s="14" t="s">
        <v>158</v>
      </c>
      <c r="F287" s="14" t="s">
        <v>230</v>
      </c>
      <c r="G287" s="14" t="s">
        <v>3</v>
      </c>
      <c r="H287" s="16">
        <v>424490</v>
      </c>
      <c r="I287" s="16">
        <v>424490</v>
      </c>
      <c r="J287" s="95">
        <f t="shared" si="30"/>
        <v>100</v>
      </c>
    </row>
    <row r="288" spans="1:10" ht="37.5" x14ac:dyDescent="0.2">
      <c r="A288" s="19" t="s">
        <v>68</v>
      </c>
      <c r="B288" s="20" t="s">
        <v>65</v>
      </c>
      <c r="C288" s="20" t="s">
        <v>23</v>
      </c>
      <c r="D288" s="20">
        <v>16</v>
      </c>
      <c r="E288" s="20" t="s">
        <v>158</v>
      </c>
      <c r="F288" s="20" t="s">
        <v>230</v>
      </c>
      <c r="G288" s="20" t="s">
        <v>69</v>
      </c>
      <c r="H288" s="22">
        <v>424490</v>
      </c>
      <c r="I288" s="22">
        <v>424490</v>
      </c>
      <c r="J288" s="95">
        <f t="shared" si="30"/>
        <v>100</v>
      </c>
    </row>
    <row r="289" spans="1:10" ht="18.75" x14ac:dyDescent="0.2">
      <c r="A289" s="19" t="s">
        <v>70</v>
      </c>
      <c r="B289" s="20" t="s">
        <v>65</v>
      </c>
      <c r="C289" s="20" t="s">
        <v>23</v>
      </c>
      <c r="D289" s="20">
        <v>16</v>
      </c>
      <c r="E289" s="20" t="s">
        <v>158</v>
      </c>
      <c r="F289" s="20" t="s">
        <v>230</v>
      </c>
      <c r="G289" s="20" t="s">
        <v>71</v>
      </c>
      <c r="H289" s="22">
        <v>424490</v>
      </c>
      <c r="I289" s="22">
        <v>424490</v>
      </c>
      <c r="J289" s="95">
        <f t="shared" si="30"/>
        <v>100</v>
      </c>
    </row>
    <row r="290" spans="1:10" ht="56.25" x14ac:dyDescent="0.2">
      <c r="A290" s="13" t="s">
        <v>231</v>
      </c>
      <c r="B290" s="14" t="s">
        <v>65</v>
      </c>
      <c r="C290" s="14" t="s">
        <v>23</v>
      </c>
      <c r="D290" s="14">
        <v>17</v>
      </c>
      <c r="E290" s="14" t="s">
        <v>158</v>
      </c>
      <c r="F290" s="14" t="s">
        <v>232</v>
      </c>
      <c r="G290" s="14" t="s">
        <v>3</v>
      </c>
      <c r="H290" s="16">
        <v>316000</v>
      </c>
      <c r="I290" s="16">
        <v>316000</v>
      </c>
      <c r="J290" s="95">
        <f t="shared" si="30"/>
        <v>100</v>
      </c>
    </row>
    <row r="291" spans="1:10" ht="37.5" x14ac:dyDescent="0.2">
      <c r="A291" s="19" t="s">
        <v>68</v>
      </c>
      <c r="B291" s="20" t="s">
        <v>65</v>
      </c>
      <c r="C291" s="20" t="s">
        <v>23</v>
      </c>
      <c r="D291" s="20">
        <v>17</v>
      </c>
      <c r="E291" s="20" t="s">
        <v>158</v>
      </c>
      <c r="F291" s="20" t="s">
        <v>232</v>
      </c>
      <c r="G291" s="20" t="s">
        <v>69</v>
      </c>
      <c r="H291" s="22">
        <v>316000</v>
      </c>
      <c r="I291" s="22">
        <v>316000</v>
      </c>
      <c r="J291" s="95">
        <f t="shared" si="30"/>
        <v>100</v>
      </c>
    </row>
    <row r="292" spans="1:10" ht="18.75" x14ac:dyDescent="0.2">
      <c r="A292" s="19" t="s">
        <v>70</v>
      </c>
      <c r="B292" s="20" t="s">
        <v>65</v>
      </c>
      <c r="C292" s="20" t="s">
        <v>23</v>
      </c>
      <c r="D292" s="20">
        <v>17</v>
      </c>
      <c r="E292" s="20" t="s">
        <v>158</v>
      </c>
      <c r="F292" s="20" t="s">
        <v>232</v>
      </c>
      <c r="G292" s="20" t="s">
        <v>71</v>
      </c>
      <c r="H292" s="22">
        <v>316000</v>
      </c>
      <c r="I292" s="22">
        <v>316000</v>
      </c>
      <c r="J292" s="95">
        <f t="shared" si="30"/>
        <v>100</v>
      </c>
    </row>
    <row r="293" spans="1:10" ht="37.5" x14ac:dyDescent="0.2">
      <c r="A293" s="13" t="s">
        <v>233</v>
      </c>
      <c r="B293" s="14" t="s">
        <v>65</v>
      </c>
      <c r="C293" s="14" t="s">
        <v>23</v>
      </c>
      <c r="D293" s="14" t="s">
        <v>234</v>
      </c>
      <c r="E293" s="15" t="s">
        <v>3</v>
      </c>
      <c r="F293" s="15" t="s">
        <v>3</v>
      </c>
      <c r="G293" s="15" t="s">
        <v>3</v>
      </c>
      <c r="H293" s="16">
        <f>H294</f>
        <v>6958416.7699999996</v>
      </c>
      <c r="I293" s="16">
        <f t="shared" ref="I293:I294" si="33">I294</f>
        <v>6877454.8300000001</v>
      </c>
      <c r="J293" s="95">
        <f t="shared" si="30"/>
        <v>98.836489065313643</v>
      </c>
    </row>
    <row r="294" spans="1:10" ht="37.5" x14ac:dyDescent="0.2">
      <c r="A294" s="13" t="s">
        <v>156</v>
      </c>
      <c r="B294" s="14" t="s">
        <v>65</v>
      </c>
      <c r="C294" s="14" t="s">
        <v>23</v>
      </c>
      <c r="D294" s="14" t="s">
        <v>234</v>
      </c>
      <c r="E294" s="14" t="s">
        <v>158</v>
      </c>
      <c r="F294" s="18" t="s">
        <v>3</v>
      </c>
      <c r="G294" s="18" t="s">
        <v>3</v>
      </c>
      <c r="H294" s="16">
        <f>H295</f>
        <v>6958416.7699999996</v>
      </c>
      <c r="I294" s="16">
        <f t="shared" si="33"/>
        <v>6877454.8300000001</v>
      </c>
      <c r="J294" s="95">
        <f t="shared" si="30"/>
        <v>98.836489065313643</v>
      </c>
    </row>
    <row r="295" spans="1:10" ht="37.5" x14ac:dyDescent="0.2">
      <c r="A295" s="19" t="s">
        <v>131</v>
      </c>
      <c r="B295" s="20" t="s">
        <v>65</v>
      </c>
      <c r="C295" s="20" t="s">
        <v>23</v>
      </c>
      <c r="D295" s="20" t="s">
        <v>234</v>
      </c>
      <c r="E295" s="20" t="s">
        <v>158</v>
      </c>
      <c r="F295" s="20" t="s">
        <v>132</v>
      </c>
      <c r="G295" s="21" t="s">
        <v>3</v>
      </c>
      <c r="H295" s="22">
        <v>6958416.7699999996</v>
      </c>
      <c r="I295" s="22">
        <v>6877454.8300000001</v>
      </c>
      <c r="J295" s="95">
        <f t="shared" si="30"/>
        <v>98.836489065313643</v>
      </c>
    </row>
    <row r="296" spans="1:10" ht="93.75" x14ac:dyDescent="0.2">
      <c r="A296" s="19" t="s">
        <v>28</v>
      </c>
      <c r="B296" s="20" t="s">
        <v>65</v>
      </c>
      <c r="C296" s="20" t="s">
        <v>23</v>
      </c>
      <c r="D296" s="20" t="s">
        <v>234</v>
      </c>
      <c r="E296" s="20" t="s">
        <v>158</v>
      </c>
      <c r="F296" s="20" t="s">
        <v>132</v>
      </c>
      <c r="G296" s="20" t="s">
        <v>29</v>
      </c>
      <c r="H296" s="22">
        <v>6717424.7699999996</v>
      </c>
      <c r="I296" s="22">
        <v>6676570.6299999999</v>
      </c>
      <c r="J296" s="95">
        <f t="shared" si="30"/>
        <v>99.391818421510962</v>
      </c>
    </row>
    <row r="297" spans="1:10" ht="18.75" x14ac:dyDescent="0.2">
      <c r="A297" s="19" t="s">
        <v>48</v>
      </c>
      <c r="B297" s="20" t="s">
        <v>65</v>
      </c>
      <c r="C297" s="20" t="s">
        <v>23</v>
      </c>
      <c r="D297" s="20" t="s">
        <v>234</v>
      </c>
      <c r="E297" s="20" t="s">
        <v>158</v>
      </c>
      <c r="F297" s="20" t="s">
        <v>132</v>
      </c>
      <c r="G297" s="20" t="s">
        <v>49</v>
      </c>
      <c r="H297" s="22">
        <v>6717424.7699999996</v>
      </c>
      <c r="I297" s="22">
        <v>6676570.6299999999</v>
      </c>
      <c r="J297" s="95">
        <f t="shared" si="30"/>
        <v>99.391818421510962</v>
      </c>
    </row>
    <row r="298" spans="1:10" ht="37.5" x14ac:dyDescent="0.2">
      <c r="A298" s="19" t="s">
        <v>34</v>
      </c>
      <c r="B298" s="20" t="s">
        <v>65</v>
      </c>
      <c r="C298" s="20" t="s">
        <v>23</v>
      </c>
      <c r="D298" s="20" t="s">
        <v>234</v>
      </c>
      <c r="E298" s="20" t="s">
        <v>158</v>
      </c>
      <c r="F298" s="20" t="s">
        <v>132</v>
      </c>
      <c r="G298" s="20" t="s">
        <v>35</v>
      </c>
      <c r="H298" s="22">
        <v>239872</v>
      </c>
      <c r="I298" s="22">
        <v>199764.2</v>
      </c>
      <c r="J298" s="95">
        <f t="shared" si="30"/>
        <v>83.279499066168626</v>
      </c>
    </row>
    <row r="299" spans="1:10" ht="37.5" x14ac:dyDescent="0.2">
      <c r="A299" s="19" t="s">
        <v>36</v>
      </c>
      <c r="B299" s="20" t="s">
        <v>65</v>
      </c>
      <c r="C299" s="20" t="s">
        <v>23</v>
      </c>
      <c r="D299" s="20" t="s">
        <v>234</v>
      </c>
      <c r="E299" s="20" t="s">
        <v>158</v>
      </c>
      <c r="F299" s="20" t="s">
        <v>132</v>
      </c>
      <c r="G299" s="20" t="s">
        <v>37</v>
      </c>
      <c r="H299" s="22">
        <v>239872</v>
      </c>
      <c r="I299" s="22">
        <v>199764.2</v>
      </c>
      <c r="J299" s="95">
        <f t="shared" si="30"/>
        <v>83.279499066168626</v>
      </c>
    </row>
    <row r="300" spans="1:10" ht="18.75" x14ac:dyDescent="0.2">
      <c r="A300" s="19" t="s">
        <v>38</v>
      </c>
      <c r="B300" s="20" t="s">
        <v>65</v>
      </c>
      <c r="C300" s="20" t="s">
        <v>23</v>
      </c>
      <c r="D300" s="20" t="s">
        <v>234</v>
      </c>
      <c r="E300" s="20" t="s">
        <v>158</v>
      </c>
      <c r="F300" s="20" t="s">
        <v>132</v>
      </c>
      <c r="G300" s="20" t="s">
        <v>39</v>
      </c>
      <c r="H300" s="22">
        <v>1120</v>
      </c>
      <c r="I300" s="22">
        <v>1120</v>
      </c>
      <c r="J300" s="95">
        <f t="shared" si="30"/>
        <v>100</v>
      </c>
    </row>
    <row r="301" spans="1:10" ht="18.75" x14ac:dyDescent="0.2">
      <c r="A301" s="19" t="s">
        <v>40</v>
      </c>
      <c r="B301" s="20" t="s">
        <v>65</v>
      </c>
      <c r="C301" s="20" t="s">
        <v>23</v>
      </c>
      <c r="D301" s="20" t="s">
        <v>234</v>
      </c>
      <c r="E301" s="20" t="s">
        <v>158</v>
      </c>
      <c r="F301" s="20" t="s">
        <v>132</v>
      </c>
      <c r="G301" s="20" t="s">
        <v>41</v>
      </c>
      <c r="H301" s="22">
        <v>1120</v>
      </c>
      <c r="I301" s="22">
        <v>1120</v>
      </c>
      <c r="J301" s="95">
        <f t="shared" si="30"/>
        <v>100</v>
      </c>
    </row>
    <row r="302" spans="1:10" ht="56.25" x14ac:dyDescent="0.2">
      <c r="A302" s="13" t="s">
        <v>235</v>
      </c>
      <c r="B302" s="14" t="s">
        <v>65</v>
      </c>
      <c r="C302" s="14" t="s">
        <v>23</v>
      </c>
      <c r="D302" s="14" t="s">
        <v>236</v>
      </c>
      <c r="E302" s="15" t="s">
        <v>3</v>
      </c>
      <c r="F302" s="15" t="s">
        <v>3</v>
      </c>
      <c r="G302" s="15" t="s">
        <v>3</v>
      </c>
      <c r="H302" s="16">
        <f>H303</f>
        <v>985963.07</v>
      </c>
      <c r="I302" s="16">
        <f t="shared" ref="I302:I303" si="34">I303</f>
        <v>984699.21</v>
      </c>
      <c r="J302" s="95">
        <f t="shared" si="30"/>
        <v>99.871814671517058</v>
      </c>
    </row>
    <row r="303" spans="1:10" ht="37.5" x14ac:dyDescent="0.2">
      <c r="A303" s="13" t="s">
        <v>156</v>
      </c>
      <c r="B303" s="14" t="s">
        <v>65</v>
      </c>
      <c r="C303" s="14" t="s">
        <v>23</v>
      </c>
      <c r="D303" s="14" t="s">
        <v>236</v>
      </c>
      <c r="E303" s="14" t="s">
        <v>158</v>
      </c>
      <c r="F303" s="18" t="s">
        <v>3</v>
      </c>
      <c r="G303" s="18" t="s">
        <v>3</v>
      </c>
      <c r="H303" s="16">
        <f>H304</f>
        <v>985963.07</v>
      </c>
      <c r="I303" s="16">
        <f t="shared" si="34"/>
        <v>984699.21</v>
      </c>
      <c r="J303" s="95">
        <f t="shared" si="30"/>
        <v>99.871814671517058</v>
      </c>
    </row>
    <row r="304" spans="1:10" ht="37.5" x14ac:dyDescent="0.2">
      <c r="A304" s="19" t="s">
        <v>131</v>
      </c>
      <c r="B304" s="20" t="s">
        <v>65</v>
      </c>
      <c r="C304" s="20" t="s">
        <v>23</v>
      </c>
      <c r="D304" s="20" t="s">
        <v>236</v>
      </c>
      <c r="E304" s="20" t="s">
        <v>158</v>
      </c>
      <c r="F304" s="20" t="s">
        <v>132</v>
      </c>
      <c r="G304" s="21" t="s">
        <v>3</v>
      </c>
      <c r="H304" s="22">
        <v>985963.07</v>
      </c>
      <c r="I304" s="22">
        <v>984699.21</v>
      </c>
      <c r="J304" s="95">
        <f t="shared" si="30"/>
        <v>99.871814671517058</v>
      </c>
    </row>
    <row r="305" spans="1:13" ht="93.75" x14ac:dyDescent="0.2">
      <c r="A305" s="19" t="s">
        <v>28</v>
      </c>
      <c r="B305" s="20" t="s">
        <v>65</v>
      </c>
      <c r="C305" s="20" t="s">
        <v>23</v>
      </c>
      <c r="D305" s="20" t="s">
        <v>236</v>
      </c>
      <c r="E305" s="20" t="s">
        <v>158</v>
      </c>
      <c r="F305" s="20" t="s">
        <v>132</v>
      </c>
      <c r="G305" s="20" t="s">
        <v>29</v>
      </c>
      <c r="H305" s="22">
        <v>985963.07</v>
      </c>
      <c r="I305" s="22">
        <v>984699.21</v>
      </c>
      <c r="J305" s="95">
        <f t="shared" si="30"/>
        <v>99.871814671517058</v>
      </c>
    </row>
    <row r="306" spans="1:13" ht="18.75" x14ac:dyDescent="0.2">
      <c r="A306" s="19" t="s">
        <v>48</v>
      </c>
      <c r="B306" s="20" t="s">
        <v>65</v>
      </c>
      <c r="C306" s="20" t="s">
        <v>23</v>
      </c>
      <c r="D306" s="20" t="s">
        <v>236</v>
      </c>
      <c r="E306" s="20" t="s">
        <v>158</v>
      </c>
      <c r="F306" s="20" t="s">
        <v>132</v>
      </c>
      <c r="G306" s="20" t="s">
        <v>49</v>
      </c>
      <c r="H306" s="22">
        <v>985963.07</v>
      </c>
      <c r="I306" s="22">
        <v>984699.21</v>
      </c>
      <c r="J306" s="95">
        <f t="shared" si="30"/>
        <v>99.871814671517058</v>
      </c>
    </row>
    <row r="307" spans="1:13" ht="37.5" x14ac:dyDescent="0.2">
      <c r="A307" s="13" t="s">
        <v>237</v>
      </c>
      <c r="B307" s="14" t="s">
        <v>65</v>
      </c>
      <c r="C307" s="14" t="s">
        <v>23</v>
      </c>
      <c r="D307" s="14" t="s">
        <v>238</v>
      </c>
      <c r="E307" s="15" t="s">
        <v>3</v>
      </c>
      <c r="F307" s="15" t="s">
        <v>3</v>
      </c>
      <c r="G307" s="15" t="s">
        <v>3</v>
      </c>
      <c r="H307" s="16">
        <f>H308</f>
        <v>2255510.92</v>
      </c>
      <c r="I307" s="16">
        <f>I308</f>
        <v>2252924.34</v>
      </c>
      <c r="J307" s="95">
        <f t="shared" si="30"/>
        <v>99.885321770022728</v>
      </c>
    </row>
    <row r="308" spans="1:13" ht="37.5" x14ac:dyDescent="0.2">
      <c r="A308" s="13" t="s">
        <v>156</v>
      </c>
      <c r="B308" s="14" t="s">
        <v>65</v>
      </c>
      <c r="C308" s="14" t="s">
        <v>23</v>
      </c>
      <c r="D308" s="14" t="s">
        <v>238</v>
      </c>
      <c r="E308" s="14" t="s">
        <v>158</v>
      </c>
      <c r="F308" s="18" t="s">
        <v>3</v>
      </c>
      <c r="G308" s="18" t="s">
        <v>3</v>
      </c>
      <c r="H308" s="16">
        <f>H309</f>
        <v>2255510.92</v>
      </c>
      <c r="I308" s="16">
        <f>I309</f>
        <v>2252924.34</v>
      </c>
      <c r="J308" s="95">
        <f t="shared" si="30"/>
        <v>99.885321770022728</v>
      </c>
    </row>
    <row r="309" spans="1:13" ht="37.5" x14ac:dyDescent="0.2">
      <c r="A309" s="19" t="s">
        <v>131</v>
      </c>
      <c r="B309" s="20" t="s">
        <v>65</v>
      </c>
      <c r="C309" s="20" t="s">
        <v>23</v>
      </c>
      <c r="D309" s="20" t="s">
        <v>238</v>
      </c>
      <c r="E309" s="20" t="s">
        <v>158</v>
      </c>
      <c r="F309" s="20" t="s">
        <v>132</v>
      </c>
      <c r="G309" s="21" t="s">
        <v>3</v>
      </c>
      <c r="H309" s="22">
        <v>2255510.92</v>
      </c>
      <c r="I309" s="22">
        <v>2252924.34</v>
      </c>
      <c r="J309" s="95">
        <f t="shared" si="30"/>
        <v>99.885321770022728</v>
      </c>
    </row>
    <row r="310" spans="1:13" ht="93.75" x14ac:dyDescent="0.2">
      <c r="A310" s="19" t="s">
        <v>28</v>
      </c>
      <c r="B310" s="20" t="s">
        <v>65</v>
      </c>
      <c r="C310" s="20" t="s">
        <v>23</v>
      </c>
      <c r="D310" s="20" t="s">
        <v>238</v>
      </c>
      <c r="E310" s="20" t="s">
        <v>158</v>
      </c>
      <c r="F310" s="20" t="s">
        <v>132</v>
      </c>
      <c r="G310" s="20" t="s">
        <v>29</v>
      </c>
      <c r="H310" s="22">
        <v>2255510.92</v>
      </c>
      <c r="I310" s="22">
        <v>2252924.34</v>
      </c>
      <c r="J310" s="95">
        <f t="shared" si="30"/>
        <v>99.885321770022728</v>
      </c>
    </row>
    <row r="311" spans="1:13" ht="18.75" x14ac:dyDescent="0.2">
      <c r="A311" s="19" t="s">
        <v>48</v>
      </c>
      <c r="B311" s="20" t="s">
        <v>65</v>
      </c>
      <c r="C311" s="20" t="s">
        <v>23</v>
      </c>
      <c r="D311" s="20" t="s">
        <v>238</v>
      </c>
      <c r="E311" s="20" t="s">
        <v>158</v>
      </c>
      <c r="F311" s="20" t="s">
        <v>132</v>
      </c>
      <c r="G311" s="20" t="s">
        <v>49</v>
      </c>
      <c r="H311" s="22">
        <v>2255510.92</v>
      </c>
      <c r="I311" s="22">
        <v>2252924.34</v>
      </c>
      <c r="J311" s="95">
        <f t="shared" si="30"/>
        <v>99.885321770022728</v>
      </c>
    </row>
    <row r="312" spans="1:13" ht="37.5" x14ac:dyDescent="0.2">
      <c r="A312" s="13" t="s">
        <v>239</v>
      </c>
      <c r="B312" s="14" t="s">
        <v>65</v>
      </c>
      <c r="C312" s="14" t="s">
        <v>23</v>
      </c>
      <c r="D312" s="14">
        <v>22</v>
      </c>
      <c r="E312" s="14" t="s">
        <v>158</v>
      </c>
      <c r="F312" s="14" t="s">
        <v>240</v>
      </c>
      <c r="G312" s="14" t="s">
        <v>3</v>
      </c>
      <c r="H312" s="16">
        <v>895843.48</v>
      </c>
      <c r="I312" s="16">
        <v>895843.48</v>
      </c>
      <c r="J312" s="95">
        <f t="shared" si="30"/>
        <v>100</v>
      </c>
    </row>
    <row r="313" spans="1:13" ht="37.5" x14ac:dyDescent="0.2">
      <c r="A313" s="19" t="s">
        <v>68</v>
      </c>
      <c r="B313" s="20" t="s">
        <v>65</v>
      </c>
      <c r="C313" s="20" t="s">
        <v>23</v>
      </c>
      <c r="D313" s="20">
        <v>22</v>
      </c>
      <c r="E313" s="20" t="s">
        <v>158</v>
      </c>
      <c r="F313" s="20" t="s">
        <v>240</v>
      </c>
      <c r="G313" s="20" t="s">
        <v>69</v>
      </c>
      <c r="H313" s="22">
        <v>895843.48</v>
      </c>
      <c r="I313" s="22">
        <v>895843.48</v>
      </c>
      <c r="J313" s="95">
        <f t="shared" si="30"/>
        <v>100</v>
      </c>
    </row>
    <row r="314" spans="1:13" ht="18.75" x14ac:dyDescent="0.2">
      <c r="A314" s="19" t="s">
        <v>70</v>
      </c>
      <c r="B314" s="20" t="s">
        <v>65</v>
      </c>
      <c r="C314" s="20" t="s">
        <v>23</v>
      </c>
      <c r="D314" s="20">
        <v>22</v>
      </c>
      <c r="E314" s="20" t="s">
        <v>158</v>
      </c>
      <c r="F314" s="20" t="s">
        <v>240</v>
      </c>
      <c r="G314" s="20" t="s">
        <v>71</v>
      </c>
      <c r="H314" s="22">
        <v>895843.48</v>
      </c>
      <c r="I314" s="22">
        <v>895843.48</v>
      </c>
      <c r="J314" s="95">
        <f t="shared" si="30"/>
        <v>100</v>
      </c>
    </row>
    <row r="315" spans="1:13" ht="18.75" x14ac:dyDescent="0.2">
      <c r="A315" s="13" t="s">
        <v>241</v>
      </c>
      <c r="B315" s="14" t="s">
        <v>65</v>
      </c>
      <c r="C315" s="14" t="s">
        <v>23</v>
      </c>
      <c r="D315" s="14">
        <v>23</v>
      </c>
      <c r="E315" s="14" t="s">
        <v>158</v>
      </c>
      <c r="F315" s="14" t="s">
        <v>242</v>
      </c>
      <c r="G315" s="14"/>
      <c r="H315" s="16">
        <v>6583299.46</v>
      </c>
      <c r="I315" s="16">
        <v>6583299.46</v>
      </c>
      <c r="J315" s="95">
        <f t="shared" si="30"/>
        <v>100</v>
      </c>
    </row>
    <row r="316" spans="1:13" ht="37.5" x14ac:dyDescent="0.2">
      <c r="A316" s="19" t="s">
        <v>243</v>
      </c>
      <c r="B316" s="20" t="s">
        <v>65</v>
      </c>
      <c r="C316" s="20" t="s">
        <v>23</v>
      </c>
      <c r="D316" s="20">
        <v>23</v>
      </c>
      <c r="E316" s="20" t="s">
        <v>158</v>
      </c>
      <c r="F316" s="20" t="s">
        <v>242</v>
      </c>
      <c r="G316" s="20">
        <v>600</v>
      </c>
      <c r="H316" s="22">
        <v>6583299.46</v>
      </c>
      <c r="I316" s="22">
        <v>6583299.46</v>
      </c>
      <c r="J316" s="95">
        <f t="shared" si="30"/>
        <v>100</v>
      </c>
    </row>
    <row r="317" spans="1:13" ht="18.75" x14ac:dyDescent="0.2">
      <c r="A317" s="19" t="s">
        <v>244</v>
      </c>
      <c r="B317" s="20" t="s">
        <v>65</v>
      </c>
      <c r="C317" s="20" t="s">
        <v>23</v>
      </c>
      <c r="D317" s="20">
        <v>23</v>
      </c>
      <c r="E317" s="20" t="s">
        <v>158</v>
      </c>
      <c r="F317" s="20" t="s">
        <v>242</v>
      </c>
      <c r="G317" s="20">
        <v>610</v>
      </c>
      <c r="H317" s="22">
        <v>6583299.46</v>
      </c>
      <c r="I317" s="22">
        <v>6583299.46</v>
      </c>
      <c r="J317" s="95">
        <f t="shared" si="30"/>
        <v>100</v>
      </c>
    </row>
    <row r="318" spans="1:13" ht="37.5" x14ac:dyDescent="0.2">
      <c r="A318" s="13" t="s">
        <v>245</v>
      </c>
      <c r="B318" s="14" t="s">
        <v>73</v>
      </c>
      <c r="C318" s="15" t="s">
        <v>3</v>
      </c>
      <c r="D318" s="15" t="s">
        <v>3</v>
      </c>
      <c r="E318" s="15" t="s">
        <v>3</v>
      </c>
      <c r="F318" s="15" t="s">
        <v>3</v>
      </c>
      <c r="G318" s="15" t="s">
        <v>3</v>
      </c>
      <c r="H318" s="16">
        <f>H319+H324+H329+H337+H347+H352+H360+H365+H373+H378+H385+H390+H399+H406+H413+H420+H426+H433+H440+H447+H452+H458</f>
        <v>146666144.73999998</v>
      </c>
      <c r="I318" s="16">
        <f>I319+I324+I329+I337+I347+I352+I360+I365+I373+I378+I385+I390+I399+I406+I413+I420+I426+I433+I440+I447+I452+I458</f>
        <v>140179038.63999999</v>
      </c>
      <c r="J318" s="95">
        <f t="shared" si="30"/>
        <v>95.576957373837089</v>
      </c>
      <c r="K318" s="6"/>
      <c r="L318" s="6"/>
      <c r="M318" s="6"/>
    </row>
    <row r="319" spans="1:13" ht="18.75" x14ac:dyDescent="0.2">
      <c r="A319" s="13" t="s">
        <v>246</v>
      </c>
      <c r="B319" s="14" t="s">
        <v>73</v>
      </c>
      <c r="C319" s="14" t="s">
        <v>23</v>
      </c>
      <c r="D319" s="14" t="s">
        <v>21</v>
      </c>
      <c r="E319" s="15" t="s">
        <v>3</v>
      </c>
      <c r="F319" s="15" t="s">
        <v>3</v>
      </c>
      <c r="G319" s="15" t="s">
        <v>3</v>
      </c>
      <c r="H319" s="16">
        <f>H320</f>
        <v>20000</v>
      </c>
      <c r="I319" s="16">
        <f>I320</f>
        <v>19999.599999999999</v>
      </c>
      <c r="J319" s="95">
        <f t="shared" si="30"/>
        <v>99.998000000000005</v>
      </c>
    </row>
    <row r="320" spans="1:13" ht="37.5" x14ac:dyDescent="0.2">
      <c r="A320" s="13" t="s">
        <v>168</v>
      </c>
      <c r="B320" s="14" t="s">
        <v>73</v>
      </c>
      <c r="C320" s="14" t="s">
        <v>23</v>
      </c>
      <c r="D320" s="14" t="s">
        <v>21</v>
      </c>
      <c r="E320" s="14" t="s">
        <v>169</v>
      </c>
      <c r="F320" s="18" t="s">
        <v>3</v>
      </c>
      <c r="G320" s="18" t="s">
        <v>3</v>
      </c>
      <c r="H320" s="16">
        <f>H321</f>
        <v>20000</v>
      </c>
      <c r="I320" s="16">
        <f>I321</f>
        <v>19999.599999999999</v>
      </c>
      <c r="J320" s="95">
        <f t="shared" si="30"/>
        <v>99.998000000000005</v>
      </c>
    </row>
    <row r="321" spans="1:10" ht="18.75" x14ac:dyDescent="0.2">
      <c r="A321" s="19" t="s">
        <v>246</v>
      </c>
      <c r="B321" s="20" t="s">
        <v>73</v>
      </c>
      <c r="C321" s="20" t="s">
        <v>23</v>
      </c>
      <c r="D321" s="20" t="s">
        <v>21</v>
      </c>
      <c r="E321" s="20" t="s">
        <v>169</v>
      </c>
      <c r="F321" s="20" t="s">
        <v>247</v>
      </c>
      <c r="G321" s="21" t="s">
        <v>3</v>
      </c>
      <c r="H321" s="22">
        <v>20000</v>
      </c>
      <c r="I321" s="22">
        <v>19999.599999999999</v>
      </c>
      <c r="J321" s="95">
        <f t="shared" si="30"/>
        <v>99.998000000000005</v>
      </c>
    </row>
    <row r="322" spans="1:10" ht="37.5" x14ac:dyDescent="0.2">
      <c r="A322" s="19" t="s">
        <v>34</v>
      </c>
      <c r="B322" s="20" t="s">
        <v>73</v>
      </c>
      <c r="C322" s="20" t="s">
        <v>23</v>
      </c>
      <c r="D322" s="20" t="s">
        <v>21</v>
      </c>
      <c r="E322" s="20" t="s">
        <v>169</v>
      </c>
      <c r="F322" s="20" t="s">
        <v>247</v>
      </c>
      <c r="G322" s="20" t="s">
        <v>35</v>
      </c>
      <c r="H322" s="22">
        <v>20000</v>
      </c>
      <c r="I322" s="22">
        <v>19999.599999999999</v>
      </c>
      <c r="J322" s="95">
        <f t="shared" si="30"/>
        <v>99.998000000000005</v>
      </c>
    </row>
    <row r="323" spans="1:10" ht="37.5" x14ac:dyDescent="0.2">
      <c r="A323" s="19" t="s">
        <v>36</v>
      </c>
      <c r="B323" s="20" t="s">
        <v>73</v>
      </c>
      <c r="C323" s="20" t="s">
        <v>23</v>
      </c>
      <c r="D323" s="20" t="s">
        <v>21</v>
      </c>
      <c r="E323" s="20" t="s">
        <v>169</v>
      </c>
      <c r="F323" s="20" t="s">
        <v>247</v>
      </c>
      <c r="G323" s="20" t="s">
        <v>37</v>
      </c>
      <c r="H323" s="22">
        <v>20000</v>
      </c>
      <c r="I323" s="22">
        <v>19999.599999999999</v>
      </c>
      <c r="J323" s="95">
        <f t="shared" si="30"/>
        <v>99.998000000000005</v>
      </c>
    </row>
    <row r="324" spans="1:10" ht="37.5" x14ac:dyDescent="0.2">
      <c r="A324" s="13" t="s">
        <v>248</v>
      </c>
      <c r="B324" s="14" t="s">
        <v>73</v>
      </c>
      <c r="C324" s="14" t="s">
        <v>23</v>
      </c>
      <c r="D324" s="14" t="s">
        <v>55</v>
      </c>
      <c r="E324" s="15" t="s">
        <v>3</v>
      </c>
      <c r="F324" s="15" t="s">
        <v>3</v>
      </c>
      <c r="G324" s="15" t="s">
        <v>3</v>
      </c>
      <c r="H324" s="16">
        <f>H325</f>
        <v>35615101.799999997</v>
      </c>
      <c r="I324" s="16">
        <f t="shared" ref="I324:I325" si="35">I325</f>
        <v>33392814.710000001</v>
      </c>
      <c r="J324" s="95">
        <f t="shared" si="30"/>
        <v>93.760267477320554</v>
      </c>
    </row>
    <row r="325" spans="1:10" ht="37.5" x14ac:dyDescent="0.2">
      <c r="A325" s="13" t="s">
        <v>168</v>
      </c>
      <c r="B325" s="14" t="s">
        <v>73</v>
      </c>
      <c r="C325" s="14" t="s">
        <v>23</v>
      </c>
      <c r="D325" s="14" t="s">
        <v>55</v>
      </c>
      <c r="E325" s="14" t="s">
        <v>169</v>
      </c>
      <c r="F325" s="18" t="s">
        <v>3</v>
      </c>
      <c r="G325" s="18" t="s">
        <v>3</v>
      </c>
      <c r="H325" s="16">
        <f>H326</f>
        <v>35615101.799999997</v>
      </c>
      <c r="I325" s="16">
        <f t="shared" si="35"/>
        <v>33392814.710000001</v>
      </c>
      <c r="J325" s="95">
        <f t="shared" ref="J325:J385" si="36">I325/H325*100</f>
        <v>93.760267477320554</v>
      </c>
    </row>
    <row r="326" spans="1:10" ht="18.75" x14ac:dyDescent="0.2">
      <c r="A326" s="19" t="s">
        <v>172</v>
      </c>
      <c r="B326" s="20" t="s">
        <v>73</v>
      </c>
      <c r="C326" s="20" t="s">
        <v>23</v>
      </c>
      <c r="D326" s="20" t="s">
        <v>55</v>
      </c>
      <c r="E326" s="20" t="s">
        <v>169</v>
      </c>
      <c r="F326" s="20" t="s">
        <v>173</v>
      </c>
      <c r="G326" s="21" t="s">
        <v>3</v>
      </c>
      <c r="H326" s="22">
        <v>35615101.799999997</v>
      </c>
      <c r="I326" s="22">
        <v>33392814.710000001</v>
      </c>
      <c r="J326" s="95">
        <f t="shared" si="36"/>
        <v>93.760267477320554</v>
      </c>
    </row>
    <row r="327" spans="1:10" ht="37.5" x14ac:dyDescent="0.2">
      <c r="A327" s="19" t="s">
        <v>68</v>
      </c>
      <c r="B327" s="20" t="s">
        <v>73</v>
      </c>
      <c r="C327" s="20" t="s">
        <v>23</v>
      </c>
      <c r="D327" s="20" t="s">
        <v>55</v>
      </c>
      <c r="E327" s="20" t="s">
        <v>169</v>
      </c>
      <c r="F327" s="20" t="s">
        <v>173</v>
      </c>
      <c r="G327" s="20" t="s">
        <v>69</v>
      </c>
      <c r="H327" s="22">
        <v>35615101.799999997</v>
      </c>
      <c r="I327" s="22">
        <v>33392814.710000001</v>
      </c>
      <c r="J327" s="95">
        <f t="shared" si="36"/>
        <v>93.760267477320554</v>
      </c>
    </row>
    <row r="328" spans="1:10" ht="18.75" x14ac:dyDescent="0.2">
      <c r="A328" s="19" t="s">
        <v>70</v>
      </c>
      <c r="B328" s="20" t="s">
        <v>73</v>
      </c>
      <c r="C328" s="20" t="s">
        <v>23</v>
      </c>
      <c r="D328" s="20" t="s">
        <v>55</v>
      </c>
      <c r="E328" s="20" t="s">
        <v>169</v>
      </c>
      <c r="F328" s="20" t="s">
        <v>173</v>
      </c>
      <c r="G328" s="20" t="s">
        <v>71</v>
      </c>
      <c r="H328" s="22">
        <v>35615101.799999997</v>
      </c>
      <c r="I328" s="22">
        <v>33392814.710000001</v>
      </c>
      <c r="J328" s="95">
        <f t="shared" si="36"/>
        <v>93.760267477320554</v>
      </c>
    </row>
    <row r="329" spans="1:10" ht="37.5" x14ac:dyDescent="0.2">
      <c r="A329" s="13" t="s">
        <v>249</v>
      </c>
      <c r="B329" s="14" t="s">
        <v>73</v>
      </c>
      <c r="C329" s="14" t="s">
        <v>23</v>
      </c>
      <c r="D329" s="14" t="s">
        <v>65</v>
      </c>
      <c r="E329" s="15" t="s">
        <v>3</v>
      </c>
      <c r="F329" s="15" t="s">
        <v>3</v>
      </c>
      <c r="G329" s="15" t="s">
        <v>3</v>
      </c>
      <c r="H329" s="16">
        <f>H330+H334</f>
        <v>8959976.9600000009</v>
      </c>
      <c r="I329" s="16">
        <f>I330+I334</f>
        <v>7571320.7800000003</v>
      </c>
      <c r="J329" s="95">
        <f t="shared" si="36"/>
        <v>84.501565280810723</v>
      </c>
    </row>
    <row r="330" spans="1:10" ht="37.5" x14ac:dyDescent="0.2">
      <c r="A330" s="13" t="s">
        <v>168</v>
      </c>
      <c r="B330" s="14" t="s">
        <v>73</v>
      </c>
      <c r="C330" s="14" t="s">
        <v>23</v>
      </c>
      <c r="D330" s="14" t="s">
        <v>65</v>
      </c>
      <c r="E330" s="14" t="s">
        <v>169</v>
      </c>
      <c r="F330" s="18" t="s">
        <v>3</v>
      </c>
      <c r="G330" s="18" t="s">
        <v>3</v>
      </c>
      <c r="H330" s="16">
        <f>H331</f>
        <v>8690640</v>
      </c>
      <c r="I330" s="16">
        <f t="shared" ref="I330" si="37">I331</f>
        <v>7301983.8200000003</v>
      </c>
      <c r="J330" s="95">
        <f t="shared" si="36"/>
        <v>84.021243774911852</v>
      </c>
    </row>
    <row r="331" spans="1:10" ht="18.75" x14ac:dyDescent="0.2">
      <c r="A331" s="19" t="s">
        <v>250</v>
      </c>
      <c r="B331" s="20" t="s">
        <v>73</v>
      </c>
      <c r="C331" s="20" t="s">
        <v>23</v>
      </c>
      <c r="D331" s="20" t="s">
        <v>65</v>
      </c>
      <c r="E331" s="20" t="s">
        <v>169</v>
      </c>
      <c r="F331" s="20" t="s">
        <v>251</v>
      </c>
      <c r="G331" s="21" t="s">
        <v>3</v>
      </c>
      <c r="H331" s="22">
        <v>8690640</v>
      </c>
      <c r="I331" s="22">
        <v>7301983.8200000003</v>
      </c>
      <c r="J331" s="95">
        <f t="shared" si="36"/>
        <v>84.021243774911852</v>
      </c>
    </row>
    <row r="332" spans="1:10" ht="37.5" x14ac:dyDescent="0.2">
      <c r="A332" s="19" t="s">
        <v>68</v>
      </c>
      <c r="B332" s="20" t="s">
        <v>73</v>
      </c>
      <c r="C332" s="20" t="s">
        <v>23</v>
      </c>
      <c r="D332" s="20" t="s">
        <v>65</v>
      </c>
      <c r="E332" s="20" t="s">
        <v>169</v>
      </c>
      <c r="F332" s="20" t="s">
        <v>251</v>
      </c>
      <c r="G332" s="20" t="s">
        <v>69</v>
      </c>
      <c r="H332" s="22">
        <v>8690640</v>
      </c>
      <c r="I332" s="22">
        <v>7301983.8200000003</v>
      </c>
      <c r="J332" s="95">
        <f t="shared" si="36"/>
        <v>84.021243774911852</v>
      </c>
    </row>
    <row r="333" spans="1:10" ht="18.75" x14ac:dyDescent="0.2">
      <c r="A333" s="19" t="s">
        <v>70</v>
      </c>
      <c r="B333" s="20" t="s">
        <v>73</v>
      </c>
      <c r="C333" s="20" t="s">
        <v>23</v>
      </c>
      <c r="D333" s="20" t="s">
        <v>65</v>
      </c>
      <c r="E333" s="20" t="s">
        <v>169</v>
      </c>
      <c r="F333" s="20" t="s">
        <v>251</v>
      </c>
      <c r="G333" s="20" t="s">
        <v>71</v>
      </c>
      <c r="H333" s="22">
        <v>8690640</v>
      </c>
      <c r="I333" s="22">
        <v>7301983.8200000003</v>
      </c>
      <c r="J333" s="95">
        <f t="shared" si="36"/>
        <v>84.021243774911852</v>
      </c>
    </row>
    <row r="334" spans="1:10" ht="75" x14ac:dyDescent="0.2">
      <c r="A334" s="19" t="s">
        <v>252</v>
      </c>
      <c r="B334" s="20" t="s">
        <v>73</v>
      </c>
      <c r="C334" s="20" t="s">
        <v>23</v>
      </c>
      <c r="D334" s="20" t="s">
        <v>65</v>
      </c>
      <c r="E334" s="20" t="s">
        <v>169</v>
      </c>
      <c r="F334" s="20" t="s">
        <v>253</v>
      </c>
      <c r="G334" s="21" t="s">
        <v>3</v>
      </c>
      <c r="H334" s="22">
        <v>269336.96000000002</v>
      </c>
      <c r="I334" s="22">
        <v>269336.96000000002</v>
      </c>
      <c r="J334" s="95">
        <f t="shared" si="36"/>
        <v>100</v>
      </c>
    </row>
    <row r="335" spans="1:10" ht="37.5" x14ac:dyDescent="0.2">
      <c r="A335" s="19" t="s">
        <v>68</v>
      </c>
      <c r="B335" s="20" t="s">
        <v>73</v>
      </c>
      <c r="C335" s="20" t="s">
        <v>23</v>
      </c>
      <c r="D335" s="20" t="s">
        <v>65</v>
      </c>
      <c r="E335" s="20" t="s">
        <v>169</v>
      </c>
      <c r="F335" s="20" t="s">
        <v>253</v>
      </c>
      <c r="G335" s="20" t="s">
        <v>69</v>
      </c>
      <c r="H335" s="22">
        <v>269336.96000000002</v>
      </c>
      <c r="I335" s="22">
        <v>269336.96000000002</v>
      </c>
      <c r="J335" s="95">
        <f t="shared" si="36"/>
        <v>100</v>
      </c>
    </row>
    <row r="336" spans="1:10" ht="18.75" x14ac:dyDescent="0.2">
      <c r="A336" s="19" t="s">
        <v>70</v>
      </c>
      <c r="B336" s="20" t="s">
        <v>73</v>
      </c>
      <c r="C336" s="20" t="s">
        <v>23</v>
      </c>
      <c r="D336" s="20" t="s">
        <v>65</v>
      </c>
      <c r="E336" s="20" t="s">
        <v>169</v>
      </c>
      <c r="F336" s="20" t="s">
        <v>253</v>
      </c>
      <c r="G336" s="20" t="s">
        <v>71</v>
      </c>
      <c r="H336" s="22">
        <v>269336.96000000002</v>
      </c>
      <c r="I336" s="22">
        <v>269336.96000000002</v>
      </c>
      <c r="J336" s="95">
        <f t="shared" si="36"/>
        <v>100</v>
      </c>
    </row>
    <row r="337" spans="1:10" ht="18.75" x14ac:dyDescent="0.2">
      <c r="A337" s="13" t="s">
        <v>254</v>
      </c>
      <c r="B337" s="14" t="s">
        <v>73</v>
      </c>
      <c r="C337" s="14" t="s">
        <v>23</v>
      </c>
      <c r="D337" s="14" t="s">
        <v>88</v>
      </c>
      <c r="E337" s="15" t="s">
        <v>3</v>
      </c>
      <c r="F337" s="15" t="s">
        <v>3</v>
      </c>
      <c r="G337" s="15" t="s">
        <v>3</v>
      </c>
      <c r="H337" s="16">
        <f>H338</f>
        <v>367779</v>
      </c>
      <c r="I337" s="16">
        <f t="shared" ref="I337" si="38">I338</f>
        <v>327379</v>
      </c>
      <c r="J337" s="95">
        <f t="shared" si="36"/>
        <v>89.015142245750837</v>
      </c>
    </row>
    <row r="338" spans="1:10" ht="37.5" x14ac:dyDescent="0.2">
      <c r="A338" s="13" t="s">
        <v>168</v>
      </c>
      <c r="B338" s="14" t="s">
        <v>73</v>
      </c>
      <c r="C338" s="14" t="s">
        <v>23</v>
      </c>
      <c r="D338" s="14" t="s">
        <v>88</v>
      </c>
      <c r="E338" s="14" t="s">
        <v>169</v>
      </c>
      <c r="F338" s="18" t="s">
        <v>3</v>
      </c>
      <c r="G338" s="18" t="s">
        <v>3</v>
      </c>
      <c r="H338" s="16">
        <f>H339+H342</f>
        <v>367779</v>
      </c>
      <c r="I338" s="16">
        <f t="shared" ref="I338" si="39">I339+I342</f>
        <v>327379</v>
      </c>
      <c r="J338" s="95">
        <f t="shared" si="36"/>
        <v>89.015142245750837</v>
      </c>
    </row>
    <row r="339" spans="1:10" ht="18.75" x14ac:dyDescent="0.2">
      <c r="A339" s="19" t="s">
        <v>191</v>
      </c>
      <c r="B339" s="20" t="s">
        <v>73</v>
      </c>
      <c r="C339" s="20" t="s">
        <v>23</v>
      </c>
      <c r="D339" s="20" t="s">
        <v>88</v>
      </c>
      <c r="E339" s="20" t="s">
        <v>169</v>
      </c>
      <c r="F339" s="20" t="s">
        <v>192</v>
      </c>
      <c r="G339" s="21" t="s">
        <v>3</v>
      </c>
      <c r="H339" s="22">
        <v>139779</v>
      </c>
      <c r="I339" s="22">
        <v>103579</v>
      </c>
      <c r="J339" s="95">
        <f t="shared" si="36"/>
        <v>74.10197526094764</v>
      </c>
    </row>
    <row r="340" spans="1:10" ht="37.5" x14ac:dyDescent="0.2">
      <c r="A340" s="19" t="s">
        <v>34</v>
      </c>
      <c r="B340" s="20" t="s">
        <v>73</v>
      </c>
      <c r="C340" s="20" t="s">
        <v>23</v>
      </c>
      <c r="D340" s="20" t="s">
        <v>88</v>
      </c>
      <c r="E340" s="20" t="s">
        <v>169</v>
      </c>
      <c r="F340" s="20" t="s">
        <v>192</v>
      </c>
      <c r="G340" s="20" t="s">
        <v>35</v>
      </c>
      <c r="H340" s="22">
        <v>139779</v>
      </c>
      <c r="I340" s="22">
        <v>103579</v>
      </c>
      <c r="J340" s="95">
        <f t="shared" si="36"/>
        <v>74.10197526094764</v>
      </c>
    </row>
    <row r="341" spans="1:10" ht="37.5" x14ac:dyDescent="0.2">
      <c r="A341" s="19" t="s">
        <v>36</v>
      </c>
      <c r="B341" s="20" t="s">
        <v>73</v>
      </c>
      <c r="C341" s="20" t="s">
        <v>23</v>
      </c>
      <c r="D341" s="20" t="s">
        <v>88</v>
      </c>
      <c r="E341" s="20" t="s">
        <v>169</v>
      </c>
      <c r="F341" s="20" t="s">
        <v>192</v>
      </c>
      <c r="G341" s="20" t="s">
        <v>37</v>
      </c>
      <c r="H341" s="22">
        <v>139779</v>
      </c>
      <c r="I341" s="22">
        <v>103579</v>
      </c>
      <c r="J341" s="95">
        <f t="shared" si="36"/>
        <v>74.10197526094764</v>
      </c>
    </row>
    <row r="342" spans="1:10" ht="18.75" x14ac:dyDescent="0.2">
      <c r="A342" s="19" t="s">
        <v>195</v>
      </c>
      <c r="B342" s="20" t="s">
        <v>73</v>
      </c>
      <c r="C342" s="20" t="s">
        <v>23</v>
      </c>
      <c r="D342" s="20" t="s">
        <v>88</v>
      </c>
      <c r="E342" s="20" t="s">
        <v>169</v>
      </c>
      <c r="F342" s="20" t="s">
        <v>196</v>
      </c>
      <c r="G342" s="21" t="s">
        <v>3</v>
      </c>
      <c r="H342" s="22">
        <v>228000</v>
      </c>
      <c r="I342" s="22">
        <v>223800</v>
      </c>
      <c r="J342" s="95">
        <f t="shared" si="36"/>
        <v>98.15789473684211</v>
      </c>
    </row>
    <row r="343" spans="1:10" ht="18.75" x14ac:dyDescent="0.2">
      <c r="A343" s="19" t="s">
        <v>84</v>
      </c>
      <c r="B343" s="20" t="s">
        <v>73</v>
      </c>
      <c r="C343" s="20" t="s">
        <v>23</v>
      </c>
      <c r="D343" s="20" t="s">
        <v>88</v>
      </c>
      <c r="E343" s="20" t="s">
        <v>169</v>
      </c>
      <c r="F343" s="20" t="s">
        <v>196</v>
      </c>
      <c r="G343" s="20" t="s">
        <v>85</v>
      </c>
      <c r="H343" s="22">
        <v>188600</v>
      </c>
      <c r="I343" s="22">
        <v>184400</v>
      </c>
      <c r="J343" s="95">
        <f t="shared" si="36"/>
        <v>97.773064687168613</v>
      </c>
    </row>
    <row r="344" spans="1:10" ht="18.75" x14ac:dyDescent="0.2">
      <c r="A344" s="19" t="s">
        <v>195</v>
      </c>
      <c r="B344" s="20" t="s">
        <v>73</v>
      </c>
      <c r="C344" s="20" t="s">
        <v>23</v>
      </c>
      <c r="D344" s="20" t="s">
        <v>88</v>
      </c>
      <c r="E344" s="20" t="s">
        <v>169</v>
      </c>
      <c r="F344" s="20" t="s">
        <v>196</v>
      </c>
      <c r="G344" s="20" t="s">
        <v>197</v>
      </c>
      <c r="H344" s="22">
        <v>188600</v>
      </c>
      <c r="I344" s="22">
        <v>184400</v>
      </c>
      <c r="J344" s="95">
        <f t="shared" si="36"/>
        <v>97.773064687168613</v>
      </c>
    </row>
    <row r="345" spans="1:10" ht="37.5" x14ac:dyDescent="0.2">
      <c r="A345" s="19" t="s">
        <v>68</v>
      </c>
      <c r="B345" s="20" t="s">
        <v>73</v>
      </c>
      <c r="C345" s="20" t="s">
        <v>23</v>
      </c>
      <c r="D345" s="20" t="s">
        <v>88</v>
      </c>
      <c r="E345" s="20" t="s">
        <v>169</v>
      </c>
      <c r="F345" s="20" t="s">
        <v>196</v>
      </c>
      <c r="G345" s="20" t="s">
        <v>69</v>
      </c>
      <c r="H345" s="22">
        <v>39400</v>
      </c>
      <c r="I345" s="22">
        <v>39400</v>
      </c>
      <c r="J345" s="95">
        <f t="shared" si="36"/>
        <v>100</v>
      </c>
    </row>
    <row r="346" spans="1:10" ht="18.75" x14ac:dyDescent="0.2">
      <c r="A346" s="19" t="s">
        <v>70</v>
      </c>
      <c r="B346" s="20" t="s">
        <v>73</v>
      </c>
      <c r="C346" s="20" t="s">
        <v>23</v>
      </c>
      <c r="D346" s="20" t="s">
        <v>88</v>
      </c>
      <c r="E346" s="20" t="s">
        <v>169</v>
      </c>
      <c r="F346" s="20" t="s">
        <v>196</v>
      </c>
      <c r="G346" s="20" t="s">
        <v>71</v>
      </c>
      <c r="H346" s="22">
        <v>39400</v>
      </c>
      <c r="I346" s="22">
        <v>39400</v>
      </c>
      <c r="J346" s="95">
        <f t="shared" si="36"/>
        <v>100</v>
      </c>
    </row>
    <row r="347" spans="1:10" ht="93.75" x14ac:dyDescent="0.2">
      <c r="A347" s="13" t="s">
        <v>255</v>
      </c>
      <c r="B347" s="14" t="s">
        <v>73</v>
      </c>
      <c r="C347" s="14" t="s">
        <v>23</v>
      </c>
      <c r="D347" s="14" t="s">
        <v>116</v>
      </c>
      <c r="E347" s="15" t="s">
        <v>3</v>
      </c>
      <c r="F347" s="15" t="s">
        <v>3</v>
      </c>
      <c r="G347" s="15" t="s">
        <v>3</v>
      </c>
      <c r="H347" s="16">
        <f>H348</f>
        <v>262600</v>
      </c>
      <c r="I347" s="16">
        <f t="shared" ref="I347:I348" si="40">I348</f>
        <v>262600</v>
      </c>
      <c r="J347" s="95">
        <f t="shared" si="36"/>
        <v>100</v>
      </c>
    </row>
    <row r="348" spans="1:10" ht="37.5" x14ac:dyDescent="0.2">
      <c r="A348" s="13" t="s">
        <v>168</v>
      </c>
      <c r="B348" s="14" t="s">
        <v>73</v>
      </c>
      <c r="C348" s="14" t="s">
        <v>23</v>
      </c>
      <c r="D348" s="14" t="s">
        <v>116</v>
      </c>
      <c r="E348" s="14" t="s">
        <v>169</v>
      </c>
      <c r="F348" s="18" t="s">
        <v>3</v>
      </c>
      <c r="G348" s="18" t="s">
        <v>3</v>
      </c>
      <c r="H348" s="16">
        <f>H349</f>
        <v>262600</v>
      </c>
      <c r="I348" s="16">
        <f t="shared" si="40"/>
        <v>262600</v>
      </c>
      <c r="J348" s="95">
        <f t="shared" si="36"/>
        <v>100</v>
      </c>
    </row>
    <row r="349" spans="1:10" ht="75" x14ac:dyDescent="0.2">
      <c r="A349" s="19" t="s">
        <v>255</v>
      </c>
      <c r="B349" s="20" t="s">
        <v>73</v>
      </c>
      <c r="C349" s="20" t="s">
        <v>23</v>
      </c>
      <c r="D349" s="20" t="s">
        <v>116</v>
      </c>
      <c r="E349" s="20" t="s">
        <v>169</v>
      </c>
      <c r="F349" s="20" t="s">
        <v>256</v>
      </c>
      <c r="G349" s="21" t="s">
        <v>3</v>
      </c>
      <c r="H349" s="22">
        <v>262600</v>
      </c>
      <c r="I349" s="22">
        <v>262600</v>
      </c>
      <c r="J349" s="95">
        <f t="shared" si="36"/>
        <v>100</v>
      </c>
    </row>
    <row r="350" spans="1:10" ht="18.75" x14ac:dyDescent="0.2">
      <c r="A350" s="19" t="s">
        <v>84</v>
      </c>
      <c r="B350" s="20" t="s">
        <v>73</v>
      </c>
      <c r="C350" s="20" t="s">
        <v>23</v>
      </c>
      <c r="D350" s="20" t="s">
        <v>116</v>
      </c>
      <c r="E350" s="20" t="s">
        <v>169</v>
      </c>
      <c r="F350" s="20" t="s">
        <v>256</v>
      </c>
      <c r="G350" s="20" t="s">
        <v>85</v>
      </c>
      <c r="H350" s="22">
        <v>262600</v>
      </c>
      <c r="I350" s="22">
        <v>262600</v>
      </c>
      <c r="J350" s="95">
        <f t="shared" si="36"/>
        <v>100</v>
      </c>
    </row>
    <row r="351" spans="1:10" ht="37.5" x14ac:dyDescent="0.2">
      <c r="A351" s="19" t="s">
        <v>82</v>
      </c>
      <c r="B351" s="20" t="s">
        <v>73</v>
      </c>
      <c r="C351" s="20" t="s">
        <v>23</v>
      </c>
      <c r="D351" s="20" t="s">
        <v>116</v>
      </c>
      <c r="E351" s="20" t="s">
        <v>169</v>
      </c>
      <c r="F351" s="20" t="s">
        <v>256</v>
      </c>
      <c r="G351" s="20" t="s">
        <v>86</v>
      </c>
      <c r="H351" s="22">
        <v>262600</v>
      </c>
      <c r="I351" s="22">
        <v>262600</v>
      </c>
      <c r="J351" s="95">
        <f t="shared" si="36"/>
        <v>100</v>
      </c>
    </row>
    <row r="352" spans="1:10" ht="18.75" x14ac:dyDescent="0.2">
      <c r="A352" s="13" t="s">
        <v>257</v>
      </c>
      <c r="B352" s="14" t="s">
        <v>73</v>
      </c>
      <c r="C352" s="14" t="s">
        <v>23</v>
      </c>
      <c r="D352" s="14" t="s">
        <v>130</v>
      </c>
      <c r="E352" s="15" t="s">
        <v>3</v>
      </c>
      <c r="F352" s="15" t="s">
        <v>3</v>
      </c>
      <c r="G352" s="15" t="s">
        <v>3</v>
      </c>
      <c r="H352" s="16">
        <f>H353+H357</f>
        <v>13264682</v>
      </c>
      <c r="I352" s="16">
        <f>I353+I357</f>
        <v>12987466.640000001</v>
      </c>
      <c r="J352" s="95">
        <f t="shared" si="36"/>
        <v>97.910124343727205</v>
      </c>
    </row>
    <row r="353" spans="1:10" ht="37.5" x14ac:dyDescent="0.2">
      <c r="A353" s="13" t="s">
        <v>168</v>
      </c>
      <c r="B353" s="14" t="s">
        <v>73</v>
      </c>
      <c r="C353" s="14" t="s">
        <v>23</v>
      </c>
      <c r="D353" s="14" t="s">
        <v>130</v>
      </c>
      <c r="E353" s="14" t="s">
        <v>169</v>
      </c>
      <c r="F353" s="18" t="s">
        <v>3</v>
      </c>
      <c r="G353" s="18" t="s">
        <v>3</v>
      </c>
      <c r="H353" s="16">
        <f>H354</f>
        <v>13060216</v>
      </c>
      <c r="I353" s="16">
        <f>I354</f>
        <v>12783001.640000001</v>
      </c>
      <c r="J353" s="95">
        <f t="shared" si="36"/>
        <v>97.877413666052689</v>
      </c>
    </row>
    <row r="354" spans="1:10" ht="18.75" x14ac:dyDescent="0.2">
      <c r="A354" s="19" t="s">
        <v>257</v>
      </c>
      <c r="B354" s="20" t="s">
        <v>73</v>
      </c>
      <c r="C354" s="20" t="s">
        <v>23</v>
      </c>
      <c r="D354" s="20" t="s">
        <v>130</v>
      </c>
      <c r="E354" s="20" t="s">
        <v>169</v>
      </c>
      <c r="F354" s="20" t="s">
        <v>258</v>
      </c>
      <c r="G354" s="21" t="s">
        <v>3</v>
      </c>
      <c r="H354" s="22">
        <v>13060216</v>
      </c>
      <c r="I354" s="22">
        <v>12783001.640000001</v>
      </c>
      <c r="J354" s="95">
        <f t="shared" si="36"/>
        <v>97.877413666052689</v>
      </c>
    </row>
    <row r="355" spans="1:10" ht="37.5" x14ac:dyDescent="0.2">
      <c r="A355" s="19" t="s">
        <v>68</v>
      </c>
      <c r="B355" s="20" t="s">
        <v>73</v>
      </c>
      <c r="C355" s="20" t="s">
        <v>23</v>
      </c>
      <c r="D355" s="20" t="s">
        <v>130</v>
      </c>
      <c r="E355" s="20" t="s">
        <v>169</v>
      </c>
      <c r="F355" s="20" t="s">
        <v>258</v>
      </c>
      <c r="G355" s="20" t="s">
        <v>69</v>
      </c>
      <c r="H355" s="22">
        <v>13060216</v>
      </c>
      <c r="I355" s="22">
        <v>12783001.640000001</v>
      </c>
      <c r="J355" s="95">
        <f t="shared" si="36"/>
        <v>97.877413666052689</v>
      </c>
    </row>
    <row r="356" spans="1:10" ht="18.75" x14ac:dyDescent="0.2">
      <c r="A356" s="19" t="s">
        <v>70</v>
      </c>
      <c r="B356" s="20" t="s">
        <v>73</v>
      </c>
      <c r="C356" s="20" t="s">
        <v>23</v>
      </c>
      <c r="D356" s="20" t="s">
        <v>130</v>
      </c>
      <c r="E356" s="20" t="s">
        <v>169</v>
      </c>
      <c r="F356" s="20" t="s">
        <v>258</v>
      </c>
      <c r="G356" s="20" t="s">
        <v>71</v>
      </c>
      <c r="H356" s="22">
        <v>13060216</v>
      </c>
      <c r="I356" s="22">
        <v>12783001.640000001</v>
      </c>
      <c r="J356" s="95">
        <f t="shared" si="36"/>
        <v>97.877413666052689</v>
      </c>
    </row>
    <row r="357" spans="1:10" ht="56.25" x14ac:dyDescent="0.2">
      <c r="A357" s="19" t="s">
        <v>259</v>
      </c>
      <c r="B357" s="20" t="s">
        <v>73</v>
      </c>
      <c r="C357" s="20" t="s">
        <v>23</v>
      </c>
      <c r="D357" s="20" t="s">
        <v>130</v>
      </c>
      <c r="E357" s="20" t="s">
        <v>169</v>
      </c>
      <c r="F357" s="20" t="s">
        <v>260</v>
      </c>
      <c r="G357" s="20"/>
      <c r="H357" s="22">
        <v>204466</v>
      </c>
      <c r="I357" s="22">
        <v>204465</v>
      </c>
      <c r="J357" s="95">
        <f t="shared" si="36"/>
        <v>99.999510921131147</v>
      </c>
    </row>
    <row r="358" spans="1:10" ht="37.5" x14ac:dyDescent="0.2">
      <c r="A358" s="19" t="s">
        <v>243</v>
      </c>
      <c r="B358" s="20" t="s">
        <v>73</v>
      </c>
      <c r="C358" s="20" t="s">
        <v>23</v>
      </c>
      <c r="D358" s="20" t="s">
        <v>130</v>
      </c>
      <c r="E358" s="20" t="s">
        <v>169</v>
      </c>
      <c r="F358" s="20" t="s">
        <v>260</v>
      </c>
      <c r="G358" s="20" t="s">
        <v>69</v>
      </c>
      <c r="H358" s="22">
        <v>204466</v>
      </c>
      <c r="I358" s="22">
        <v>204465</v>
      </c>
      <c r="J358" s="95">
        <f t="shared" si="36"/>
        <v>99.999510921131147</v>
      </c>
    </row>
    <row r="359" spans="1:10" ht="18.75" x14ac:dyDescent="0.2">
      <c r="A359" s="19" t="s">
        <v>244</v>
      </c>
      <c r="B359" s="20" t="s">
        <v>73</v>
      </c>
      <c r="C359" s="20" t="s">
        <v>23</v>
      </c>
      <c r="D359" s="20" t="s">
        <v>130</v>
      </c>
      <c r="E359" s="20" t="s">
        <v>169</v>
      </c>
      <c r="F359" s="20" t="s">
        <v>260</v>
      </c>
      <c r="G359" s="20" t="s">
        <v>71</v>
      </c>
      <c r="H359" s="22">
        <v>204466</v>
      </c>
      <c r="I359" s="22">
        <v>204465</v>
      </c>
      <c r="J359" s="95">
        <f t="shared" si="36"/>
        <v>99.999510921131147</v>
      </c>
    </row>
    <row r="360" spans="1:10" ht="18.75" x14ac:dyDescent="0.2">
      <c r="A360" s="13" t="s">
        <v>261</v>
      </c>
      <c r="B360" s="14" t="s">
        <v>73</v>
      </c>
      <c r="C360" s="14" t="s">
        <v>23</v>
      </c>
      <c r="D360" s="14" t="s">
        <v>134</v>
      </c>
      <c r="E360" s="15" t="s">
        <v>3</v>
      </c>
      <c r="F360" s="15" t="s">
        <v>3</v>
      </c>
      <c r="G360" s="15" t="s">
        <v>3</v>
      </c>
      <c r="H360" s="16">
        <f>H361</f>
        <v>3207011.37</v>
      </c>
      <c r="I360" s="16">
        <f t="shared" ref="I360:I361" si="41">I361</f>
        <v>2985170.55</v>
      </c>
      <c r="J360" s="95">
        <f t="shared" si="36"/>
        <v>93.082630698624541</v>
      </c>
    </row>
    <row r="361" spans="1:10" ht="37.5" x14ac:dyDescent="0.2">
      <c r="A361" s="13" t="s">
        <v>168</v>
      </c>
      <c r="B361" s="14" t="s">
        <v>73</v>
      </c>
      <c r="C361" s="14" t="s">
        <v>23</v>
      </c>
      <c r="D361" s="14" t="s">
        <v>134</v>
      </c>
      <c r="E361" s="14" t="s">
        <v>169</v>
      </c>
      <c r="F361" s="18" t="s">
        <v>3</v>
      </c>
      <c r="G361" s="18" t="s">
        <v>3</v>
      </c>
      <c r="H361" s="16">
        <f>H362</f>
        <v>3207011.37</v>
      </c>
      <c r="I361" s="16">
        <f t="shared" si="41"/>
        <v>2985170.55</v>
      </c>
      <c r="J361" s="95">
        <f t="shared" si="36"/>
        <v>93.082630698624541</v>
      </c>
    </row>
    <row r="362" spans="1:10" ht="18.75" x14ac:dyDescent="0.2">
      <c r="A362" s="19" t="s">
        <v>262</v>
      </c>
      <c r="B362" s="20" t="s">
        <v>73</v>
      </c>
      <c r="C362" s="20" t="s">
        <v>23</v>
      </c>
      <c r="D362" s="20" t="s">
        <v>134</v>
      </c>
      <c r="E362" s="20" t="s">
        <v>169</v>
      </c>
      <c r="F362" s="20" t="s">
        <v>263</v>
      </c>
      <c r="G362" s="21" t="s">
        <v>3</v>
      </c>
      <c r="H362" s="22">
        <v>3207011.37</v>
      </c>
      <c r="I362" s="22">
        <v>2985170.55</v>
      </c>
      <c r="J362" s="95">
        <f t="shared" si="36"/>
        <v>93.082630698624541</v>
      </c>
    </row>
    <row r="363" spans="1:10" ht="37.5" x14ac:dyDescent="0.2">
      <c r="A363" s="19" t="s">
        <v>68</v>
      </c>
      <c r="B363" s="20" t="s">
        <v>73</v>
      </c>
      <c r="C363" s="20" t="s">
        <v>23</v>
      </c>
      <c r="D363" s="20" t="s">
        <v>134</v>
      </c>
      <c r="E363" s="20" t="s">
        <v>169</v>
      </c>
      <c r="F363" s="20" t="s">
        <v>263</v>
      </c>
      <c r="G363" s="20" t="s">
        <v>69</v>
      </c>
      <c r="H363" s="22">
        <v>3207011.37</v>
      </c>
      <c r="I363" s="22">
        <v>2985170.55</v>
      </c>
      <c r="J363" s="95">
        <f t="shared" si="36"/>
        <v>93.082630698624541</v>
      </c>
    </row>
    <row r="364" spans="1:10" ht="18.75" x14ac:dyDescent="0.2">
      <c r="A364" s="19" t="s">
        <v>70</v>
      </c>
      <c r="B364" s="20" t="s">
        <v>73</v>
      </c>
      <c r="C364" s="20" t="s">
        <v>23</v>
      </c>
      <c r="D364" s="20" t="s">
        <v>134</v>
      </c>
      <c r="E364" s="20" t="s">
        <v>169</v>
      </c>
      <c r="F364" s="20" t="s">
        <v>263</v>
      </c>
      <c r="G364" s="20" t="s">
        <v>71</v>
      </c>
      <c r="H364" s="22">
        <v>3207011.37</v>
      </c>
      <c r="I364" s="22">
        <v>2985170.55</v>
      </c>
      <c r="J364" s="95">
        <f t="shared" si="36"/>
        <v>93.082630698624541</v>
      </c>
    </row>
    <row r="365" spans="1:10" ht="18.75" x14ac:dyDescent="0.2">
      <c r="A365" s="13" t="s">
        <v>264</v>
      </c>
      <c r="B365" s="14" t="s">
        <v>73</v>
      </c>
      <c r="C365" s="14" t="s">
        <v>23</v>
      </c>
      <c r="D365" s="14" t="s">
        <v>199</v>
      </c>
      <c r="E365" s="15" t="s">
        <v>3</v>
      </c>
      <c r="F365" s="15" t="s">
        <v>3</v>
      </c>
      <c r="G365" s="15" t="s">
        <v>3</v>
      </c>
      <c r="H365" s="16">
        <f>H366</f>
        <v>24201484.740000002</v>
      </c>
      <c r="I365" s="16">
        <f t="shared" ref="I365" si="42">I366</f>
        <v>23075053.800000001</v>
      </c>
      <c r="J365" s="95">
        <f t="shared" si="36"/>
        <v>95.345612254366173</v>
      </c>
    </row>
    <row r="366" spans="1:10" ht="37.5" x14ac:dyDescent="0.2">
      <c r="A366" s="13" t="s">
        <v>168</v>
      </c>
      <c r="B366" s="14" t="s">
        <v>73</v>
      </c>
      <c r="C366" s="14" t="s">
        <v>23</v>
      </c>
      <c r="D366" s="14" t="s">
        <v>199</v>
      </c>
      <c r="E366" s="14" t="s">
        <v>169</v>
      </c>
      <c r="F366" s="18" t="s">
        <v>3</v>
      </c>
      <c r="G366" s="18" t="s">
        <v>3</v>
      </c>
      <c r="H366" s="16">
        <f>H367+H370</f>
        <v>24201484.740000002</v>
      </c>
      <c r="I366" s="16">
        <f>I367+I370</f>
        <v>23075053.800000001</v>
      </c>
      <c r="J366" s="95">
        <f t="shared" si="36"/>
        <v>95.345612254366173</v>
      </c>
    </row>
    <row r="367" spans="1:10" ht="18.75" x14ac:dyDescent="0.2">
      <c r="A367" s="19" t="s">
        <v>265</v>
      </c>
      <c r="B367" s="20" t="s">
        <v>73</v>
      </c>
      <c r="C367" s="20" t="s">
        <v>23</v>
      </c>
      <c r="D367" s="20" t="s">
        <v>199</v>
      </c>
      <c r="E367" s="20" t="s">
        <v>169</v>
      </c>
      <c r="F367" s="20" t="s">
        <v>266</v>
      </c>
      <c r="G367" s="21" t="s">
        <v>3</v>
      </c>
      <c r="H367" s="22">
        <v>23550180.120000001</v>
      </c>
      <c r="I367" s="22">
        <v>22431045.800000001</v>
      </c>
      <c r="J367" s="95">
        <f t="shared" si="36"/>
        <v>95.24787362857758</v>
      </c>
    </row>
    <row r="368" spans="1:10" ht="37.5" x14ac:dyDescent="0.2">
      <c r="A368" s="19" t="s">
        <v>68</v>
      </c>
      <c r="B368" s="20" t="s">
        <v>73</v>
      </c>
      <c r="C368" s="20" t="s">
        <v>23</v>
      </c>
      <c r="D368" s="20" t="s">
        <v>199</v>
      </c>
      <c r="E368" s="20" t="s">
        <v>169</v>
      </c>
      <c r="F368" s="20" t="s">
        <v>266</v>
      </c>
      <c r="G368" s="20" t="s">
        <v>69</v>
      </c>
      <c r="H368" s="22">
        <v>23550180.120000001</v>
      </c>
      <c r="I368" s="22">
        <v>22431045.800000001</v>
      </c>
      <c r="J368" s="95">
        <f t="shared" si="36"/>
        <v>95.24787362857758</v>
      </c>
    </row>
    <row r="369" spans="1:10" ht="18.75" x14ac:dyDescent="0.2">
      <c r="A369" s="19" t="s">
        <v>70</v>
      </c>
      <c r="B369" s="20" t="s">
        <v>73</v>
      </c>
      <c r="C369" s="20" t="s">
        <v>23</v>
      </c>
      <c r="D369" s="20" t="s">
        <v>199</v>
      </c>
      <c r="E369" s="20" t="s">
        <v>169</v>
      </c>
      <c r="F369" s="20" t="s">
        <v>266</v>
      </c>
      <c r="G369" s="20" t="s">
        <v>71</v>
      </c>
      <c r="H369" s="22">
        <v>23550180.120000001</v>
      </c>
      <c r="I369" s="22">
        <v>22431045.800000001</v>
      </c>
      <c r="J369" s="95">
        <f t="shared" si="36"/>
        <v>95.24787362857758</v>
      </c>
    </row>
    <row r="370" spans="1:10" ht="75" x14ac:dyDescent="0.2">
      <c r="A370" s="19" t="s">
        <v>225</v>
      </c>
      <c r="B370" s="20" t="s">
        <v>73</v>
      </c>
      <c r="C370" s="20" t="s">
        <v>23</v>
      </c>
      <c r="D370" s="20" t="s">
        <v>199</v>
      </c>
      <c r="E370" s="20" t="s">
        <v>169</v>
      </c>
      <c r="F370" s="20" t="s">
        <v>226</v>
      </c>
      <c r="G370" s="20"/>
      <c r="H370" s="22">
        <v>651304.62</v>
      </c>
      <c r="I370" s="22">
        <v>644008</v>
      </c>
      <c r="J370" s="95">
        <f t="shared" si="36"/>
        <v>98.879691656417236</v>
      </c>
    </row>
    <row r="371" spans="1:10" ht="37.5" x14ac:dyDescent="0.2">
      <c r="A371" s="19" t="s">
        <v>243</v>
      </c>
      <c r="B371" s="20" t="s">
        <v>73</v>
      </c>
      <c r="C371" s="20" t="s">
        <v>23</v>
      </c>
      <c r="D371" s="20" t="s">
        <v>199</v>
      </c>
      <c r="E371" s="20" t="s">
        <v>169</v>
      </c>
      <c r="F371" s="20" t="s">
        <v>226</v>
      </c>
      <c r="G371" s="20">
        <v>600</v>
      </c>
      <c r="H371" s="22">
        <v>651304.62</v>
      </c>
      <c r="I371" s="22">
        <v>644008</v>
      </c>
      <c r="J371" s="95">
        <f t="shared" si="36"/>
        <v>98.879691656417236</v>
      </c>
    </row>
    <row r="372" spans="1:10" ht="18.75" x14ac:dyDescent="0.2">
      <c r="A372" s="19" t="s">
        <v>244</v>
      </c>
      <c r="B372" s="20" t="s">
        <v>73</v>
      </c>
      <c r="C372" s="20" t="s">
        <v>23</v>
      </c>
      <c r="D372" s="20" t="s">
        <v>199</v>
      </c>
      <c r="E372" s="20" t="s">
        <v>169</v>
      </c>
      <c r="F372" s="20" t="s">
        <v>226</v>
      </c>
      <c r="G372" s="20">
        <v>610</v>
      </c>
      <c r="H372" s="22">
        <v>651304.62</v>
      </c>
      <c r="I372" s="22">
        <v>644008</v>
      </c>
      <c r="J372" s="95">
        <f t="shared" si="36"/>
        <v>98.879691656417236</v>
      </c>
    </row>
    <row r="373" spans="1:10" ht="112.5" x14ac:dyDescent="0.2">
      <c r="A373" s="13" t="s">
        <v>267</v>
      </c>
      <c r="B373" s="14" t="s">
        <v>73</v>
      </c>
      <c r="C373" s="14" t="s">
        <v>23</v>
      </c>
      <c r="D373" s="14" t="s">
        <v>19</v>
      </c>
      <c r="E373" s="15" t="s">
        <v>3</v>
      </c>
      <c r="F373" s="15" t="s">
        <v>3</v>
      </c>
      <c r="G373" s="15" t="s">
        <v>3</v>
      </c>
      <c r="H373" s="16">
        <f>H374</f>
        <v>21676543.539999999</v>
      </c>
      <c r="I373" s="16">
        <f t="shared" ref="I373" si="43">I374</f>
        <v>21630776.710000001</v>
      </c>
      <c r="J373" s="95">
        <f t="shared" si="36"/>
        <v>99.788864724140439</v>
      </c>
    </row>
    <row r="374" spans="1:10" ht="37.5" x14ac:dyDescent="0.2">
      <c r="A374" s="13" t="s">
        <v>168</v>
      </c>
      <c r="B374" s="14" t="s">
        <v>73</v>
      </c>
      <c r="C374" s="14" t="s">
        <v>23</v>
      </c>
      <c r="D374" s="14" t="s">
        <v>19</v>
      </c>
      <c r="E374" s="14" t="s">
        <v>169</v>
      </c>
      <c r="F374" s="18" t="s">
        <v>3</v>
      </c>
      <c r="G374" s="18" t="s">
        <v>3</v>
      </c>
      <c r="H374" s="16">
        <f>H375</f>
        <v>21676543.539999999</v>
      </c>
      <c r="I374" s="16">
        <f>I375</f>
        <v>21630776.710000001</v>
      </c>
      <c r="J374" s="95">
        <f t="shared" si="36"/>
        <v>99.788864724140439</v>
      </c>
    </row>
    <row r="375" spans="1:10" ht="93.75" x14ac:dyDescent="0.2">
      <c r="A375" s="19" t="s">
        <v>267</v>
      </c>
      <c r="B375" s="20" t="s">
        <v>73</v>
      </c>
      <c r="C375" s="20" t="s">
        <v>23</v>
      </c>
      <c r="D375" s="20" t="s">
        <v>19</v>
      </c>
      <c r="E375" s="20" t="s">
        <v>169</v>
      </c>
      <c r="F375" s="20" t="s">
        <v>268</v>
      </c>
      <c r="G375" s="21" t="s">
        <v>3</v>
      </c>
      <c r="H375" s="22">
        <v>21676543.539999999</v>
      </c>
      <c r="I375" s="22">
        <v>21630776.710000001</v>
      </c>
      <c r="J375" s="95">
        <f t="shared" si="36"/>
        <v>99.788864724140439</v>
      </c>
    </row>
    <row r="376" spans="1:10" ht="37.5" x14ac:dyDescent="0.2">
      <c r="A376" s="19" t="s">
        <v>68</v>
      </c>
      <c r="B376" s="20" t="s">
        <v>73</v>
      </c>
      <c r="C376" s="20" t="s">
        <v>23</v>
      </c>
      <c r="D376" s="20" t="s">
        <v>19</v>
      </c>
      <c r="E376" s="20" t="s">
        <v>169</v>
      </c>
      <c r="F376" s="20" t="s">
        <v>268</v>
      </c>
      <c r="G376" s="20" t="s">
        <v>69</v>
      </c>
      <c r="H376" s="22">
        <v>21676543.539999999</v>
      </c>
      <c r="I376" s="22">
        <v>21630776.710000001</v>
      </c>
      <c r="J376" s="95">
        <f t="shared" si="36"/>
        <v>99.788864724140439</v>
      </c>
    </row>
    <row r="377" spans="1:10" ht="18.75" x14ac:dyDescent="0.2">
      <c r="A377" s="19" t="s">
        <v>70</v>
      </c>
      <c r="B377" s="20" t="s">
        <v>73</v>
      </c>
      <c r="C377" s="20" t="s">
        <v>23</v>
      </c>
      <c r="D377" s="20" t="s">
        <v>19</v>
      </c>
      <c r="E377" s="20" t="s">
        <v>169</v>
      </c>
      <c r="F377" s="20" t="s">
        <v>268</v>
      </c>
      <c r="G377" s="20" t="s">
        <v>71</v>
      </c>
      <c r="H377" s="22">
        <v>21676543.539999999</v>
      </c>
      <c r="I377" s="22">
        <v>21630776.710000001</v>
      </c>
      <c r="J377" s="95">
        <f t="shared" si="36"/>
        <v>99.788864724140439</v>
      </c>
    </row>
    <row r="378" spans="1:10" ht="75" x14ac:dyDescent="0.2">
      <c r="A378" s="13" t="s">
        <v>269</v>
      </c>
      <c r="B378" s="14" t="s">
        <v>73</v>
      </c>
      <c r="C378" s="14" t="s">
        <v>23</v>
      </c>
      <c r="D378" s="14" t="s">
        <v>212</v>
      </c>
      <c r="E378" s="15" t="s">
        <v>3</v>
      </c>
      <c r="F378" s="15" t="s">
        <v>3</v>
      </c>
      <c r="G378" s="15" t="s">
        <v>3</v>
      </c>
      <c r="H378" s="16">
        <f>H379</f>
        <v>1783050</v>
      </c>
      <c r="I378" s="16">
        <f t="shared" ref="I378:I379" si="44">I379</f>
        <v>1751549.9</v>
      </c>
      <c r="J378" s="95">
        <f t="shared" si="36"/>
        <v>98.233358570987903</v>
      </c>
    </row>
    <row r="379" spans="1:10" ht="37.5" x14ac:dyDescent="0.2">
      <c r="A379" s="13" t="s">
        <v>168</v>
      </c>
      <c r="B379" s="14" t="s">
        <v>73</v>
      </c>
      <c r="C379" s="14" t="s">
        <v>23</v>
      </c>
      <c r="D379" s="14" t="s">
        <v>212</v>
      </c>
      <c r="E379" s="14" t="s">
        <v>169</v>
      </c>
      <c r="F379" s="18" t="s">
        <v>3</v>
      </c>
      <c r="G379" s="18" t="s">
        <v>3</v>
      </c>
      <c r="H379" s="16">
        <f>H380</f>
        <v>1783050</v>
      </c>
      <c r="I379" s="16">
        <f t="shared" si="44"/>
        <v>1751549.9</v>
      </c>
      <c r="J379" s="95">
        <f t="shared" si="36"/>
        <v>98.233358570987903</v>
      </c>
    </row>
    <row r="380" spans="1:10" ht="18.75" x14ac:dyDescent="0.2">
      <c r="A380" s="19" t="s">
        <v>270</v>
      </c>
      <c r="B380" s="20" t="s">
        <v>73</v>
      </c>
      <c r="C380" s="20" t="s">
        <v>23</v>
      </c>
      <c r="D380" s="20" t="s">
        <v>212</v>
      </c>
      <c r="E380" s="20" t="s">
        <v>169</v>
      </c>
      <c r="F380" s="20" t="s">
        <v>271</v>
      </c>
      <c r="G380" s="21" t="s">
        <v>3</v>
      </c>
      <c r="H380" s="22">
        <v>1783050</v>
      </c>
      <c r="I380" s="22">
        <v>1751549.9</v>
      </c>
      <c r="J380" s="95">
        <f t="shared" si="36"/>
        <v>98.233358570987903</v>
      </c>
    </row>
    <row r="381" spans="1:10" ht="37.5" x14ac:dyDescent="0.2">
      <c r="A381" s="19" t="s">
        <v>34</v>
      </c>
      <c r="B381" s="20" t="s">
        <v>73</v>
      </c>
      <c r="C381" s="20" t="s">
        <v>23</v>
      </c>
      <c r="D381" s="20" t="s">
        <v>212</v>
      </c>
      <c r="E381" s="20" t="s">
        <v>169</v>
      </c>
      <c r="F381" s="20" t="s">
        <v>271</v>
      </c>
      <c r="G381" s="20" t="s">
        <v>35</v>
      </c>
      <c r="H381" s="22">
        <v>1722705</v>
      </c>
      <c r="I381" s="22">
        <v>1704500</v>
      </c>
      <c r="J381" s="95">
        <f t="shared" si="36"/>
        <v>98.943231719882391</v>
      </c>
    </row>
    <row r="382" spans="1:10" ht="37.5" x14ac:dyDescent="0.2">
      <c r="A382" s="19" t="s">
        <v>36</v>
      </c>
      <c r="B382" s="20" t="s">
        <v>73</v>
      </c>
      <c r="C382" s="20" t="s">
        <v>23</v>
      </c>
      <c r="D382" s="20" t="s">
        <v>212</v>
      </c>
      <c r="E382" s="20" t="s">
        <v>169</v>
      </c>
      <c r="F382" s="20" t="s">
        <v>271</v>
      </c>
      <c r="G382" s="20" t="s">
        <v>37</v>
      </c>
      <c r="H382" s="22">
        <v>1722705</v>
      </c>
      <c r="I382" s="22">
        <v>1704500</v>
      </c>
      <c r="J382" s="95">
        <f t="shared" si="36"/>
        <v>98.943231719882391</v>
      </c>
    </row>
    <row r="383" spans="1:10" ht="37.5" x14ac:dyDescent="0.2">
      <c r="A383" s="19" t="s">
        <v>68</v>
      </c>
      <c r="B383" s="20" t="s">
        <v>73</v>
      </c>
      <c r="C383" s="20" t="s">
        <v>23</v>
      </c>
      <c r="D383" s="20" t="s">
        <v>212</v>
      </c>
      <c r="E383" s="20" t="s">
        <v>169</v>
      </c>
      <c r="F383" s="20" t="s">
        <v>271</v>
      </c>
      <c r="G383" s="20" t="s">
        <v>69</v>
      </c>
      <c r="H383" s="22">
        <v>60345</v>
      </c>
      <c r="I383" s="22">
        <v>47049.9</v>
      </c>
      <c r="J383" s="95">
        <f t="shared" si="36"/>
        <v>77.968182948048721</v>
      </c>
    </row>
    <row r="384" spans="1:10" ht="18.75" x14ac:dyDescent="0.2">
      <c r="A384" s="19" t="s">
        <v>70</v>
      </c>
      <c r="B384" s="20" t="s">
        <v>73</v>
      </c>
      <c r="C384" s="20" t="s">
        <v>23</v>
      </c>
      <c r="D384" s="20" t="s">
        <v>212</v>
      </c>
      <c r="E384" s="20" t="s">
        <v>169</v>
      </c>
      <c r="F384" s="20" t="s">
        <v>271</v>
      </c>
      <c r="G384" s="20" t="s">
        <v>71</v>
      </c>
      <c r="H384" s="22">
        <v>60345</v>
      </c>
      <c r="I384" s="22">
        <v>47049.9</v>
      </c>
      <c r="J384" s="95">
        <f t="shared" si="36"/>
        <v>77.968182948048721</v>
      </c>
    </row>
    <row r="385" spans="1:10" ht="37.5" x14ac:dyDescent="0.2">
      <c r="A385" s="13" t="s">
        <v>32</v>
      </c>
      <c r="B385" s="14" t="s">
        <v>73</v>
      </c>
      <c r="C385" s="14" t="s">
        <v>23</v>
      </c>
      <c r="D385" s="14" t="s">
        <v>216</v>
      </c>
      <c r="E385" s="15" t="s">
        <v>3</v>
      </c>
      <c r="F385" s="15" t="s">
        <v>3</v>
      </c>
      <c r="G385" s="15" t="s">
        <v>3</v>
      </c>
      <c r="H385" s="16">
        <f>H386</f>
        <v>2530349.85</v>
      </c>
      <c r="I385" s="16">
        <f>I386</f>
        <v>2511328.5699999998</v>
      </c>
      <c r="J385" s="95">
        <f t="shared" si="36"/>
        <v>99.24827470003801</v>
      </c>
    </row>
    <row r="386" spans="1:10" ht="37.5" x14ac:dyDescent="0.2">
      <c r="A386" s="13" t="s">
        <v>168</v>
      </c>
      <c r="B386" s="14" t="s">
        <v>73</v>
      </c>
      <c r="C386" s="14" t="s">
        <v>23</v>
      </c>
      <c r="D386" s="14" t="s">
        <v>216</v>
      </c>
      <c r="E386" s="14" t="s">
        <v>169</v>
      </c>
      <c r="F386" s="18" t="s">
        <v>3</v>
      </c>
      <c r="G386" s="18" t="s">
        <v>3</v>
      </c>
      <c r="H386" s="16">
        <f>H387</f>
        <v>2530349.85</v>
      </c>
      <c r="I386" s="16">
        <f>I387</f>
        <v>2511328.5699999998</v>
      </c>
      <c r="J386" s="95">
        <f t="shared" ref="J386:J449" si="45">I386/H386*100</f>
        <v>99.24827470003801</v>
      </c>
    </row>
    <row r="387" spans="1:10" ht="37.5" x14ac:dyDescent="0.2">
      <c r="A387" s="19" t="s">
        <v>32</v>
      </c>
      <c r="B387" s="20" t="s">
        <v>73</v>
      </c>
      <c r="C387" s="20" t="s">
        <v>23</v>
      </c>
      <c r="D387" s="20" t="s">
        <v>216</v>
      </c>
      <c r="E387" s="20" t="s">
        <v>169</v>
      </c>
      <c r="F387" s="20" t="s">
        <v>33</v>
      </c>
      <c r="G387" s="21" t="s">
        <v>3</v>
      </c>
      <c r="H387" s="22">
        <v>2530349.85</v>
      </c>
      <c r="I387" s="22">
        <v>2511328.5699999998</v>
      </c>
      <c r="J387" s="95">
        <f t="shared" si="45"/>
        <v>99.24827470003801</v>
      </c>
    </row>
    <row r="388" spans="1:10" ht="93.75" x14ac:dyDescent="0.2">
      <c r="A388" s="19" t="s">
        <v>28</v>
      </c>
      <c r="B388" s="20" t="s">
        <v>73</v>
      </c>
      <c r="C388" s="20" t="s">
        <v>23</v>
      </c>
      <c r="D388" s="20" t="s">
        <v>216</v>
      </c>
      <c r="E388" s="20" t="s">
        <v>169</v>
      </c>
      <c r="F388" s="20" t="s">
        <v>33</v>
      </c>
      <c r="G388" s="20" t="s">
        <v>29</v>
      </c>
      <c r="H388" s="22">
        <v>2530349.85</v>
      </c>
      <c r="I388" s="22">
        <v>2511328.5699999998</v>
      </c>
      <c r="J388" s="95">
        <f t="shared" si="45"/>
        <v>99.24827470003801</v>
      </c>
    </row>
    <row r="389" spans="1:10" ht="37.5" x14ac:dyDescent="0.2">
      <c r="A389" s="19" t="s">
        <v>30</v>
      </c>
      <c r="B389" s="20" t="s">
        <v>73</v>
      </c>
      <c r="C389" s="20" t="s">
        <v>23</v>
      </c>
      <c r="D389" s="20" t="s">
        <v>216</v>
      </c>
      <c r="E389" s="20" t="s">
        <v>169</v>
      </c>
      <c r="F389" s="20" t="s">
        <v>33</v>
      </c>
      <c r="G389" s="20" t="s">
        <v>31</v>
      </c>
      <c r="H389" s="22">
        <v>2530349.85</v>
      </c>
      <c r="I389" s="22">
        <v>2511328.5699999998</v>
      </c>
      <c r="J389" s="95">
        <f t="shared" si="45"/>
        <v>99.24827470003801</v>
      </c>
    </row>
    <row r="390" spans="1:10" ht="37.5" x14ac:dyDescent="0.2">
      <c r="A390" s="13" t="s">
        <v>272</v>
      </c>
      <c r="B390" s="14" t="s">
        <v>73</v>
      </c>
      <c r="C390" s="14" t="s">
        <v>23</v>
      </c>
      <c r="D390" s="14" t="s">
        <v>273</v>
      </c>
      <c r="E390" s="15" t="s">
        <v>3</v>
      </c>
      <c r="F390" s="15" t="s">
        <v>3</v>
      </c>
      <c r="G390" s="15" t="s">
        <v>3</v>
      </c>
      <c r="H390" s="16">
        <f>H391</f>
        <v>3403090</v>
      </c>
      <c r="I390" s="16">
        <f t="shared" ref="I390:I391" si="46">I391</f>
        <v>3324026.01</v>
      </c>
      <c r="J390" s="95">
        <f t="shared" si="45"/>
        <v>97.676699999118441</v>
      </c>
    </row>
    <row r="391" spans="1:10" ht="37.5" x14ac:dyDescent="0.2">
      <c r="A391" s="13" t="s">
        <v>168</v>
      </c>
      <c r="B391" s="14" t="s">
        <v>73</v>
      </c>
      <c r="C391" s="14" t="s">
        <v>23</v>
      </c>
      <c r="D391" s="14" t="s">
        <v>273</v>
      </c>
      <c r="E391" s="14" t="s">
        <v>169</v>
      </c>
      <c r="F391" s="18" t="s">
        <v>3</v>
      </c>
      <c r="G391" s="18" t="s">
        <v>3</v>
      </c>
      <c r="H391" s="16">
        <f>H392</f>
        <v>3403090</v>
      </c>
      <c r="I391" s="16">
        <f t="shared" si="46"/>
        <v>3324026.01</v>
      </c>
      <c r="J391" s="95">
        <f t="shared" si="45"/>
        <v>97.676699999118441</v>
      </c>
    </row>
    <row r="392" spans="1:10" ht="37.5" x14ac:dyDescent="0.2">
      <c r="A392" s="19" t="s">
        <v>131</v>
      </c>
      <c r="B392" s="20" t="s">
        <v>73</v>
      </c>
      <c r="C392" s="20" t="s">
        <v>23</v>
      </c>
      <c r="D392" s="20" t="s">
        <v>273</v>
      </c>
      <c r="E392" s="20" t="s">
        <v>169</v>
      </c>
      <c r="F392" s="20" t="s">
        <v>132</v>
      </c>
      <c r="G392" s="21" t="s">
        <v>3</v>
      </c>
      <c r="H392" s="22">
        <v>3403090</v>
      </c>
      <c r="I392" s="22">
        <v>3324026.01</v>
      </c>
      <c r="J392" s="95">
        <f t="shared" si="45"/>
        <v>97.676699999118441</v>
      </c>
    </row>
    <row r="393" spans="1:10" ht="93.75" x14ac:dyDescent="0.2">
      <c r="A393" s="19" t="s">
        <v>28</v>
      </c>
      <c r="B393" s="20" t="s">
        <v>73</v>
      </c>
      <c r="C393" s="20" t="s">
        <v>23</v>
      </c>
      <c r="D393" s="20" t="s">
        <v>273</v>
      </c>
      <c r="E393" s="20" t="s">
        <v>169</v>
      </c>
      <c r="F393" s="20" t="s">
        <v>132</v>
      </c>
      <c r="G393" s="20" t="s">
        <v>29</v>
      </c>
      <c r="H393" s="22">
        <v>3010357</v>
      </c>
      <c r="I393" s="22">
        <v>2971604.89</v>
      </c>
      <c r="J393" s="95">
        <f t="shared" si="45"/>
        <v>98.712707163967607</v>
      </c>
    </row>
    <row r="394" spans="1:10" ht="18.75" x14ac:dyDescent="0.2">
      <c r="A394" s="19" t="s">
        <v>48</v>
      </c>
      <c r="B394" s="20" t="s">
        <v>73</v>
      </c>
      <c r="C394" s="20" t="s">
        <v>23</v>
      </c>
      <c r="D394" s="20" t="s">
        <v>273</v>
      </c>
      <c r="E394" s="20" t="s">
        <v>169</v>
      </c>
      <c r="F394" s="20" t="s">
        <v>132</v>
      </c>
      <c r="G394" s="20" t="s">
        <v>49</v>
      </c>
      <c r="H394" s="22">
        <v>3010357</v>
      </c>
      <c r="I394" s="22">
        <v>2971604.89</v>
      </c>
      <c r="J394" s="95">
        <f t="shared" si="45"/>
        <v>98.712707163967607</v>
      </c>
    </row>
    <row r="395" spans="1:10" ht="37.5" x14ac:dyDescent="0.2">
      <c r="A395" s="19" t="s">
        <v>34</v>
      </c>
      <c r="B395" s="20" t="s">
        <v>73</v>
      </c>
      <c r="C395" s="20" t="s">
        <v>23</v>
      </c>
      <c r="D395" s="20" t="s">
        <v>273</v>
      </c>
      <c r="E395" s="20" t="s">
        <v>169</v>
      </c>
      <c r="F395" s="20" t="s">
        <v>132</v>
      </c>
      <c r="G395" s="20" t="s">
        <v>35</v>
      </c>
      <c r="H395" s="22">
        <v>372084</v>
      </c>
      <c r="I395" s="22">
        <v>331772.12</v>
      </c>
      <c r="J395" s="95">
        <f t="shared" si="45"/>
        <v>89.165919523548439</v>
      </c>
    </row>
    <row r="396" spans="1:10" ht="37.5" x14ac:dyDescent="0.2">
      <c r="A396" s="19" t="s">
        <v>36</v>
      </c>
      <c r="B396" s="20" t="s">
        <v>73</v>
      </c>
      <c r="C396" s="20" t="s">
        <v>23</v>
      </c>
      <c r="D396" s="20" t="s">
        <v>273</v>
      </c>
      <c r="E396" s="20" t="s">
        <v>169</v>
      </c>
      <c r="F396" s="20" t="s">
        <v>132</v>
      </c>
      <c r="G396" s="20" t="s">
        <v>37</v>
      </c>
      <c r="H396" s="22">
        <v>372084</v>
      </c>
      <c r="I396" s="22">
        <v>331772.12</v>
      </c>
      <c r="J396" s="95">
        <f t="shared" si="45"/>
        <v>89.165919523548439</v>
      </c>
    </row>
    <row r="397" spans="1:10" ht="18.75" x14ac:dyDescent="0.2">
      <c r="A397" s="19" t="s">
        <v>38</v>
      </c>
      <c r="B397" s="20" t="s">
        <v>73</v>
      </c>
      <c r="C397" s="20" t="s">
        <v>23</v>
      </c>
      <c r="D397" s="20" t="s">
        <v>273</v>
      </c>
      <c r="E397" s="20" t="s">
        <v>169</v>
      </c>
      <c r="F397" s="20" t="s">
        <v>132</v>
      </c>
      <c r="G397" s="20" t="s">
        <v>39</v>
      </c>
      <c r="H397" s="22">
        <v>20649</v>
      </c>
      <c r="I397" s="22">
        <v>20649</v>
      </c>
      <c r="J397" s="95">
        <f t="shared" si="45"/>
        <v>100</v>
      </c>
    </row>
    <row r="398" spans="1:10" ht="18.75" x14ac:dyDescent="0.2">
      <c r="A398" s="19" t="s">
        <v>40</v>
      </c>
      <c r="B398" s="20" t="s">
        <v>73</v>
      </c>
      <c r="C398" s="20" t="s">
        <v>23</v>
      </c>
      <c r="D398" s="20" t="s">
        <v>273</v>
      </c>
      <c r="E398" s="20" t="s">
        <v>169</v>
      </c>
      <c r="F398" s="20" t="s">
        <v>132</v>
      </c>
      <c r="G398" s="20" t="s">
        <v>41</v>
      </c>
      <c r="H398" s="22">
        <v>20649</v>
      </c>
      <c r="I398" s="22">
        <v>20649</v>
      </c>
      <c r="J398" s="95">
        <f t="shared" si="45"/>
        <v>100</v>
      </c>
    </row>
    <row r="399" spans="1:10" ht="37.5" x14ac:dyDescent="0.2">
      <c r="A399" s="13" t="s">
        <v>274</v>
      </c>
      <c r="B399" s="14" t="s">
        <v>73</v>
      </c>
      <c r="C399" s="14" t="s">
        <v>23</v>
      </c>
      <c r="D399" s="14" t="s">
        <v>222</v>
      </c>
      <c r="E399" s="15" t="s">
        <v>3</v>
      </c>
      <c r="F399" s="15" t="s">
        <v>3</v>
      </c>
      <c r="G399" s="15" t="s">
        <v>3</v>
      </c>
      <c r="H399" s="16">
        <f>H400</f>
        <v>4280535.3</v>
      </c>
      <c r="I399" s="16">
        <f t="shared" ref="I399:I400" si="47">I400</f>
        <v>4153433.51</v>
      </c>
      <c r="J399" s="95">
        <f t="shared" si="45"/>
        <v>97.030703379551625</v>
      </c>
    </row>
    <row r="400" spans="1:10" ht="37.5" x14ac:dyDescent="0.2">
      <c r="A400" s="13" t="s">
        <v>168</v>
      </c>
      <c r="B400" s="14" t="s">
        <v>73</v>
      </c>
      <c r="C400" s="14" t="s">
        <v>23</v>
      </c>
      <c r="D400" s="14" t="s">
        <v>222</v>
      </c>
      <c r="E400" s="14" t="s">
        <v>169</v>
      </c>
      <c r="F400" s="18" t="s">
        <v>3</v>
      </c>
      <c r="G400" s="18" t="s">
        <v>3</v>
      </c>
      <c r="H400" s="16">
        <f>H401</f>
        <v>4280535.3</v>
      </c>
      <c r="I400" s="16">
        <f t="shared" si="47"/>
        <v>4153433.51</v>
      </c>
      <c r="J400" s="95">
        <f t="shared" si="45"/>
        <v>97.030703379551625</v>
      </c>
    </row>
    <row r="401" spans="1:10" ht="37.5" x14ac:dyDescent="0.2">
      <c r="A401" s="19" t="s">
        <v>131</v>
      </c>
      <c r="B401" s="20" t="s">
        <v>73</v>
      </c>
      <c r="C401" s="20" t="s">
        <v>23</v>
      </c>
      <c r="D401" s="20" t="s">
        <v>222</v>
      </c>
      <c r="E401" s="20" t="s">
        <v>169</v>
      </c>
      <c r="F401" s="20" t="s">
        <v>132</v>
      </c>
      <c r="G401" s="21" t="s">
        <v>3</v>
      </c>
      <c r="H401" s="22">
        <v>4280535.3</v>
      </c>
      <c r="I401" s="22">
        <v>4153433.51</v>
      </c>
      <c r="J401" s="95">
        <f t="shared" si="45"/>
        <v>97.030703379551625</v>
      </c>
    </row>
    <row r="402" spans="1:10" ht="93.75" x14ac:dyDescent="0.2">
      <c r="A402" s="19" t="s">
        <v>28</v>
      </c>
      <c r="B402" s="20" t="s">
        <v>73</v>
      </c>
      <c r="C402" s="20" t="s">
        <v>23</v>
      </c>
      <c r="D402" s="20" t="s">
        <v>222</v>
      </c>
      <c r="E402" s="20" t="s">
        <v>169</v>
      </c>
      <c r="F402" s="20" t="s">
        <v>132</v>
      </c>
      <c r="G402" s="20" t="s">
        <v>29</v>
      </c>
      <c r="H402" s="22">
        <v>3851729.3</v>
      </c>
      <c r="I402" s="22">
        <v>3774733.06</v>
      </c>
      <c r="J402" s="95">
        <f t="shared" si="45"/>
        <v>98.000995552828712</v>
      </c>
    </row>
    <row r="403" spans="1:10" ht="18.75" x14ac:dyDescent="0.2">
      <c r="A403" s="19" t="s">
        <v>48</v>
      </c>
      <c r="B403" s="20" t="s">
        <v>73</v>
      </c>
      <c r="C403" s="20" t="s">
        <v>23</v>
      </c>
      <c r="D403" s="20" t="s">
        <v>222</v>
      </c>
      <c r="E403" s="20" t="s">
        <v>169</v>
      </c>
      <c r="F403" s="20" t="s">
        <v>132</v>
      </c>
      <c r="G403" s="20" t="s">
        <v>49</v>
      </c>
      <c r="H403" s="22">
        <v>3851729.3</v>
      </c>
      <c r="I403" s="22">
        <v>3774733.06</v>
      </c>
      <c r="J403" s="95">
        <f t="shared" si="45"/>
        <v>98.000995552828712</v>
      </c>
    </row>
    <row r="404" spans="1:10" ht="37.5" x14ac:dyDescent="0.2">
      <c r="A404" s="19" t="s">
        <v>34</v>
      </c>
      <c r="B404" s="20" t="s">
        <v>73</v>
      </c>
      <c r="C404" s="20" t="s">
        <v>23</v>
      </c>
      <c r="D404" s="20" t="s">
        <v>222</v>
      </c>
      <c r="E404" s="20" t="s">
        <v>169</v>
      </c>
      <c r="F404" s="20" t="s">
        <v>132</v>
      </c>
      <c r="G404" s="20" t="s">
        <v>35</v>
      </c>
      <c r="H404" s="22">
        <v>428806</v>
      </c>
      <c r="I404" s="22">
        <v>378700.45</v>
      </c>
      <c r="J404" s="95">
        <f t="shared" si="45"/>
        <v>88.315100534973851</v>
      </c>
    </row>
    <row r="405" spans="1:10" ht="37.5" x14ac:dyDescent="0.2">
      <c r="A405" s="19" t="s">
        <v>36</v>
      </c>
      <c r="B405" s="20" t="s">
        <v>73</v>
      </c>
      <c r="C405" s="20" t="s">
        <v>23</v>
      </c>
      <c r="D405" s="20" t="s">
        <v>222</v>
      </c>
      <c r="E405" s="20" t="s">
        <v>169</v>
      </c>
      <c r="F405" s="20" t="s">
        <v>132</v>
      </c>
      <c r="G405" s="20" t="s">
        <v>37</v>
      </c>
      <c r="H405" s="22">
        <v>428806</v>
      </c>
      <c r="I405" s="22">
        <v>378700.45</v>
      </c>
      <c r="J405" s="95">
        <f t="shared" si="45"/>
        <v>88.315100534973851</v>
      </c>
    </row>
    <row r="406" spans="1:10" ht="93.75" x14ac:dyDescent="0.2">
      <c r="A406" s="13" t="s">
        <v>275</v>
      </c>
      <c r="B406" s="14" t="s">
        <v>73</v>
      </c>
      <c r="C406" s="14" t="s">
        <v>23</v>
      </c>
      <c r="D406" s="14" t="s">
        <v>276</v>
      </c>
      <c r="E406" s="15" t="s">
        <v>3</v>
      </c>
      <c r="F406" s="15" t="s">
        <v>3</v>
      </c>
      <c r="G406" s="15" t="s">
        <v>3</v>
      </c>
      <c r="H406" s="16">
        <f>H407</f>
        <v>240180</v>
      </c>
      <c r="I406" s="16">
        <f>I407</f>
        <v>240180</v>
      </c>
      <c r="J406" s="95">
        <f t="shared" si="45"/>
        <v>100</v>
      </c>
    </row>
    <row r="407" spans="1:10" ht="37.5" x14ac:dyDescent="0.2">
      <c r="A407" s="13" t="s">
        <v>168</v>
      </c>
      <c r="B407" s="14" t="s">
        <v>73</v>
      </c>
      <c r="C407" s="14" t="s">
        <v>23</v>
      </c>
      <c r="D407" s="14" t="s">
        <v>276</v>
      </c>
      <c r="E407" s="14" t="s">
        <v>169</v>
      </c>
      <c r="F407" s="18" t="s">
        <v>3</v>
      </c>
      <c r="G407" s="18" t="s">
        <v>3</v>
      </c>
      <c r="H407" s="16">
        <f>H408</f>
        <v>240180</v>
      </c>
      <c r="I407" s="16">
        <f t="shared" ref="I407" si="48">I408</f>
        <v>240180</v>
      </c>
      <c r="J407" s="95">
        <f t="shared" si="45"/>
        <v>100</v>
      </c>
    </row>
    <row r="408" spans="1:10" ht="93.75" x14ac:dyDescent="0.2">
      <c r="A408" s="19" t="s">
        <v>277</v>
      </c>
      <c r="B408" s="20" t="s">
        <v>73</v>
      </c>
      <c r="C408" s="20" t="s">
        <v>23</v>
      </c>
      <c r="D408" s="20" t="s">
        <v>276</v>
      </c>
      <c r="E408" s="20" t="s">
        <v>169</v>
      </c>
      <c r="F408" s="20" t="s">
        <v>278</v>
      </c>
      <c r="G408" s="21" t="s">
        <v>3</v>
      </c>
      <c r="H408" s="22">
        <v>240180</v>
      </c>
      <c r="I408" s="22">
        <v>240180</v>
      </c>
      <c r="J408" s="95">
        <f t="shared" si="45"/>
        <v>100</v>
      </c>
    </row>
    <row r="409" spans="1:10" ht="18.75" x14ac:dyDescent="0.2">
      <c r="A409" s="19" t="s">
        <v>84</v>
      </c>
      <c r="B409" s="20" t="s">
        <v>73</v>
      </c>
      <c r="C409" s="20" t="s">
        <v>23</v>
      </c>
      <c r="D409" s="20" t="s">
        <v>276</v>
      </c>
      <c r="E409" s="20" t="s">
        <v>169</v>
      </c>
      <c r="F409" s="20" t="s">
        <v>278</v>
      </c>
      <c r="G409" s="20" t="s">
        <v>85</v>
      </c>
      <c r="H409" s="22">
        <v>105300</v>
      </c>
      <c r="I409" s="22">
        <v>105300</v>
      </c>
      <c r="J409" s="95">
        <f t="shared" si="45"/>
        <v>100</v>
      </c>
    </row>
    <row r="410" spans="1:10" ht="37.5" x14ac:dyDescent="0.2">
      <c r="A410" s="19" t="s">
        <v>82</v>
      </c>
      <c r="B410" s="20" t="s">
        <v>73</v>
      </c>
      <c r="C410" s="20" t="s">
        <v>23</v>
      </c>
      <c r="D410" s="20" t="s">
        <v>276</v>
      </c>
      <c r="E410" s="20" t="s">
        <v>169</v>
      </c>
      <c r="F410" s="20" t="s">
        <v>278</v>
      </c>
      <c r="G410" s="20" t="s">
        <v>86</v>
      </c>
      <c r="H410" s="22">
        <v>105300</v>
      </c>
      <c r="I410" s="22">
        <v>105300</v>
      </c>
      <c r="J410" s="95">
        <f t="shared" si="45"/>
        <v>100</v>
      </c>
    </row>
    <row r="411" spans="1:10" ht="37.5" x14ac:dyDescent="0.2">
      <c r="A411" s="19" t="s">
        <v>68</v>
      </c>
      <c r="B411" s="20" t="s">
        <v>73</v>
      </c>
      <c r="C411" s="20" t="s">
        <v>23</v>
      </c>
      <c r="D411" s="20" t="s">
        <v>276</v>
      </c>
      <c r="E411" s="20" t="s">
        <v>169</v>
      </c>
      <c r="F411" s="20" t="s">
        <v>278</v>
      </c>
      <c r="G411" s="20" t="s">
        <v>69</v>
      </c>
      <c r="H411" s="22">
        <v>134880</v>
      </c>
      <c r="I411" s="22">
        <v>134880</v>
      </c>
      <c r="J411" s="95">
        <f t="shared" si="45"/>
        <v>100</v>
      </c>
    </row>
    <row r="412" spans="1:10" ht="18.75" x14ac:dyDescent="0.2">
      <c r="A412" s="19" t="s">
        <v>70</v>
      </c>
      <c r="B412" s="20" t="s">
        <v>73</v>
      </c>
      <c r="C412" s="20" t="s">
        <v>23</v>
      </c>
      <c r="D412" s="20" t="s">
        <v>276</v>
      </c>
      <c r="E412" s="20" t="s">
        <v>169</v>
      </c>
      <c r="F412" s="20" t="s">
        <v>278</v>
      </c>
      <c r="G412" s="20" t="s">
        <v>71</v>
      </c>
      <c r="H412" s="22">
        <v>134880</v>
      </c>
      <c r="I412" s="22">
        <v>134880</v>
      </c>
      <c r="J412" s="95">
        <f t="shared" si="45"/>
        <v>100</v>
      </c>
    </row>
    <row r="413" spans="1:10" ht="75" x14ac:dyDescent="0.2">
      <c r="A413" s="13" t="s">
        <v>279</v>
      </c>
      <c r="B413" s="14" t="s">
        <v>73</v>
      </c>
      <c r="C413" s="14" t="s">
        <v>23</v>
      </c>
      <c r="D413" s="14" t="s">
        <v>234</v>
      </c>
      <c r="E413" s="15" t="s">
        <v>3</v>
      </c>
      <c r="F413" s="15" t="s">
        <v>3</v>
      </c>
      <c r="G413" s="15" t="s">
        <v>3</v>
      </c>
      <c r="H413" s="16">
        <f>H414</f>
        <v>424192</v>
      </c>
      <c r="I413" s="16">
        <f>I414</f>
        <v>380616.35</v>
      </c>
      <c r="J413" s="95">
        <f t="shared" si="45"/>
        <v>89.727375810953518</v>
      </c>
    </row>
    <row r="414" spans="1:10" ht="37.5" x14ac:dyDescent="0.2">
      <c r="A414" s="13" t="s">
        <v>168</v>
      </c>
      <c r="B414" s="14" t="s">
        <v>73</v>
      </c>
      <c r="C414" s="14" t="s">
        <v>23</v>
      </c>
      <c r="D414" s="14" t="s">
        <v>234</v>
      </c>
      <c r="E414" s="14" t="s">
        <v>169</v>
      </c>
      <c r="F414" s="18" t="s">
        <v>3</v>
      </c>
      <c r="G414" s="18" t="s">
        <v>3</v>
      </c>
      <c r="H414" s="16">
        <f>H415</f>
        <v>424192</v>
      </c>
      <c r="I414" s="16">
        <f>I415</f>
        <v>380616.35</v>
      </c>
      <c r="J414" s="95">
        <f t="shared" si="45"/>
        <v>89.727375810953518</v>
      </c>
    </row>
    <row r="415" spans="1:10" ht="56.25" x14ac:dyDescent="0.2">
      <c r="A415" s="19" t="s">
        <v>280</v>
      </c>
      <c r="B415" s="20" t="s">
        <v>73</v>
      </c>
      <c r="C415" s="20" t="s">
        <v>23</v>
      </c>
      <c r="D415" s="20" t="s">
        <v>234</v>
      </c>
      <c r="E415" s="20" t="s">
        <v>169</v>
      </c>
      <c r="F415" s="20" t="s">
        <v>281</v>
      </c>
      <c r="G415" s="21" t="s">
        <v>3</v>
      </c>
      <c r="H415" s="22">
        <v>424192</v>
      </c>
      <c r="I415" s="22">
        <v>380616.35</v>
      </c>
      <c r="J415" s="95">
        <f t="shared" si="45"/>
        <v>89.727375810953518</v>
      </c>
    </row>
    <row r="416" spans="1:10" ht="37.5" x14ac:dyDescent="0.2">
      <c r="A416" s="19" t="s">
        <v>34</v>
      </c>
      <c r="B416" s="20" t="s">
        <v>73</v>
      </c>
      <c r="C416" s="20" t="s">
        <v>23</v>
      </c>
      <c r="D416" s="20" t="s">
        <v>234</v>
      </c>
      <c r="E416" s="20" t="s">
        <v>169</v>
      </c>
      <c r="F416" s="20" t="s">
        <v>281</v>
      </c>
      <c r="G416" s="20" t="s">
        <v>35</v>
      </c>
      <c r="H416" s="22">
        <v>166252</v>
      </c>
      <c r="I416" s="22">
        <v>146562.35</v>
      </c>
      <c r="J416" s="95">
        <f t="shared" si="45"/>
        <v>88.156743979019808</v>
      </c>
    </row>
    <row r="417" spans="1:10" ht="37.5" x14ac:dyDescent="0.2">
      <c r="A417" s="19" t="s">
        <v>36</v>
      </c>
      <c r="B417" s="20" t="s">
        <v>73</v>
      </c>
      <c r="C417" s="20" t="s">
        <v>23</v>
      </c>
      <c r="D417" s="20" t="s">
        <v>234</v>
      </c>
      <c r="E417" s="20" t="s">
        <v>169</v>
      </c>
      <c r="F417" s="20" t="s">
        <v>281</v>
      </c>
      <c r="G417" s="20" t="s">
        <v>37</v>
      </c>
      <c r="H417" s="22">
        <v>166252</v>
      </c>
      <c r="I417" s="22">
        <v>146562.35</v>
      </c>
      <c r="J417" s="95">
        <f t="shared" si="45"/>
        <v>88.156743979019808</v>
      </c>
    </row>
    <row r="418" spans="1:10" ht="37.5" x14ac:dyDescent="0.2">
      <c r="A418" s="19" t="s">
        <v>68</v>
      </c>
      <c r="B418" s="20" t="s">
        <v>73</v>
      </c>
      <c r="C418" s="20" t="s">
        <v>23</v>
      </c>
      <c r="D418" s="20" t="s">
        <v>234</v>
      </c>
      <c r="E418" s="20" t="s">
        <v>169</v>
      </c>
      <c r="F418" s="20" t="s">
        <v>281</v>
      </c>
      <c r="G418" s="20" t="s">
        <v>69</v>
      </c>
      <c r="H418" s="22">
        <v>257940</v>
      </c>
      <c r="I418" s="22">
        <v>234054</v>
      </c>
      <c r="J418" s="95">
        <f t="shared" si="45"/>
        <v>90.7397069085834</v>
      </c>
    </row>
    <row r="419" spans="1:10" ht="18.75" x14ac:dyDescent="0.2">
      <c r="A419" s="19" t="s">
        <v>70</v>
      </c>
      <c r="B419" s="20" t="s">
        <v>73</v>
      </c>
      <c r="C419" s="20" t="s">
        <v>23</v>
      </c>
      <c r="D419" s="20" t="s">
        <v>234</v>
      </c>
      <c r="E419" s="20" t="s">
        <v>169</v>
      </c>
      <c r="F419" s="20" t="s">
        <v>281</v>
      </c>
      <c r="G419" s="20" t="s">
        <v>71</v>
      </c>
      <c r="H419" s="22">
        <v>257940</v>
      </c>
      <c r="I419" s="22">
        <v>234054</v>
      </c>
      <c r="J419" s="95">
        <f t="shared" si="45"/>
        <v>90.7397069085834</v>
      </c>
    </row>
    <row r="420" spans="1:10" ht="18.75" x14ac:dyDescent="0.2">
      <c r="A420" s="13" t="s">
        <v>282</v>
      </c>
      <c r="B420" s="14" t="s">
        <v>73</v>
      </c>
      <c r="C420" s="14" t="s">
        <v>23</v>
      </c>
      <c r="D420" s="14" t="s">
        <v>236</v>
      </c>
      <c r="E420" s="15" t="s">
        <v>3</v>
      </c>
      <c r="F420" s="15" t="s">
        <v>3</v>
      </c>
      <c r="G420" s="15" t="s">
        <v>3</v>
      </c>
      <c r="H420" s="16">
        <f>H421</f>
        <v>16843079.329999998</v>
      </c>
      <c r="I420" s="16">
        <f t="shared" ref="I420:I421" si="49">I421</f>
        <v>16625445.630000001</v>
      </c>
      <c r="J420" s="95">
        <f t="shared" si="45"/>
        <v>98.707874636603051</v>
      </c>
    </row>
    <row r="421" spans="1:10" ht="37.5" x14ac:dyDescent="0.2">
      <c r="A421" s="13" t="s">
        <v>168</v>
      </c>
      <c r="B421" s="14" t="s">
        <v>73</v>
      </c>
      <c r="C421" s="14" t="s">
        <v>23</v>
      </c>
      <c r="D421" s="14" t="s">
        <v>236</v>
      </c>
      <c r="E421" s="14" t="s">
        <v>169</v>
      </c>
      <c r="F421" s="18" t="s">
        <v>3</v>
      </c>
      <c r="G421" s="18" t="s">
        <v>3</v>
      </c>
      <c r="H421" s="16">
        <f>H422</f>
        <v>16843079.329999998</v>
      </c>
      <c r="I421" s="16">
        <f t="shared" si="49"/>
        <v>16625445.630000001</v>
      </c>
      <c r="J421" s="95">
        <f t="shared" si="45"/>
        <v>98.707874636603051</v>
      </c>
    </row>
    <row r="422" spans="1:10" ht="18.75" x14ac:dyDescent="0.2">
      <c r="A422" s="19" t="s">
        <v>282</v>
      </c>
      <c r="B422" s="20" t="s">
        <v>73</v>
      </c>
      <c r="C422" s="20" t="s">
        <v>23</v>
      </c>
      <c r="D422" s="20" t="s">
        <v>236</v>
      </c>
      <c r="E422" s="20" t="s">
        <v>169</v>
      </c>
      <c r="F422" s="20" t="s">
        <v>283</v>
      </c>
      <c r="G422" s="21" t="s">
        <v>3</v>
      </c>
      <c r="H422" s="22">
        <v>16843079.329999998</v>
      </c>
      <c r="I422" s="22">
        <v>16625445.630000001</v>
      </c>
      <c r="J422" s="95">
        <f t="shared" si="45"/>
        <v>98.707874636603051</v>
      </c>
    </row>
    <row r="423" spans="1:10" ht="37.5" x14ac:dyDescent="0.2">
      <c r="A423" s="19" t="s">
        <v>68</v>
      </c>
      <c r="B423" s="20" t="s">
        <v>73</v>
      </c>
      <c r="C423" s="20" t="s">
        <v>23</v>
      </c>
      <c r="D423" s="20" t="s">
        <v>236</v>
      </c>
      <c r="E423" s="20" t="s">
        <v>169</v>
      </c>
      <c r="F423" s="20" t="s">
        <v>283</v>
      </c>
      <c r="G423" s="20" t="s">
        <v>69</v>
      </c>
      <c r="H423" s="22">
        <v>16843079.329999998</v>
      </c>
      <c r="I423" s="22">
        <v>16625445.630000001</v>
      </c>
      <c r="J423" s="95">
        <f t="shared" si="45"/>
        <v>98.707874636603051</v>
      </c>
    </row>
    <row r="424" spans="1:10" ht="18.75" x14ac:dyDescent="0.2">
      <c r="A424" s="19" t="s">
        <v>70</v>
      </c>
      <c r="B424" s="20" t="s">
        <v>73</v>
      </c>
      <c r="C424" s="20" t="s">
        <v>23</v>
      </c>
      <c r="D424" s="20" t="s">
        <v>236</v>
      </c>
      <c r="E424" s="20" t="s">
        <v>169</v>
      </c>
      <c r="F424" s="20" t="s">
        <v>283</v>
      </c>
      <c r="G424" s="20" t="s">
        <v>71</v>
      </c>
      <c r="H424" s="22">
        <v>6546958</v>
      </c>
      <c r="I424" s="22">
        <v>6360393.1799999997</v>
      </c>
      <c r="J424" s="95">
        <f t="shared" si="45"/>
        <v>97.150358685667442</v>
      </c>
    </row>
    <row r="425" spans="1:10" ht="18.75" x14ac:dyDescent="0.2">
      <c r="A425" s="19" t="s">
        <v>165</v>
      </c>
      <c r="B425" s="20" t="s">
        <v>73</v>
      </c>
      <c r="C425" s="20" t="s">
        <v>23</v>
      </c>
      <c r="D425" s="20" t="s">
        <v>236</v>
      </c>
      <c r="E425" s="20" t="s">
        <v>169</v>
      </c>
      <c r="F425" s="20" t="s">
        <v>283</v>
      </c>
      <c r="G425" s="20" t="s">
        <v>166</v>
      </c>
      <c r="H425" s="22">
        <v>10296121.33</v>
      </c>
      <c r="I425" s="22">
        <v>10265052.449999999</v>
      </c>
      <c r="J425" s="95">
        <f t="shared" si="45"/>
        <v>99.698246757160149</v>
      </c>
    </row>
    <row r="426" spans="1:10" ht="18.75" x14ac:dyDescent="0.2">
      <c r="A426" s="13" t="s">
        <v>284</v>
      </c>
      <c r="B426" s="14" t="s">
        <v>73</v>
      </c>
      <c r="C426" s="14" t="s">
        <v>23</v>
      </c>
      <c r="D426" s="14" t="s">
        <v>285</v>
      </c>
      <c r="E426" s="15" t="s">
        <v>3</v>
      </c>
      <c r="F426" s="15" t="s">
        <v>3</v>
      </c>
      <c r="G426" s="15" t="s">
        <v>3</v>
      </c>
      <c r="H426" s="16">
        <f>H427</f>
        <v>1428846</v>
      </c>
      <c r="I426" s="16">
        <f>I427</f>
        <v>1342526</v>
      </c>
      <c r="J426" s="95">
        <f t="shared" si="45"/>
        <v>93.958761126111554</v>
      </c>
    </row>
    <row r="427" spans="1:10" ht="37.5" x14ac:dyDescent="0.2">
      <c r="A427" s="13" t="s">
        <v>168</v>
      </c>
      <c r="B427" s="14" t="s">
        <v>73</v>
      </c>
      <c r="C427" s="14" t="s">
        <v>23</v>
      </c>
      <c r="D427" s="14" t="s">
        <v>285</v>
      </c>
      <c r="E427" s="14" t="s">
        <v>169</v>
      </c>
      <c r="F427" s="18" t="s">
        <v>3</v>
      </c>
      <c r="G427" s="18" t="s">
        <v>3</v>
      </c>
      <c r="H427" s="16">
        <f>H428</f>
        <v>1428846</v>
      </c>
      <c r="I427" s="16">
        <f>I428</f>
        <v>1342526</v>
      </c>
      <c r="J427" s="95">
        <f t="shared" si="45"/>
        <v>93.958761126111554</v>
      </c>
    </row>
    <row r="428" spans="1:10" ht="18.75" x14ac:dyDescent="0.2">
      <c r="A428" s="19" t="s">
        <v>286</v>
      </c>
      <c r="B428" s="20" t="s">
        <v>73</v>
      </c>
      <c r="C428" s="20" t="s">
        <v>23</v>
      </c>
      <c r="D428" s="20" t="s">
        <v>285</v>
      </c>
      <c r="E428" s="20" t="s">
        <v>169</v>
      </c>
      <c r="F428" s="20" t="s">
        <v>287</v>
      </c>
      <c r="G428" s="21" t="s">
        <v>3</v>
      </c>
      <c r="H428" s="22">
        <v>1428846</v>
      </c>
      <c r="I428" s="22">
        <v>1342526</v>
      </c>
      <c r="J428" s="95">
        <f t="shared" si="45"/>
        <v>93.958761126111554</v>
      </c>
    </row>
    <row r="429" spans="1:10" ht="37.5" x14ac:dyDescent="0.2">
      <c r="A429" s="19" t="s">
        <v>34</v>
      </c>
      <c r="B429" s="20" t="s">
        <v>73</v>
      </c>
      <c r="C429" s="20" t="s">
        <v>23</v>
      </c>
      <c r="D429" s="20" t="s">
        <v>285</v>
      </c>
      <c r="E429" s="20" t="s">
        <v>169</v>
      </c>
      <c r="F429" s="20" t="s">
        <v>287</v>
      </c>
      <c r="G429" s="20" t="s">
        <v>35</v>
      </c>
      <c r="H429" s="22">
        <v>1300486</v>
      </c>
      <c r="I429" s="22">
        <v>1214166</v>
      </c>
      <c r="J429" s="95">
        <f t="shared" si="45"/>
        <v>93.362481410795667</v>
      </c>
    </row>
    <row r="430" spans="1:10" ht="37.5" x14ac:dyDescent="0.2">
      <c r="A430" s="19" t="s">
        <v>36</v>
      </c>
      <c r="B430" s="20" t="s">
        <v>73</v>
      </c>
      <c r="C430" s="20" t="s">
        <v>23</v>
      </c>
      <c r="D430" s="20" t="s">
        <v>285</v>
      </c>
      <c r="E430" s="20" t="s">
        <v>169</v>
      </c>
      <c r="F430" s="20" t="s">
        <v>287</v>
      </c>
      <c r="G430" s="20" t="s">
        <v>37</v>
      </c>
      <c r="H430" s="22">
        <v>1300486</v>
      </c>
      <c r="I430" s="22">
        <v>1214166</v>
      </c>
      <c r="J430" s="95">
        <f t="shared" si="45"/>
        <v>93.362481410795667</v>
      </c>
    </row>
    <row r="431" spans="1:10" ht="37.5" x14ac:dyDescent="0.2">
      <c r="A431" s="19" t="s">
        <v>68</v>
      </c>
      <c r="B431" s="20" t="s">
        <v>73</v>
      </c>
      <c r="C431" s="20" t="s">
        <v>23</v>
      </c>
      <c r="D431" s="20" t="s">
        <v>285</v>
      </c>
      <c r="E431" s="20" t="s">
        <v>169</v>
      </c>
      <c r="F431" s="20" t="s">
        <v>287</v>
      </c>
      <c r="G431" s="20" t="s">
        <v>69</v>
      </c>
      <c r="H431" s="22">
        <v>128360</v>
      </c>
      <c r="I431" s="22">
        <v>128360</v>
      </c>
      <c r="J431" s="95">
        <f t="shared" si="45"/>
        <v>100</v>
      </c>
    </row>
    <row r="432" spans="1:10" ht="18.75" x14ac:dyDescent="0.2">
      <c r="A432" s="19" t="s">
        <v>70</v>
      </c>
      <c r="B432" s="20" t="s">
        <v>73</v>
      </c>
      <c r="C432" s="20" t="s">
        <v>23</v>
      </c>
      <c r="D432" s="20" t="s">
        <v>285</v>
      </c>
      <c r="E432" s="20" t="s">
        <v>169</v>
      </c>
      <c r="F432" s="20" t="s">
        <v>287</v>
      </c>
      <c r="G432" s="20" t="s">
        <v>71</v>
      </c>
      <c r="H432" s="22">
        <v>128360</v>
      </c>
      <c r="I432" s="22">
        <v>128360</v>
      </c>
      <c r="J432" s="95">
        <f t="shared" si="45"/>
        <v>100</v>
      </c>
    </row>
    <row r="433" spans="1:10" ht="56.25" x14ac:dyDescent="0.2">
      <c r="A433" s="13" t="s">
        <v>288</v>
      </c>
      <c r="B433" s="14" t="s">
        <v>73</v>
      </c>
      <c r="C433" s="14" t="s">
        <v>23</v>
      </c>
      <c r="D433" s="14" t="s">
        <v>238</v>
      </c>
      <c r="E433" s="15" t="s">
        <v>3</v>
      </c>
      <c r="F433" s="15" t="s">
        <v>3</v>
      </c>
      <c r="G433" s="15" t="s">
        <v>3</v>
      </c>
      <c r="H433" s="16">
        <f>H434</f>
        <v>1583617</v>
      </c>
      <c r="I433" s="16">
        <f t="shared" ref="I433" si="50">I434</f>
        <v>1427735.95</v>
      </c>
      <c r="J433" s="95">
        <f t="shared" si="45"/>
        <v>90.156644567468021</v>
      </c>
    </row>
    <row r="434" spans="1:10" ht="37.5" x14ac:dyDescent="0.2">
      <c r="A434" s="13" t="s">
        <v>168</v>
      </c>
      <c r="B434" s="14" t="s">
        <v>73</v>
      </c>
      <c r="C434" s="14" t="s">
        <v>23</v>
      </c>
      <c r="D434" s="14" t="s">
        <v>238</v>
      </c>
      <c r="E434" s="14" t="s">
        <v>169</v>
      </c>
      <c r="F434" s="18" t="s">
        <v>3</v>
      </c>
      <c r="G434" s="18" t="s">
        <v>3</v>
      </c>
      <c r="H434" s="16">
        <f>H435</f>
        <v>1583617</v>
      </c>
      <c r="I434" s="16">
        <f>I435</f>
        <v>1427735.95</v>
      </c>
      <c r="J434" s="95">
        <f t="shared" si="45"/>
        <v>90.156644567468021</v>
      </c>
    </row>
    <row r="435" spans="1:10" ht="37.5" x14ac:dyDescent="0.2">
      <c r="A435" s="19" t="s">
        <v>131</v>
      </c>
      <c r="B435" s="20" t="s">
        <v>73</v>
      </c>
      <c r="C435" s="20" t="s">
        <v>23</v>
      </c>
      <c r="D435" s="20" t="s">
        <v>238</v>
      </c>
      <c r="E435" s="20" t="s">
        <v>169</v>
      </c>
      <c r="F435" s="20" t="s">
        <v>132</v>
      </c>
      <c r="G435" s="21" t="s">
        <v>3</v>
      </c>
      <c r="H435" s="22">
        <v>1583617</v>
      </c>
      <c r="I435" s="22">
        <v>1427735.95</v>
      </c>
      <c r="J435" s="95">
        <f t="shared" si="45"/>
        <v>90.156644567468021</v>
      </c>
    </row>
    <row r="436" spans="1:10" ht="93.75" x14ac:dyDescent="0.2">
      <c r="A436" s="19" t="s">
        <v>28</v>
      </c>
      <c r="B436" s="20" t="s">
        <v>73</v>
      </c>
      <c r="C436" s="20" t="s">
        <v>23</v>
      </c>
      <c r="D436" s="20" t="s">
        <v>238</v>
      </c>
      <c r="E436" s="20" t="s">
        <v>169</v>
      </c>
      <c r="F436" s="20" t="s">
        <v>132</v>
      </c>
      <c r="G436" s="20" t="s">
        <v>29</v>
      </c>
      <c r="H436" s="22">
        <v>1552267</v>
      </c>
      <c r="I436" s="22">
        <v>1405409.95</v>
      </c>
      <c r="J436" s="95">
        <f t="shared" si="45"/>
        <v>90.539188812233974</v>
      </c>
    </row>
    <row r="437" spans="1:10" ht="18.75" x14ac:dyDescent="0.2">
      <c r="A437" s="19" t="s">
        <v>48</v>
      </c>
      <c r="B437" s="20" t="s">
        <v>73</v>
      </c>
      <c r="C437" s="20" t="s">
        <v>23</v>
      </c>
      <c r="D437" s="20" t="s">
        <v>238</v>
      </c>
      <c r="E437" s="20" t="s">
        <v>169</v>
      </c>
      <c r="F437" s="20" t="s">
        <v>132</v>
      </c>
      <c r="G437" s="20" t="s">
        <v>49</v>
      </c>
      <c r="H437" s="22">
        <v>1552267</v>
      </c>
      <c r="I437" s="22">
        <v>1405409.95</v>
      </c>
      <c r="J437" s="95">
        <f t="shared" si="45"/>
        <v>90.539188812233974</v>
      </c>
    </row>
    <row r="438" spans="1:10" ht="37.5" x14ac:dyDescent="0.2">
      <c r="A438" s="19" t="s">
        <v>34</v>
      </c>
      <c r="B438" s="20" t="s">
        <v>73</v>
      </c>
      <c r="C438" s="20" t="s">
        <v>23</v>
      </c>
      <c r="D438" s="20" t="s">
        <v>238</v>
      </c>
      <c r="E438" s="20" t="s">
        <v>169</v>
      </c>
      <c r="F438" s="20" t="s">
        <v>132</v>
      </c>
      <c r="G438" s="20" t="s">
        <v>35</v>
      </c>
      <c r="H438" s="22">
        <v>31350</v>
      </c>
      <c r="I438" s="22">
        <v>22326</v>
      </c>
      <c r="J438" s="95">
        <f t="shared" si="45"/>
        <v>71.215311004784681</v>
      </c>
    </row>
    <row r="439" spans="1:10" ht="37.5" x14ac:dyDescent="0.2">
      <c r="A439" s="19" t="s">
        <v>36</v>
      </c>
      <c r="B439" s="20" t="s">
        <v>73</v>
      </c>
      <c r="C439" s="20" t="s">
        <v>23</v>
      </c>
      <c r="D439" s="20" t="s">
        <v>238</v>
      </c>
      <c r="E439" s="20" t="s">
        <v>169</v>
      </c>
      <c r="F439" s="20" t="s">
        <v>132</v>
      </c>
      <c r="G439" s="20" t="s">
        <v>37</v>
      </c>
      <c r="H439" s="22">
        <v>31350</v>
      </c>
      <c r="I439" s="22">
        <v>22326</v>
      </c>
      <c r="J439" s="95">
        <f t="shared" si="45"/>
        <v>71.215311004784681</v>
      </c>
    </row>
    <row r="440" spans="1:10" ht="18.75" x14ac:dyDescent="0.2">
      <c r="A440" s="13" t="s">
        <v>289</v>
      </c>
      <c r="B440" s="14" t="s">
        <v>73</v>
      </c>
      <c r="C440" s="14" t="s">
        <v>23</v>
      </c>
      <c r="D440" s="14" t="s">
        <v>290</v>
      </c>
      <c r="E440" s="15" t="s">
        <v>3</v>
      </c>
      <c r="F440" s="15" t="s">
        <v>3</v>
      </c>
      <c r="G440" s="15" t="s">
        <v>3</v>
      </c>
      <c r="H440" s="16">
        <f>H441</f>
        <v>1974808.85</v>
      </c>
      <c r="I440" s="16">
        <f>I441</f>
        <v>1628699</v>
      </c>
      <c r="J440" s="95">
        <f t="shared" si="45"/>
        <v>82.473754358554757</v>
      </c>
    </row>
    <row r="441" spans="1:10" ht="37.5" x14ac:dyDescent="0.2">
      <c r="A441" s="13" t="s">
        <v>168</v>
      </c>
      <c r="B441" s="14" t="s">
        <v>73</v>
      </c>
      <c r="C441" s="14" t="s">
        <v>23</v>
      </c>
      <c r="D441" s="14" t="s">
        <v>290</v>
      </c>
      <c r="E441" s="14" t="s">
        <v>169</v>
      </c>
      <c r="F441" s="18" t="s">
        <v>3</v>
      </c>
      <c r="G441" s="18" t="s">
        <v>3</v>
      </c>
      <c r="H441" s="16">
        <f>H442</f>
        <v>1974808.85</v>
      </c>
      <c r="I441" s="16">
        <f>I442</f>
        <v>1628699</v>
      </c>
      <c r="J441" s="95">
        <f t="shared" si="45"/>
        <v>82.473754358554757</v>
      </c>
    </row>
    <row r="442" spans="1:10" ht="37.5" x14ac:dyDescent="0.2">
      <c r="A442" s="19" t="s">
        <v>131</v>
      </c>
      <c r="B442" s="20" t="s">
        <v>73</v>
      </c>
      <c r="C442" s="20" t="s">
        <v>23</v>
      </c>
      <c r="D442" s="20" t="s">
        <v>290</v>
      </c>
      <c r="E442" s="20" t="s">
        <v>169</v>
      </c>
      <c r="F442" s="20" t="s">
        <v>132</v>
      </c>
      <c r="G442" s="21" t="s">
        <v>3</v>
      </c>
      <c r="H442" s="22">
        <v>1974808.85</v>
      </c>
      <c r="I442" s="22">
        <v>1628699</v>
      </c>
      <c r="J442" s="95">
        <f t="shared" si="45"/>
        <v>82.473754358554757</v>
      </c>
    </row>
    <row r="443" spans="1:10" ht="93.75" x14ac:dyDescent="0.2">
      <c r="A443" s="19" t="s">
        <v>28</v>
      </c>
      <c r="B443" s="20" t="s">
        <v>73</v>
      </c>
      <c r="C443" s="20" t="s">
        <v>23</v>
      </c>
      <c r="D443" s="20" t="s">
        <v>290</v>
      </c>
      <c r="E443" s="20" t="s">
        <v>169</v>
      </c>
      <c r="F443" s="20" t="s">
        <v>132</v>
      </c>
      <c r="G443" s="20" t="s">
        <v>29</v>
      </c>
      <c r="H443" s="22">
        <v>1876518.85</v>
      </c>
      <c r="I443" s="22">
        <v>1558856</v>
      </c>
      <c r="J443" s="95">
        <f t="shared" si="45"/>
        <v>83.071694163903544</v>
      </c>
    </row>
    <row r="444" spans="1:10" ht="18.75" x14ac:dyDescent="0.2">
      <c r="A444" s="19" t="s">
        <v>48</v>
      </c>
      <c r="B444" s="20" t="s">
        <v>73</v>
      </c>
      <c r="C444" s="20" t="s">
        <v>23</v>
      </c>
      <c r="D444" s="20" t="s">
        <v>290</v>
      </c>
      <c r="E444" s="20" t="s">
        <v>169</v>
      </c>
      <c r="F444" s="20" t="s">
        <v>132</v>
      </c>
      <c r="G444" s="20" t="s">
        <v>49</v>
      </c>
      <c r="H444" s="22">
        <v>1876518.85</v>
      </c>
      <c r="I444" s="22">
        <v>1558856</v>
      </c>
      <c r="J444" s="95">
        <f t="shared" si="45"/>
        <v>83.071694163903544</v>
      </c>
    </row>
    <row r="445" spans="1:10" ht="37.5" x14ac:dyDescent="0.2">
      <c r="A445" s="19" t="s">
        <v>34</v>
      </c>
      <c r="B445" s="20" t="s">
        <v>73</v>
      </c>
      <c r="C445" s="20" t="s">
        <v>23</v>
      </c>
      <c r="D445" s="20" t="s">
        <v>290</v>
      </c>
      <c r="E445" s="20" t="s">
        <v>169</v>
      </c>
      <c r="F445" s="20" t="s">
        <v>132</v>
      </c>
      <c r="G445" s="20" t="s">
        <v>35</v>
      </c>
      <c r="H445" s="22">
        <v>98290</v>
      </c>
      <c r="I445" s="22">
        <v>69843</v>
      </c>
      <c r="J445" s="95">
        <f t="shared" si="45"/>
        <v>71.058093397090232</v>
      </c>
    </row>
    <row r="446" spans="1:10" ht="37.5" x14ac:dyDescent="0.2">
      <c r="A446" s="19" t="s">
        <v>36</v>
      </c>
      <c r="B446" s="20" t="s">
        <v>73</v>
      </c>
      <c r="C446" s="20" t="s">
        <v>23</v>
      </c>
      <c r="D446" s="20" t="s">
        <v>290</v>
      </c>
      <c r="E446" s="20" t="s">
        <v>169</v>
      </c>
      <c r="F446" s="20" t="s">
        <v>132</v>
      </c>
      <c r="G446" s="20" t="s">
        <v>37</v>
      </c>
      <c r="H446" s="22">
        <v>98290</v>
      </c>
      <c r="I446" s="22">
        <v>69843</v>
      </c>
      <c r="J446" s="95">
        <f t="shared" si="45"/>
        <v>71.058093397090232</v>
      </c>
    </row>
    <row r="447" spans="1:10" ht="37.5" x14ac:dyDescent="0.2">
      <c r="A447" s="13" t="s">
        <v>291</v>
      </c>
      <c r="B447" s="14" t="s">
        <v>73</v>
      </c>
      <c r="C447" s="14" t="s">
        <v>23</v>
      </c>
      <c r="D447" s="14" t="s">
        <v>292</v>
      </c>
      <c r="E447" s="15" t="s">
        <v>3</v>
      </c>
      <c r="F447" s="15" t="s">
        <v>3</v>
      </c>
      <c r="G447" s="15" t="s">
        <v>3</v>
      </c>
      <c r="H447" s="16">
        <f>H448</f>
        <v>4279630</v>
      </c>
      <c r="I447" s="16">
        <f>I448</f>
        <v>4223340.46</v>
      </c>
      <c r="J447" s="95">
        <f t="shared" si="45"/>
        <v>98.684710126810032</v>
      </c>
    </row>
    <row r="448" spans="1:10" ht="37.5" x14ac:dyDescent="0.2">
      <c r="A448" s="13" t="s">
        <v>168</v>
      </c>
      <c r="B448" s="14" t="s">
        <v>73</v>
      </c>
      <c r="C448" s="14" t="s">
        <v>23</v>
      </c>
      <c r="D448" s="14" t="s">
        <v>292</v>
      </c>
      <c r="E448" s="14" t="s">
        <v>169</v>
      </c>
      <c r="F448" s="18" t="s">
        <v>3</v>
      </c>
      <c r="G448" s="18" t="s">
        <v>3</v>
      </c>
      <c r="H448" s="16">
        <f>H449</f>
        <v>4279630</v>
      </c>
      <c r="I448" s="16">
        <f>I449</f>
        <v>4223340.46</v>
      </c>
      <c r="J448" s="95">
        <f t="shared" si="45"/>
        <v>98.684710126810032</v>
      </c>
    </row>
    <row r="449" spans="1:13" ht="56.25" x14ac:dyDescent="0.2">
      <c r="A449" s="19" t="s">
        <v>293</v>
      </c>
      <c r="B449" s="20" t="s">
        <v>73</v>
      </c>
      <c r="C449" s="20" t="s">
        <v>23</v>
      </c>
      <c r="D449" s="20" t="s">
        <v>292</v>
      </c>
      <c r="E449" s="20" t="s">
        <v>169</v>
      </c>
      <c r="F449" s="20" t="s">
        <v>294</v>
      </c>
      <c r="G449" s="21" t="s">
        <v>3</v>
      </c>
      <c r="H449" s="22">
        <v>4279630</v>
      </c>
      <c r="I449" s="22">
        <v>4223340.46</v>
      </c>
      <c r="J449" s="95">
        <f t="shared" si="45"/>
        <v>98.684710126810032</v>
      </c>
    </row>
    <row r="450" spans="1:13" ht="37.5" x14ac:dyDescent="0.2">
      <c r="A450" s="19" t="s">
        <v>68</v>
      </c>
      <c r="B450" s="20" t="s">
        <v>73</v>
      </c>
      <c r="C450" s="20" t="s">
        <v>23</v>
      </c>
      <c r="D450" s="20" t="s">
        <v>292</v>
      </c>
      <c r="E450" s="20" t="s">
        <v>169</v>
      </c>
      <c r="F450" s="20" t="s">
        <v>294</v>
      </c>
      <c r="G450" s="20" t="s">
        <v>69</v>
      </c>
      <c r="H450" s="22">
        <v>4279630</v>
      </c>
      <c r="I450" s="22">
        <v>4223340.46</v>
      </c>
      <c r="J450" s="95">
        <f t="shared" ref="J450:J500" si="51">I450/H450*100</f>
        <v>98.684710126810032</v>
      </c>
    </row>
    <row r="451" spans="1:13" ht="18.75" x14ac:dyDescent="0.2">
      <c r="A451" s="19" t="s">
        <v>70</v>
      </c>
      <c r="B451" s="20" t="s">
        <v>73</v>
      </c>
      <c r="C451" s="20" t="s">
        <v>23</v>
      </c>
      <c r="D451" s="20" t="s">
        <v>292</v>
      </c>
      <c r="E451" s="20" t="s">
        <v>169</v>
      </c>
      <c r="F451" s="20" t="s">
        <v>294</v>
      </c>
      <c r="G451" s="20" t="s">
        <v>71</v>
      </c>
      <c r="H451" s="22">
        <v>4279630</v>
      </c>
      <c r="I451" s="22">
        <v>4223340.46</v>
      </c>
      <c r="J451" s="95">
        <f t="shared" si="51"/>
        <v>98.684710126810032</v>
      </c>
    </row>
    <row r="452" spans="1:13" ht="56.25" x14ac:dyDescent="0.2">
      <c r="A452" s="13" t="s">
        <v>231</v>
      </c>
      <c r="B452" s="14" t="s">
        <v>73</v>
      </c>
      <c r="C452" s="14" t="s">
        <v>23</v>
      </c>
      <c r="D452" s="14" t="s">
        <v>295</v>
      </c>
      <c r="E452" s="15" t="s">
        <v>3</v>
      </c>
      <c r="F452" s="15" t="s">
        <v>3</v>
      </c>
      <c r="G452" s="15" t="s">
        <v>3</v>
      </c>
      <c r="H452" s="16">
        <f>H453</f>
        <v>100000</v>
      </c>
      <c r="I452" s="16">
        <f>I453</f>
        <v>97988.47</v>
      </c>
      <c r="J452" s="95">
        <f t="shared" si="51"/>
        <v>97.988470000000007</v>
      </c>
    </row>
    <row r="453" spans="1:13" ht="37.5" x14ac:dyDescent="0.2">
      <c r="A453" s="13" t="s">
        <v>168</v>
      </c>
      <c r="B453" s="14" t="s">
        <v>73</v>
      </c>
      <c r="C453" s="14" t="s">
        <v>23</v>
      </c>
      <c r="D453" s="14" t="s">
        <v>295</v>
      </c>
      <c r="E453" s="14" t="s">
        <v>169</v>
      </c>
      <c r="F453" s="18" t="s">
        <v>3</v>
      </c>
      <c r="G453" s="18" t="s">
        <v>3</v>
      </c>
      <c r="H453" s="16">
        <f>H454</f>
        <v>100000</v>
      </c>
      <c r="I453" s="16">
        <f>I454</f>
        <v>97988.47</v>
      </c>
      <c r="J453" s="95">
        <f t="shared" si="51"/>
        <v>97.988470000000007</v>
      </c>
    </row>
    <row r="454" spans="1:13" ht="56.25" x14ac:dyDescent="0.2">
      <c r="A454" s="19" t="s">
        <v>231</v>
      </c>
      <c r="B454" s="20" t="s">
        <v>73</v>
      </c>
      <c r="C454" s="20" t="s">
        <v>23</v>
      </c>
      <c r="D454" s="20" t="s">
        <v>295</v>
      </c>
      <c r="E454" s="20" t="s">
        <v>169</v>
      </c>
      <c r="F454" s="20" t="s">
        <v>232</v>
      </c>
      <c r="G454" s="21" t="s">
        <v>3</v>
      </c>
      <c r="H454" s="22">
        <v>100000</v>
      </c>
      <c r="I454" s="22">
        <v>97988.47</v>
      </c>
      <c r="J454" s="95">
        <f t="shared" si="51"/>
        <v>97.988470000000007</v>
      </c>
    </row>
    <row r="455" spans="1:13" ht="37.5" x14ac:dyDescent="0.2">
      <c r="A455" s="19" t="s">
        <v>68</v>
      </c>
      <c r="B455" s="20" t="s">
        <v>73</v>
      </c>
      <c r="C455" s="20" t="s">
        <v>23</v>
      </c>
      <c r="D455" s="20" t="s">
        <v>295</v>
      </c>
      <c r="E455" s="20" t="s">
        <v>169</v>
      </c>
      <c r="F455" s="20" t="s">
        <v>232</v>
      </c>
      <c r="G455" s="20" t="s">
        <v>69</v>
      </c>
      <c r="H455" s="22">
        <v>100000</v>
      </c>
      <c r="I455" s="22">
        <v>97988.47</v>
      </c>
      <c r="J455" s="95">
        <f t="shared" si="51"/>
        <v>97.988470000000007</v>
      </c>
    </row>
    <row r="456" spans="1:13" ht="18.75" x14ac:dyDescent="0.2">
      <c r="A456" s="19" t="s">
        <v>70</v>
      </c>
      <c r="B456" s="20" t="s">
        <v>73</v>
      </c>
      <c r="C456" s="20" t="s">
        <v>23</v>
      </c>
      <c r="D456" s="20" t="s">
        <v>295</v>
      </c>
      <c r="E456" s="20" t="s">
        <v>169</v>
      </c>
      <c r="F456" s="20" t="s">
        <v>232</v>
      </c>
      <c r="G456" s="20" t="s">
        <v>71</v>
      </c>
      <c r="H456" s="22">
        <v>90000</v>
      </c>
      <c r="I456" s="22">
        <v>89988.47</v>
      </c>
      <c r="J456" s="95">
        <f t="shared" si="51"/>
        <v>99.987188888888895</v>
      </c>
    </row>
    <row r="457" spans="1:13" ht="18.75" x14ac:dyDescent="0.2">
      <c r="A457" s="19" t="s">
        <v>165</v>
      </c>
      <c r="B457" s="20" t="s">
        <v>73</v>
      </c>
      <c r="C457" s="20" t="s">
        <v>23</v>
      </c>
      <c r="D457" s="20" t="s">
        <v>295</v>
      </c>
      <c r="E457" s="20" t="s">
        <v>169</v>
      </c>
      <c r="F457" s="20" t="s">
        <v>232</v>
      </c>
      <c r="G457" s="20" t="s">
        <v>166</v>
      </c>
      <c r="H457" s="22">
        <v>10000</v>
      </c>
      <c r="I457" s="22">
        <v>8000</v>
      </c>
      <c r="J457" s="95">
        <f t="shared" si="51"/>
        <v>80</v>
      </c>
    </row>
    <row r="458" spans="1:13" ht="18.75" x14ac:dyDescent="0.2">
      <c r="A458" s="13" t="s">
        <v>298</v>
      </c>
      <c r="B458" s="14" t="s">
        <v>73</v>
      </c>
      <c r="C458" s="14" t="s">
        <v>23</v>
      </c>
      <c r="D458" s="14" t="s">
        <v>299</v>
      </c>
      <c r="E458" s="15" t="s">
        <v>3</v>
      </c>
      <c r="F458" s="15" t="s">
        <v>3</v>
      </c>
      <c r="G458" s="15" t="s">
        <v>3</v>
      </c>
      <c r="H458" s="16">
        <f>H459</f>
        <v>219587</v>
      </c>
      <c r="I458" s="16">
        <f>I459</f>
        <v>219587</v>
      </c>
      <c r="J458" s="95">
        <f t="shared" si="51"/>
        <v>100</v>
      </c>
    </row>
    <row r="459" spans="1:13" ht="37.5" x14ac:dyDescent="0.2">
      <c r="A459" s="13" t="s">
        <v>168</v>
      </c>
      <c r="B459" s="14" t="s">
        <v>73</v>
      </c>
      <c r="C459" s="14" t="s">
        <v>23</v>
      </c>
      <c r="D459" s="14" t="s">
        <v>299</v>
      </c>
      <c r="E459" s="14" t="s">
        <v>169</v>
      </c>
      <c r="F459" s="18" t="s">
        <v>3</v>
      </c>
      <c r="G459" s="18" t="s">
        <v>3</v>
      </c>
      <c r="H459" s="16">
        <f>H460</f>
        <v>219587</v>
      </c>
      <c r="I459" s="16">
        <f>I460</f>
        <v>219587</v>
      </c>
      <c r="J459" s="95">
        <f t="shared" si="51"/>
        <v>100</v>
      </c>
    </row>
    <row r="460" spans="1:13" ht="18.75" x14ac:dyDescent="0.2">
      <c r="A460" s="19" t="s">
        <v>296</v>
      </c>
      <c r="B460" s="20" t="s">
        <v>73</v>
      </c>
      <c r="C460" s="20" t="s">
        <v>23</v>
      </c>
      <c r="D460" s="20" t="s">
        <v>299</v>
      </c>
      <c r="E460" s="20" t="s">
        <v>169</v>
      </c>
      <c r="F460" s="20" t="s">
        <v>297</v>
      </c>
      <c r="G460" s="21" t="s">
        <v>3</v>
      </c>
      <c r="H460" s="22">
        <v>219587</v>
      </c>
      <c r="I460" s="22">
        <v>219587</v>
      </c>
      <c r="J460" s="95">
        <f t="shared" si="51"/>
        <v>100</v>
      </c>
    </row>
    <row r="461" spans="1:13" ht="37.5" x14ac:dyDescent="0.2">
      <c r="A461" s="19" t="s">
        <v>68</v>
      </c>
      <c r="B461" s="20" t="s">
        <v>73</v>
      </c>
      <c r="C461" s="20" t="s">
        <v>23</v>
      </c>
      <c r="D461" s="20" t="s">
        <v>299</v>
      </c>
      <c r="E461" s="20" t="s">
        <v>169</v>
      </c>
      <c r="F461" s="20" t="s">
        <v>297</v>
      </c>
      <c r="G461" s="20" t="s">
        <v>69</v>
      </c>
      <c r="H461" s="22">
        <v>219587</v>
      </c>
      <c r="I461" s="22">
        <v>219587</v>
      </c>
      <c r="J461" s="95">
        <f t="shared" si="51"/>
        <v>100</v>
      </c>
    </row>
    <row r="462" spans="1:13" ht="18.75" x14ac:dyDescent="0.2">
      <c r="A462" s="19" t="s">
        <v>70</v>
      </c>
      <c r="B462" s="20" t="s">
        <v>73</v>
      </c>
      <c r="C462" s="20" t="s">
        <v>23</v>
      </c>
      <c r="D462" s="20" t="s">
        <v>299</v>
      </c>
      <c r="E462" s="20" t="s">
        <v>169</v>
      </c>
      <c r="F462" s="20" t="s">
        <v>297</v>
      </c>
      <c r="G462" s="20" t="s">
        <v>71</v>
      </c>
      <c r="H462" s="22">
        <v>219587</v>
      </c>
      <c r="I462" s="22">
        <v>219587</v>
      </c>
      <c r="J462" s="95">
        <f t="shared" si="51"/>
        <v>100</v>
      </c>
    </row>
    <row r="463" spans="1:13" ht="18.75" x14ac:dyDescent="0.2">
      <c r="A463" s="13" t="s">
        <v>300</v>
      </c>
      <c r="B463" s="14" t="s">
        <v>88</v>
      </c>
      <c r="C463" s="15" t="s">
        <v>3</v>
      </c>
      <c r="D463" s="15" t="s">
        <v>3</v>
      </c>
      <c r="E463" s="15" t="s">
        <v>3</v>
      </c>
      <c r="F463" s="15" t="s">
        <v>3</v>
      </c>
      <c r="G463" s="15" t="s">
        <v>3</v>
      </c>
      <c r="H463" s="16">
        <f>H465+H469</f>
        <v>54936033.859999999</v>
      </c>
      <c r="I463" s="16">
        <f>I465+I469</f>
        <v>49758631.969999999</v>
      </c>
      <c r="J463" s="95">
        <f t="shared" si="51"/>
        <v>90.575581223802601</v>
      </c>
      <c r="K463" s="6"/>
      <c r="L463" s="6"/>
      <c r="M463" s="6"/>
    </row>
    <row r="464" spans="1:13" ht="56.25" x14ac:dyDescent="0.2">
      <c r="A464" s="13" t="s">
        <v>301</v>
      </c>
      <c r="B464" s="14" t="s">
        <v>88</v>
      </c>
      <c r="C464" s="14" t="s">
        <v>23</v>
      </c>
      <c r="D464" s="14" t="s">
        <v>21</v>
      </c>
      <c r="E464" s="15" t="s">
        <v>3</v>
      </c>
      <c r="F464" s="15" t="s">
        <v>3</v>
      </c>
      <c r="G464" s="15" t="s">
        <v>3</v>
      </c>
      <c r="H464" s="16">
        <f>H465</f>
        <v>8119770.54</v>
      </c>
      <c r="I464" s="16">
        <f>I465</f>
        <v>2959862.31</v>
      </c>
      <c r="J464" s="95">
        <f t="shared" si="51"/>
        <v>36.452536379186895</v>
      </c>
    </row>
    <row r="465" spans="1:13" ht="18.75" x14ac:dyDescent="0.2">
      <c r="A465" s="13" t="s">
        <v>24</v>
      </c>
      <c r="B465" s="14" t="s">
        <v>88</v>
      </c>
      <c r="C465" s="14" t="s">
        <v>23</v>
      </c>
      <c r="D465" s="14" t="s">
        <v>21</v>
      </c>
      <c r="E465" s="14" t="s">
        <v>25</v>
      </c>
      <c r="F465" s="18" t="s">
        <v>3</v>
      </c>
      <c r="G465" s="18" t="s">
        <v>3</v>
      </c>
      <c r="H465" s="16">
        <f>H466</f>
        <v>8119770.54</v>
      </c>
      <c r="I465" s="16">
        <f>I466</f>
        <v>2959862.31</v>
      </c>
      <c r="J465" s="95">
        <f t="shared" si="51"/>
        <v>36.452536379186895</v>
      </c>
    </row>
    <row r="466" spans="1:13" ht="37.5" x14ac:dyDescent="0.2">
      <c r="A466" s="19" t="s">
        <v>223</v>
      </c>
      <c r="B466" s="20" t="s">
        <v>88</v>
      </c>
      <c r="C466" s="20" t="s">
        <v>23</v>
      </c>
      <c r="D466" s="20" t="s">
        <v>21</v>
      </c>
      <c r="E466" s="20" t="s">
        <v>25</v>
      </c>
      <c r="F466" s="20" t="s">
        <v>224</v>
      </c>
      <c r="G466" s="21" t="s">
        <v>3</v>
      </c>
      <c r="H466" s="22">
        <v>8119770.54</v>
      </c>
      <c r="I466" s="22">
        <v>2959862.31</v>
      </c>
      <c r="J466" s="95">
        <f t="shared" si="51"/>
        <v>36.452536379186895</v>
      </c>
    </row>
    <row r="467" spans="1:13" ht="37.5" x14ac:dyDescent="0.2">
      <c r="A467" s="19" t="s">
        <v>111</v>
      </c>
      <c r="B467" s="20" t="s">
        <v>88</v>
      </c>
      <c r="C467" s="20" t="s">
        <v>23</v>
      </c>
      <c r="D467" s="20" t="s">
        <v>21</v>
      </c>
      <c r="E467" s="20" t="s">
        <v>25</v>
      </c>
      <c r="F467" s="20" t="s">
        <v>224</v>
      </c>
      <c r="G467" s="20" t="s">
        <v>112</v>
      </c>
      <c r="H467" s="22">
        <v>8119770.54</v>
      </c>
      <c r="I467" s="22">
        <v>2959862.31</v>
      </c>
      <c r="J467" s="95">
        <f t="shared" si="51"/>
        <v>36.452536379186895</v>
      </c>
    </row>
    <row r="468" spans="1:13" ht="18.75" x14ac:dyDescent="0.2">
      <c r="A468" s="19" t="s">
        <v>113</v>
      </c>
      <c r="B468" s="20" t="s">
        <v>88</v>
      </c>
      <c r="C468" s="20" t="s">
        <v>23</v>
      </c>
      <c r="D468" s="20" t="s">
        <v>21</v>
      </c>
      <c r="E468" s="20" t="s">
        <v>25</v>
      </c>
      <c r="F468" s="20" t="s">
        <v>224</v>
      </c>
      <c r="G468" s="20" t="s">
        <v>114</v>
      </c>
      <c r="H468" s="22">
        <v>8119770.54</v>
      </c>
      <c r="I468" s="22">
        <v>2959862.31</v>
      </c>
      <c r="J468" s="95">
        <f t="shared" si="51"/>
        <v>36.452536379186895</v>
      </c>
    </row>
    <row r="469" spans="1:13" ht="18.75" x14ac:dyDescent="0.2">
      <c r="A469" s="13" t="s">
        <v>302</v>
      </c>
      <c r="B469" s="14" t="s">
        <v>88</v>
      </c>
      <c r="C469" s="14" t="s">
        <v>23</v>
      </c>
      <c r="D469" s="14" t="s">
        <v>303</v>
      </c>
      <c r="E469" s="15" t="s">
        <v>3</v>
      </c>
      <c r="F469" s="15" t="s">
        <v>3</v>
      </c>
      <c r="G469" s="15" t="s">
        <v>3</v>
      </c>
      <c r="H469" s="16">
        <f>H470</f>
        <v>46816263.32</v>
      </c>
      <c r="I469" s="16">
        <f>I470</f>
        <v>46798769.659999996</v>
      </c>
      <c r="J469" s="95">
        <f t="shared" si="51"/>
        <v>99.962633369774878</v>
      </c>
    </row>
    <row r="470" spans="1:13" ht="18.75" x14ac:dyDescent="0.2">
      <c r="A470" s="13" t="s">
        <v>24</v>
      </c>
      <c r="B470" s="14" t="s">
        <v>88</v>
      </c>
      <c r="C470" s="14" t="s">
        <v>23</v>
      </c>
      <c r="D470" s="14" t="s">
        <v>303</v>
      </c>
      <c r="E470" s="14" t="s">
        <v>25</v>
      </c>
      <c r="F470" s="18" t="s">
        <v>3</v>
      </c>
      <c r="G470" s="18" t="s">
        <v>3</v>
      </c>
      <c r="H470" s="16">
        <f>H471</f>
        <v>46816263.32</v>
      </c>
      <c r="I470" s="16">
        <f>I471</f>
        <v>46798769.659999996</v>
      </c>
      <c r="J470" s="95">
        <f t="shared" si="51"/>
        <v>99.962633369774878</v>
      </c>
    </row>
    <row r="471" spans="1:13" ht="37.5" x14ac:dyDescent="0.2">
      <c r="A471" s="19" t="s">
        <v>304</v>
      </c>
      <c r="B471" s="20" t="s">
        <v>88</v>
      </c>
      <c r="C471" s="20" t="s">
        <v>23</v>
      </c>
      <c r="D471" s="20" t="s">
        <v>303</v>
      </c>
      <c r="E471" s="20" t="s">
        <v>25</v>
      </c>
      <c r="F471" s="20">
        <v>52430</v>
      </c>
      <c r="G471" s="21" t="s">
        <v>3</v>
      </c>
      <c r="H471" s="22">
        <v>46816263.32</v>
      </c>
      <c r="I471" s="22">
        <v>46798769.659999996</v>
      </c>
      <c r="J471" s="95">
        <f t="shared" si="51"/>
        <v>99.962633369774878</v>
      </c>
    </row>
    <row r="472" spans="1:13" ht="37.5" x14ac:dyDescent="0.2">
      <c r="A472" s="19" t="s">
        <v>111</v>
      </c>
      <c r="B472" s="20" t="s">
        <v>88</v>
      </c>
      <c r="C472" s="20" t="s">
        <v>23</v>
      </c>
      <c r="D472" s="20" t="s">
        <v>303</v>
      </c>
      <c r="E472" s="20" t="s">
        <v>25</v>
      </c>
      <c r="F472" s="20">
        <v>52430</v>
      </c>
      <c r="G472" s="20" t="s">
        <v>112</v>
      </c>
      <c r="H472" s="22">
        <v>46816263.32</v>
      </c>
      <c r="I472" s="22">
        <v>46798769.659999996</v>
      </c>
      <c r="J472" s="95">
        <f t="shared" si="51"/>
        <v>99.962633369774878</v>
      </c>
    </row>
    <row r="473" spans="1:13" ht="18.75" x14ac:dyDescent="0.2">
      <c r="A473" s="19" t="s">
        <v>113</v>
      </c>
      <c r="B473" s="20" t="s">
        <v>88</v>
      </c>
      <c r="C473" s="20" t="s">
        <v>23</v>
      </c>
      <c r="D473" s="20" t="s">
        <v>303</v>
      </c>
      <c r="E473" s="20" t="s">
        <v>25</v>
      </c>
      <c r="F473" s="20">
        <v>52430</v>
      </c>
      <c r="G473" s="20" t="s">
        <v>114</v>
      </c>
      <c r="H473" s="22">
        <v>46816263.32</v>
      </c>
      <c r="I473" s="22">
        <v>46798769.659999996</v>
      </c>
      <c r="J473" s="95">
        <f t="shared" si="51"/>
        <v>99.962633369774878</v>
      </c>
    </row>
    <row r="474" spans="1:13" ht="56.25" x14ac:dyDescent="0.2">
      <c r="A474" s="13" t="s">
        <v>305</v>
      </c>
      <c r="B474" s="14" t="s">
        <v>116</v>
      </c>
      <c r="C474" s="15" t="s">
        <v>3</v>
      </c>
      <c r="D474" s="15" t="s">
        <v>3</v>
      </c>
      <c r="E474" s="15" t="s">
        <v>3</v>
      </c>
      <c r="F474" s="15" t="s">
        <v>3</v>
      </c>
      <c r="G474" s="15" t="s">
        <v>3</v>
      </c>
      <c r="H474" s="16">
        <f t="shared" ref="H474:I476" si="52">H475</f>
        <v>23000</v>
      </c>
      <c r="I474" s="16">
        <f t="shared" si="52"/>
        <v>22986.15</v>
      </c>
      <c r="J474" s="95">
        <f t="shared" si="51"/>
        <v>99.939782608695666</v>
      </c>
    </row>
    <row r="475" spans="1:13" ht="56.25" x14ac:dyDescent="0.2">
      <c r="A475" s="13" t="s">
        <v>306</v>
      </c>
      <c r="B475" s="14" t="s">
        <v>116</v>
      </c>
      <c r="C475" s="14" t="s">
        <v>23</v>
      </c>
      <c r="D475" s="14" t="s">
        <v>21</v>
      </c>
      <c r="E475" s="15" t="s">
        <v>3</v>
      </c>
      <c r="F475" s="15" t="s">
        <v>3</v>
      </c>
      <c r="G475" s="15" t="s">
        <v>3</v>
      </c>
      <c r="H475" s="16">
        <f t="shared" si="52"/>
        <v>23000</v>
      </c>
      <c r="I475" s="16">
        <f t="shared" si="52"/>
        <v>22986.15</v>
      </c>
      <c r="J475" s="95">
        <f t="shared" si="51"/>
        <v>99.939782608695666</v>
      </c>
    </row>
    <row r="476" spans="1:13" ht="18.75" x14ac:dyDescent="0.2">
      <c r="A476" s="13" t="s">
        <v>24</v>
      </c>
      <c r="B476" s="14" t="s">
        <v>116</v>
      </c>
      <c r="C476" s="14" t="s">
        <v>23</v>
      </c>
      <c r="D476" s="14" t="s">
        <v>21</v>
      </c>
      <c r="E476" s="14" t="s">
        <v>25</v>
      </c>
      <c r="F476" s="18" t="s">
        <v>3</v>
      </c>
      <c r="G476" s="18" t="s">
        <v>3</v>
      </c>
      <c r="H476" s="16">
        <f t="shared" si="52"/>
        <v>23000</v>
      </c>
      <c r="I476" s="16">
        <f t="shared" si="52"/>
        <v>22986.15</v>
      </c>
      <c r="J476" s="95">
        <f t="shared" si="51"/>
        <v>99.939782608695666</v>
      </c>
    </row>
    <row r="477" spans="1:13" ht="37.5" x14ac:dyDescent="0.2">
      <c r="A477" s="19" t="s">
        <v>307</v>
      </c>
      <c r="B477" s="20" t="s">
        <v>116</v>
      </c>
      <c r="C477" s="20" t="s">
        <v>23</v>
      </c>
      <c r="D477" s="20" t="s">
        <v>21</v>
      </c>
      <c r="E477" s="20" t="s">
        <v>25</v>
      </c>
      <c r="F477" s="20" t="s">
        <v>308</v>
      </c>
      <c r="G477" s="21" t="s">
        <v>3</v>
      </c>
      <c r="H477" s="22">
        <v>23000</v>
      </c>
      <c r="I477" s="22">
        <v>22986.15</v>
      </c>
      <c r="J477" s="95">
        <f t="shared" si="51"/>
        <v>99.939782608695666</v>
      </c>
    </row>
    <row r="478" spans="1:13" ht="37.5" x14ac:dyDescent="0.2">
      <c r="A478" s="19" t="s">
        <v>34</v>
      </c>
      <c r="B478" s="20" t="s">
        <v>116</v>
      </c>
      <c r="C478" s="20" t="s">
        <v>23</v>
      </c>
      <c r="D478" s="20" t="s">
        <v>21</v>
      </c>
      <c r="E478" s="20" t="s">
        <v>25</v>
      </c>
      <c r="F478" s="20" t="s">
        <v>308</v>
      </c>
      <c r="G478" s="20" t="s">
        <v>35</v>
      </c>
      <c r="H478" s="22">
        <v>23000</v>
      </c>
      <c r="I478" s="22">
        <v>22986.15</v>
      </c>
      <c r="J478" s="95">
        <f t="shared" si="51"/>
        <v>99.939782608695666</v>
      </c>
    </row>
    <row r="479" spans="1:13" ht="37.5" x14ac:dyDescent="0.2">
      <c r="A479" s="19" t="s">
        <v>36</v>
      </c>
      <c r="B479" s="20" t="s">
        <v>116</v>
      </c>
      <c r="C479" s="20" t="s">
        <v>23</v>
      </c>
      <c r="D479" s="20" t="s">
        <v>21</v>
      </c>
      <c r="E479" s="20" t="s">
        <v>25</v>
      </c>
      <c r="F479" s="20" t="s">
        <v>308</v>
      </c>
      <c r="G479" s="20" t="s">
        <v>37</v>
      </c>
      <c r="H479" s="22">
        <v>23000</v>
      </c>
      <c r="I479" s="22">
        <v>22986.15</v>
      </c>
      <c r="J479" s="95">
        <f t="shared" si="51"/>
        <v>99.939782608695666</v>
      </c>
    </row>
    <row r="480" spans="1:13" ht="37.5" x14ac:dyDescent="0.2">
      <c r="A480" s="13" t="s">
        <v>309</v>
      </c>
      <c r="B480" s="14" t="s">
        <v>130</v>
      </c>
      <c r="C480" s="15" t="s">
        <v>3</v>
      </c>
      <c r="D480" s="15" t="s">
        <v>3</v>
      </c>
      <c r="E480" s="15" t="s">
        <v>3</v>
      </c>
      <c r="F480" s="15" t="s">
        <v>3</v>
      </c>
      <c r="G480" s="15" t="s">
        <v>3</v>
      </c>
      <c r="H480" s="16">
        <f>H481</f>
        <v>2516000</v>
      </c>
      <c r="I480" s="16">
        <f t="shared" ref="I480:I481" si="53">I481</f>
        <v>2213600.81</v>
      </c>
      <c r="J480" s="95">
        <f t="shared" si="51"/>
        <v>87.980954292527827</v>
      </c>
      <c r="M480" s="7"/>
    </row>
    <row r="481" spans="1:13" ht="37.5" x14ac:dyDescent="0.2">
      <c r="A481" s="13" t="s">
        <v>310</v>
      </c>
      <c r="B481" s="14" t="s">
        <v>130</v>
      </c>
      <c r="C481" s="14" t="s">
        <v>23</v>
      </c>
      <c r="D481" s="14" t="s">
        <v>21</v>
      </c>
      <c r="E481" s="15" t="s">
        <v>3</v>
      </c>
      <c r="F481" s="15" t="s">
        <v>3</v>
      </c>
      <c r="G481" s="15" t="s">
        <v>3</v>
      </c>
      <c r="H481" s="16">
        <f>H482</f>
        <v>2516000</v>
      </c>
      <c r="I481" s="16">
        <f t="shared" si="53"/>
        <v>2213600.81</v>
      </c>
      <c r="J481" s="95">
        <f t="shared" si="51"/>
        <v>87.980954292527827</v>
      </c>
    </row>
    <row r="482" spans="1:13" ht="18.75" x14ac:dyDescent="0.2">
      <c r="A482" s="13" t="s">
        <v>24</v>
      </c>
      <c r="B482" s="14" t="s">
        <v>130</v>
      </c>
      <c r="C482" s="14" t="s">
        <v>23</v>
      </c>
      <c r="D482" s="14" t="s">
        <v>21</v>
      </c>
      <c r="E482" s="14" t="s">
        <v>25</v>
      </c>
      <c r="F482" s="18" t="s">
        <v>3</v>
      </c>
      <c r="G482" s="18" t="s">
        <v>3</v>
      </c>
      <c r="H482" s="16">
        <f>H483</f>
        <v>2516000</v>
      </c>
      <c r="I482" s="16">
        <f>I483</f>
        <v>2213600.81</v>
      </c>
      <c r="J482" s="95">
        <f t="shared" si="51"/>
        <v>87.980954292527827</v>
      </c>
    </row>
    <row r="483" spans="1:13" ht="37.5" x14ac:dyDescent="0.2">
      <c r="A483" s="19" t="s">
        <v>223</v>
      </c>
      <c r="B483" s="20" t="s">
        <v>130</v>
      </c>
      <c r="C483" s="20" t="s">
        <v>23</v>
      </c>
      <c r="D483" s="20" t="s">
        <v>21</v>
      </c>
      <c r="E483" s="20" t="s">
        <v>25</v>
      </c>
      <c r="F483" s="20" t="s">
        <v>224</v>
      </c>
      <c r="G483" s="21" t="s">
        <v>3</v>
      </c>
      <c r="H483" s="22">
        <v>2516000</v>
      </c>
      <c r="I483" s="22">
        <v>2213600.81</v>
      </c>
      <c r="J483" s="95">
        <f t="shared" si="51"/>
        <v>87.980954292527827</v>
      </c>
    </row>
    <row r="484" spans="1:13" ht="37.5" x14ac:dyDescent="0.2">
      <c r="A484" s="19" t="s">
        <v>111</v>
      </c>
      <c r="B484" s="20" t="s">
        <v>130</v>
      </c>
      <c r="C484" s="20" t="s">
        <v>23</v>
      </c>
      <c r="D484" s="20" t="s">
        <v>21</v>
      </c>
      <c r="E484" s="20" t="s">
        <v>25</v>
      </c>
      <c r="F484" s="20" t="s">
        <v>224</v>
      </c>
      <c r="G484" s="20" t="s">
        <v>112</v>
      </c>
      <c r="H484" s="22">
        <v>2516000</v>
      </c>
      <c r="I484" s="22">
        <v>2213600.81</v>
      </c>
      <c r="J484" s="95">
        <f t="shared" si="51"/>
        <v>87.980954292527827</v>
      </c>
    </row>
    <row r="485" spans="1:13" ht="18.75" x14ac:dyDescent="0.2">
      <c r="A485" s="19" t="s">
        <v>113</v>
      </c>
      <c r="B485" s="20" t="s">
        <v>130</v>
      </c>
      <c r="C485" s="20" t="s">
        <v>23</v>
      </c>
      <c r="D485" s="20" t="s">
        <v>21</v>
      </c>
      <c r="E485" s="20" t="s">
        <v>25</v>
      </c>
      <c r="F485" s="20" t="s">
        <v>224</v>
      </c>
      <c r="G485" s="20" t="s">
        <v>114</v>
      </c>
      <c r="H485" s="22">
        <v>2516000</v>
      </c>
      <c r="I485" s="22">
        <v>2213600.81</v>
      </c>
      <c r="J485" s="95">
        <f t="shared" si="51"/>
        <v>87.980954292527827</v>
      </c>
    </row>
    <row r="486" spans="1:13" ht="37.5" x14ac:dyDescent="0.2">
      <c r="A486" s="13" t="s">
        <v>311</v>
      </c>
      <c r="B486" s="14" t="s">
        <v>134</v>
      </c>
      <c r="C486" s="15" t="s">
        <v>3</v>
      </c>
      <c r="D486" s="15" t="s">
        <v>3</v>
      </c>
      <c r="E486" s="15" t="s">
        <v>3</v>
      </c>
      <c r="F486" s="15" t="s">
        <v>3</v>
      </c>
      <c r="G486" s="15" t="s">
        <v>3</v>
      </c>
      <c r="H486" s="16">
        <f>H487+H499+H509+H514+H517</f>
        <v>256597868.72000003</v>
      </c>
      <c r="I486" s="16">
        <f>I487+I499+I509+I514+I517</f>
        <v>233058099.31999999</v>
      </c>
      <c r="J486" s="95">
        <f t="shared" si="51"/>
        <v>90.826202291770926</v>
      </c>
      <c r="K486" s="6"/>
      <c r="L486" s="6"/>
      <c r="M486" s="6"/>
    </row>
    <row r="487" spans="1:13" ht="37.5" x14ac:dyDescent="0.2">
      <c r="A487" s="13" t="s">
        <v>312</v>
      </c>
      <c r="B487" s="14" t="s">
        <v>134</v>
      </c>
      <c r="C487" s="14" t="s">
        <v>23</v>
      </c>
      <c r="D487" s="14" t="s">
        <v>21</v>
      </c>
      <c r="E487" s="15" t="s">
        <v>3</v>
      </c>
      <c r="F487" s="15" t="s">
        <v>3</v>
      </c>
      <c r="G487" s="15" t="s">
        <v>3</v>
      </c>
      <c r="H487" s="16">
        <f>H488</f>
        <v>164141066.15000001</v>
      </c>
      <c r="I487" s="16">
        <f>I488</f>
        <v>145550280.40000001</v>
      </c>
      <c r="J487" s="95">
        <f t="shared" si="51"/>
        <v>88.673897284783791</v>
      </c>
    </row>
    <row r="488" spans="1:13" ht="18.75" x14ac:dyDescent="0.2">
      <c r="A488" s="13" t="s">
        <v>24</v>
      </c>
      <c r="B488" s="14" t="s">
        <v>134</v>
      </c>
      <c r="C488" s="14" t="s">
        <v>23</v>
      </c>
      <c r="D488" s="14" t="s">
        <v>21</v>
      </c>
      <c r="E488" s="14" t="s">
        <v>25</v>
      </c>
      <c r="F488" s="18" t="s">
        <v>3</v>
      </c>
      <c r="G488" s="18" t="s">
        <v>3</v>
      </c>
      <c r="H488" s="16">
        <f>H489+H493+H496</f>
        <v>164141066.15000001</v>
      </c>
      <c r="I488" s="16">
        <f>I489+I493+I496</f>
        <v>145550280.40000001</v>
      </c>
      <c r="J488" s="95">
        <f t="shared" si="51"/>
        <v>88.673897284783791</v>
      </c>
    </row>
    <row r="489" spans="1:13" ht="37.5" x14ac:dyDescent="0.2">
      <c r="A489" s="19" t="s">
        <v>313</v>
      </c>
      <c r="B489" s="20" t="s">
        <v>134</v>
      </c>
      <c r="C489" s="20" t="s">
        <v>23</v>
      </c>
      <c r="D489" s="20" t="s">
        <v>21</v>
      </c>
      <c r="E489" s="20" t="s">
        <v>25</v>
      </c>
      <c r="F489" s="20" t="s">
        <v>314</v>
      </c>
      <c r="G489" s="21" t="s">
        <v>3</v>
      </c>
      <c r="H489" s="22">
        <v>5982794.1500000004</v>
      </c>
      <c r="I489" s="22">
        <v>3931887.33</v>
      </c>
      <c r="J489" s="95">
        <f t="shared" si="51"/>
        <v>65.719916671376694</v>
      </c>
    </row>
    <row r="490" spans="1:13" ht="37.5" x14ac:dyDescent="0.2">
      <c r="A490" s="19" t="s">
        <v>111</v>
      </c>
      <c r="B490" s="20" t="s">
        <v>134</v>
      </c>
      <c r="C490" s="20" t="s">
        <v>23</v>
      </c>
      <c r="D490" s="20" t="s">
        <v>21</v>
      </c>
      <c r="E490" s="20" t="s">
        <v>25</v>
      </c>
      <c r="F490" s="20" t="s">
        <v>314</v>
      </c>
      <c r="G490" s="20" t="s">
        <v>112</v>
      </c>
      <c r="H490" s="22">
        <v>5982794.1500000004</v>
      </c>
      <c r="I490" s="22">
        <v>3931887.33</v>
      </c>
      <c r="J490" s="95">
        <f t="shared" si="51"/>
        <v>65.719916671376694</v>
      </c>
    </row>
    <row r="491" spans="1:13" ht="18.75" x14ac:dyDescent="0.2">
      <c r="A491" s="19" t="s">
        <v>113</v>
      </c>
      <c r="B491" s="20" t="s">
        <v>134</v>
      </c>
      <c r="C491" s="20" t="s">
        <v>23</v>
      </c>
      <c r="D491" s="20" t="s">
        <v>21</v>
      </c>
      <c r="E491" s="20" t="s">
        <v>25</v>
      </c>
      <c r="F491" s="20" t="s">
        <v>314</v>
      </c>
      <c r="G491" s="20" t="s">
        <v>114</v>
      </c>
      <c r="H491" s="22">
        <v>5782576.5499999998</v>
      </c>
      <c r="I491" s="22">
        <v>3931887.33</v>
      </c>
      <c r="J491" s="95">
        <f t="shared" si="51"/>
        <v>67.995422040716434</v>
      </c>
    </row>
    <row r="492" spans="1:13" ht="131.25" x14ac:dyDescent="0.2">
      <c r="A492" s="19" t="s">
        <v>315</v>
      </c>
      <c r="B492" s="20" t="s">
        <v>134</v>
      </c>
      <c r="C492" s="20" t="s">
        <v>23</v>
      </c>
      <c r="D492" s="20" t="s">
        <v>21</v>
      </c>
      <c r="E492" s="20" t="s">
        <v>25</v>
      </c>
      <c r="F492" s="20" t="s">
        <v>314</v>
      </c>
      <c r="G492" s="20">
        <v>460</v>
      </c>
      <c r="H492" s="22">
        <v>200217.60000000001</v>
      </c>
      <c r="I492" s="22"/>
      <c r="J492" s="95">
        <f t="shared" si="51"/>
        <v>0</v>
      </c>
    </row>
    <row r="493" spans="1:13" ht="18.75" x14ac:dyDescent="0.2">
      <c r="A493" s="19" t="s">
        <v>316</v>
      </c>
      <c r="B493" s="20" t="s">
        <v>134</v>
      </c>
      <c r="C493" s="20" t="s">
        <v>23</v>
      </c>
      <c r="D493" s="20" t="s">
        <v>21</v>
      </c>
      <c r="E493" s="20" t="s">
        <v>25</v>
      </c>
      <c r="F493" s="20" t="s">
        <v>317</v>
      </c>
      <c r="G493" s="21" t="s">
        <v>3</v>
      </c>
      <c r="H493" s="22">
        <v>383272</v>
      </c>
      <c r="I493" s="22">
        <v>383267.98</v>
      </c>
      <c r="J493" s="95">
        <f t="shared" si="51"/>
        <v>99.998951136529669</v>
      </c>
    </row>
    <row r="494" spans="1:13" ht="37.5" x14ac:dyDescent="0.2">
      <c r="A494" s="19" t="s">
        <v>34</v>
      </c>
      <c r="B494" s="20" t="s">
        <v>134</v>
      </c>
      <c r="C494" s="20" t="s">
        <v>23</v>
      </c>
      <c r="D494" s="20" t="s">
        <v>21</v>
      </c>
      <c r="E494" s="20" t="s">
        <v>25</v>
      </c>
      <c r="F494" s="20" t="s">
        <v>317</v>
      </c>
      <c r="G494" s="20" t="s">
        <v>35</v>
      </c>
      <c r="H494" s="22">
        <v>383272</v>
      </c>
      <c r="I494" s="22">
        <v>383267.98</v>
      </c>
      <c r="J494" s="95">
        <f t="shared" si="51"/>
        <v>99.998951136529669</v>
      </c>
    </row>
    <row r="495" spans="1:13" ht="37.5" x14ac:dyDescent="0.2">
      <c r="A495" s="19" t="s">
        <v>36</v>
      </c>
      <c r="B495" s="20" t="s">
        <v>134</v>
      </c>
      <c r="C495" s="20" t="s">
        <v>23</v>
      </c>
      <c r="D495" s="20" t="s">
        <v>21</v>
      </c>
      <c r="E495" s="20" t="s">
        <v>25</v>
      </c>
      <c r="F495" s="20" t="s">
        <v>317</v>
      </c>
      <c r="G495" s="20" t="s">
        <v>37</v>
      </c>
      <c r="H495" s="22">
        <v>383272</v>
      </c>
      <c r="I495" s="22">
        <v>383267.98</v>
      </c>
      <c r="J495" s="95">
        <f t="shared" si="51"/>
        <v>99.998951136529669</v>
      </c>
    </row>
    <row r="496" spans="1:13" ht="37.5" x14ac:dyDescent="0.2">
      <c r="A496" s="19" t="s">
        <v>318</v>
      </c>
      <c r="B496" s="20" t="s">
        <v>134</v>
      </c>
      <c r="C496" s="20" t="s">
        <v>23</v>
      </c>
      <c r="D496" s="20" t="s">
        <v>21</v>
      </c>
      <c r="E496" s="20" t="s">
        <v>25</v>
      </c>
      <c r="F496" s="20" t="s">
        <v>319</v>
      </c>
      <c r="G496" s="21" t="s">
        <v>3</v>
      </c>
      <c r="H496" s="22">
        <v>157775000</v>
      </c>
      <c r="I496" s="22">
        <v>141235125.09</v>
      </c>
      <c r="J496" s="95">
        <f t="shared" si="51"/>
        <v>89.516796127396617</v>
      </c>
    </row>
    <row r="497" spans="1:10" ht="37.5" x14ac:dyDescent="0.2">
      <c r="A497" s="19" t="s">
        <v>111</v>
      </c>
      <c r="B497" s="20" t="s">
        <v>134</v>
      </c>
      <c r="C497" s="20" t="s">
        <v>23</v>
      </c>
      <c r="D497" s="20" t="s">
        <v>21</v>
      </c>
      <c r="E497" s="20" t="s">
        <v>25</v>
      </c>
      <c r="F497" s="20" t="s">
        <v>319</v>
      </c>
      <c r="G497" s="20" t="s">
        <v>112</v>
      </c>
      <c r="H497" s="22">
        <v>157775000</v>
      </c>
      <c r="I497" s="22">
        <v>141235125.09</v>
      </c>
      <c r="J497" s="95">
        <f t="shared" si="51"/>
        <v>89.516796127396617</v>
      </c>
    </row>
    <row r="498" spans="1:10" ht="18.75" x14ac:dyDescent="0.2">
      <c r="A498" s="19" t="s">
        <v>113</v>
      </c>
      <c r="B498" s="20" t="s">
        <v>134</v>
      </c>
      <c r="C498" s="20" t="s">
        <v>23</v>
      </c>
      <c r="D498" s="20" t="s">
        <v>21</v>
      </c>
      <c r="E498" s="20" t="s">
        <v>25</v>
      </c>
      <c r="F498" s="20" t="s">
        <v>319</v>
      </c>
      <c r="G498" s="20" t="s">
        <v>114</v>
      </c>
      <c r="H498" s="22">
        <v>157775000</v>
      </c>
      <c r="I498" s="22">
        <v>141235125.09</v>
      </c>
      <c r="J498" s="95">
        <f t="shared" si="51"/>
        <v>89.516796127396617</v>
      </c>
    </row>
    <row r="499" spans="1:10" ht="75" x14ac:dyDescent="0.2">
      <c r="A499" s="13" t="s">
        <v>320</v>
      </c>
      <c r="B499" s="14" t="s">
        <v>134</v>
      </c>
      <c r="C499" s="14" t="s">
        <v>23</v>
      </c>
      <c r="D499" s="14" t="s">
        <v>55</v>
      </c>
      <c r="E499" s="15" t="s">
        <v>3</v>
      </c>
      <c r="F499" s="15" t="s">
        <v>3</v>
      </c>
      <c r="G499" s="15" t="s">
        <v>3</v>
      </c>
      <c r="H499" s="16">
        <f>H500</f>
        <v>20700154.07</v>
      </c>
      <c r="I499" s="16">
        <f t="shared" ref="I499" si="54">I500</f>
        <v>18743494.23</v>
      </c>
      <c r="J499" s="95">
        <f t="shared" si="51"/>
        <v>90.547607358943679</v>
      </c>
    </row>
    <row r="500" spans="1:10" ht="18.75" x14ac:dyDescent="0.2">
      <c r="A500" s="13" t="s">
        <v>24</v>
      </c>
      <c r="B500" s="14" t="s">
        <v>134</v>
      </c>
      <c r="C500" s="14" t="s">
        <v>23</v>
      </c>
      <c r="D500" s="14" t="s">
        <v>55</v>
      </c>
      <c r="E500" s="14" t="s">
        <v>25</v>
      </c>
      <c r="F500" s="18" t="s">
        <v>3</v>
      </c>
      <c r="G500" s="18" t="s">
        <v>3</v>
      </c>
      <c r="H500" s="16">
        <f>H501+H506</f>
        <v>20700154.07</v>
      </c>
      <c r="I500" s="16">
        <f>I501+I506</f>
        <v>18743494.23</v>
      </c>
      <c r="J500" s="95">
        <f t="shared" si="51"/>
        <v>90.547607358943679</v>
      </c>
    </row>
    <row r="501" spans="1:10" ht="37.5" x14ac:dyDescent="0.2">
      <c r="A501" s="19" t="s">
        <v>321</v>
      </c>
      <c r="B501" s="20" t="s">
        <v>134</v>
      </c>
      <c r="C501" s="20" t="s">
        <v>23</v>
      </c>
      <c r="D501" s="20" t="s">
        <v>55</v>
      </c>
      <c r="E501" s="20" t="s">
        <v>25</v>
      </c>
      <c r="F501" s="20" t="s">
        <v>322</v>
      </c>
      <c r="G501" s="21" t="s">
        <v>3</v>
      </c>
      <c r="H501" s="22">
        <v>2184661</v>
      </c>
      <c r="I501" s="22">
        <v>908059.19</v>
      </c>
      <c r="J501" s="95">
        <f t="shared" ref="J501:J562" si="55">I501/H501*100</f>
        <v>41.565221789559111</v>
      </c>
    </row>
    <row r="502" spans="1:10" ht="37.5" x14ac:dyDescent="0.2">
      <c r="A502" s="19" t="s">
        <v>34</v>
      </c>
      <c r="B502" s="20" t="s">
        <v>134</v>
      </c>
      <c r="C502" s="20" t="s">
        <v>23</v>
      </c>
      <c r="D502" s="20" t="s">
        <v>55</v>
      </c>
      <c r="E502" s="20" t="s">
        <v>25</v>
      </c>
      <c r="F502" s="20" t="s">
        <v>322</v>
      </c>
      <c r="G502" s="20" t="s">
        <v>35</v>
      </c>
      <c r="H502" s="22">
        <v>1834661</v>
      </c>
      <c r="I502" s="22">
        <v>558059.18999999994</v>
      </c>
      <c r="J502" s="95">
        <f t="shared" si="55"/>
        <v>30.417564334773562</v>
      </c>
    </row>
    <row r="503" spans="1:10" ht="37.5" x14ac:dyDescent="0.2">
      <c r="A503" s="19" t="s">
        <v>36</v>
      </c>
      <c r="B503" s="20" t="s">
        <v>134</v>
      </c>
      <c r="C503" s="20" t="s">
        <v>23</v>
      </c>
      <c r="D503" s="20" t="s">
        <v>55</v>
      </c>
      <c r="E503" s="20" t="s">
        <v>25</v>
      </c>
      <c r="F503" s="20" t="s">
        <v>322</v>
      </c>
      <c r="G503" s="20" t="s">
        <v>37</v>
      </c>
      <c r="H503" s="22">
        <v>1834661</v>
      </c>
      <c r="I503" s="22">
        <v>558059.18999999994</v>
      </c>
      <c r="J503" s="95">
        <f t="shared" si="55"/>
        <v>30.417564334773562</v>
      </c>
    </row>
    <row r="504" spans="1:10" ht="18.75" x14ac:dyDescent="0.2">
      <c r="A504" s="19" t="s">
        <v>38</v>
      </c>
      <c r="B504" s="20" t="s">
        <v>134</v>
      </c>
      <c r="C504" s="20" t="s">
        <v>23</v>
      </c>
      <c r="D504" s="20" t="s">
        <v>55</v>
      </c>
      <c r="E504" s="20" t="s">
        <v>25</v>
      </c>
      <c r="F504" s="20" t="s">
        <v>322</v>
      </c>
      <c r="G504" s="20" t="s">
        <v>39</v>
      </c>
      <c r="H504" s="22">
        <v>350000</v>
      </c>
      <c r="I504" s="22">
        <v>350000</v>
      </c>
      <c r="J504" s="95">
        <f t="shared" si="55"/>
        <v>100</v>
      </c>
    </row>
    <row r="505" spans="1:10" ht="18.75" x14ac:dyDescent="0.2">
      <c r="A505" s="19" t="s">
        <v>40</v>
      </c>
      <c r="B505" s="20" t="s">
        <v>134</v>
      </c>
      <c r="C505" s="20" t="s">
        <v>23</v>
      </c>
      <c r="D505" s="20" t="s">
        <v>55</v>
      </c>
      <c r="E505" s="20" t="s">
        <v>25</v>
      </c>
      <c r="F505" s="20" t="s">
        <v>322</v>
      </c>
      <c r="G505" s="20" t="s">
        <v>41</v>
      </c>
      <c r="H505" s="22">
        <v>350000</v>
      </c>
      <c r="I505" s="22">
        <v>350000</v>
      </c>
      <c r="J505" s="95">
        <f t="shared" si="55"/>
        <v>100</v>
      </c>
    </row>
    <row r="506" spans="1:10" ht="56.25" x14ac:dyDescent="0.2">
      <c r="A506" s="19" t="s">
        <v>323</v>
      </c>
      <c r="B506" s="20" t="s">
        <v>134</v>
      </c>
      <c r="C506" s="20" t="s">
        <v>23</v>
      </c>
      <c r="D506" s="20" t="s">
        <v>55</v>
      </c>
      <c r="E506" s="20" t="s">
        <v>25</v>
      </c>
      <c r="F506" s="20" t="s">
        <v>324</v>
      </c>
      <c r="G506" s="21" t="s">
        <v>3</v>
      </c>
      <c r="H506" s="22">
        <v>18515493.07</v>
      </c>
      <c r="I506" s="22">
        <v>17835435.039999999</v>
      </c>
      <c r="J506" s="95">
        <f t="shared" si="55"/>
        <v>96.327086578634649</v>
      </c>
    </row>
    <row r="507" spans="1:10" ht="18.75" x14ac:dyDescent="0.2">
      <c r="A507" s="19" t="s">
        <v>119</v>
      </c>
      <c r="B507" s="20" t="s">
        <v>134</v>
      </c>
      <c r="C507" s="20" t="s">
        <v>23</v>
      </c>
      <c r="D507" s="20" t="s">
        <v>55</v>
      </c>
      <c r="E507" s="20" t="s">
        <v>25</v>
      </c>
      <c r="F507" s="20" t="s">
        <v>324</v>
      </c>
      <c r="G507" s="20" t="s">
        <v>120</v>
      </c>
      <c r="H507" s="22">
        <v>18515493.07</v>
      </c>
      <c r="I507" s="22">
        <v>17835435.039999999</v>
      </c>
      <c r="J507" s="95">
        <f t="shared" si="55"/>
        <v>96.327086578634649</v>
      </c>
    </row>
    <row r="508" spans="1:10" ht="18.75" x14ac:dyDescent="0.2">
      <c r="A508" s="19" t="s">
        <v>125</v>
      </c>
      <c r="B508" s="20" t="s">
        <v>134</v>
      </c>
      <c r="C508" s="20" t="s">
        <v>23</v>
      </c>
      <c r="D508" s="20" t="s">
        <v>55</v>
      </c>
      <c r="E508" s="20" t="s">
        <v>25</v>
      </c>
      <c r="F508" s="20" t="s">
        <v>324</v>
      </c>
      <c r="G508" s="20" t="s">
        <v>126</v>
      </c>
      <c r="H508" s="22">
        <v>18515493.07</v>
      </c>
      <c r="I508" s="22">
        <v>17835435.039999999</v>
      </c>
      <c r="J508" s="95">
        <f t="shared" si="55"/>
        <v>96.327086578634649</v>
      </c>
    </row>
    <row r="509" spans="1:10" ht="56.25" x14ac:dyDescent="0.2">
      <c r="A509" s="13" t="s">
        <v>325</v>
      </c>
      <c r="B509" s="14" t="s">
        <v>134</v>
      </c>
      <c r="C509" s="14" t="s">
        <v>23</v>
      </c>
      <c r="D509" s="14" t="s">
        <v>65</v>
      </c>
      <c r="E509" s="15" t="s">
        <v>3</v>
      </c>
      <c r="F509" s="15" t="s">
        <v>3</v>
      </c>
      <c r="G509" s="15" t="s">
        <v>3</v>
      </c>
      <c r="H509" s="16">
        <f>H510</f>
        <v>31486800.68</v>
      </c>
      <c r="I509" s="16">
        <f t="shared" ref="I509:I510" si="56">I510</f>
        <v>30913632.210000001</v>
      </c>
      <c r="J509" s="95">
        <f t="shared" si="55"/>
        <v>98.179654783523091</v>
      </c>
    </row>
    <row r="510" spans="1:10" ht="18.75" x14ac:dyDescent="0.2">
      <c r="A510" s="13" t="s">
        <v>24</v>
      </c>
      <c r="B510" s="14" t="s">
        <v>134</v>
      </c>
      <c r="C510" s="14" t="s">
        <v>23</v>
      </c>
      <c r="D510" s="14" t="s">
        <v>65</v>
      </c>
      <c r="E510" s="14" t="s">
        <v>25</v>
      </c>
      <c r="F510" s="18" t="s">
        <v>3</v>
      </c>
      <c r="G510" s="18" t="s">
        <v>3</v>
      </c>
      <c r="H510" s="16">
        <f>H511</f>
        <v>31486800.68</v>
      </c>
      <c r="I510" s="16">
        <f t="shared" si="56"/>
        <v>30913632.210000001</v>
      </c>
      <c r="J510" s="95">
        <f t="shared" si="55"/>
        <v>98.179654783523091</v>
      </c>
    </row>
    <row r="511" spans="1:10" ht="37.5" x14ac:dyDescent="0.2">
      <c r="A511" s="19" t="s">
        <v>326</v>
      </c>
      <c r="B511" s="20" t="s">
        <v>134</v>
      </c>
      <c r="C511" s="20" t="s">
        <v>23</v>
      </c>
      <c r="D511" s="20" t="s">
        <v>65</v>
      </c>
      <c r="E511" s="20" t="s">
        <v>25</v>
      </c>
      <c r="F511" s="20" t="s">
        <v>327</v>
      </c>
      <c r="G511" s="21" t="s">
        <v>3</v>
      </c>
      <c r="H511" s="22">
        <v>31486800.68</v>
      </c>
      <c r="I511" s="22">
        <v>30913632.210000001</v>
      </c>
      <c r="J511" s="95">
        <f t="shared" si="55"/>
        <v>98.179654783523091</v>
      </c>
    </row>
    <row r="512" spans="1:10" ht="18.75" x14ac:dyDescent="0.2">
      <c r="A512" s="19" t="s">
        <v>119</v>
      </c>
      <c r="B512" s="20" t="s">
        <v>134</v>
      </c>
      <c r="C512" s="20" t="s">
        <v>23</v>
      </c>
      <c r="D512" s="20" t="s">
        <v>65</v>
      </c>
      <c r="E512" s="20" t="s">
        <v>25</v>
      </c>
      <c r="F512" s="20" t="s">
        <v>327</v>
      </c>
      <c r="G512" s="20" t="s">
        <v>120</v>
      </c>
      <c r="H512" s="22">
        <v>31486800.68</v>
      </c>
      <c r="I512" s="22">
        <v>30913632.210000001</v>
      </c>
      <c r="J512" s="95">
        <f t="shared" si="55"/>
        <v>98.179654783523091</v>
      </c>
    </row>
    <row r="513" spans="1:10" ht="18.75" x14ac:dyDescent="0.2">
      <c r="A513" s="19" t="s">
        <v>125</v>
      </c>
      <c r="B513" s="20" t="s">
        <v>134</v>
      </c>
      <c r="C513" s="20" t="s">
        <v>23</v>
      </c>
      <c r="D513" s="20" t="s">
        <v>65</v>
      </c>
      <c r="E513" s="20" t="s">
        <v>25</v>
      </c>
      <c r="F513" s="20" t="s">
        <v>327</v>
      </c>
      <c r="G513" s="20" t="s">
        <v>126</v>
      </c>
      <c r="H513" s="22">
        <v>31486800.68</v>
      </c>
      <c r="I513" s="22">
        <v>30913632.210000001</v>
      </c>
      <c r="J513" s="95">
        <f t="shared" si="55"/>
        <v>98.179654783523091</v>
      </c>
    </row>
    <row r="514" spans="1:10" ht="56.25" x14ac:dyDescent="0.2">
      <c r="A514" s="13" t="s">
        <v>328</v>
      </c>
      <c r="B514" s="14" t="s">
        <v>134</v>
      </c>
      <c r="C514" s="14" t="s">
        <v>23</v>
      </c>
      <c r="D514" s="24" t="s">
        <v>73</v>
      </c>
      <c r="E514" s="14" t="s">
        <v>25</v>
      </c>
      <c r="F514" s="14" t="s">
        <v>329</v>
      </c>
      <c r="G514" s="14"/>
      <c r="H514" s="16">
        <f>H515</f>
        <v>15809449.02</v>
      </c>
      <c r="I514" s="16">
        <f>I515</f>
        <v>15755087.84</v>
      </c>
      <c r="J514" s="95">
        <f t="shared" si="55"/>
        <v>99.656147536000589</v>
      </c>
    </row>
    <row r="515" spans="1:10" ht="18.75" x14ac:dyDescent="0.2">
      <c r="A515" s="19" t="s">
        <v>330</v>
      </c>
      <c r="B515" s="20" t="s">
        <v>134</v>
      </c>
      <c r="C515" s="20" t="s">
        <v>23</v>
      </c>
      <c r="D515" s="25" t="s">
        <v>73</v>
      </c>
      <c r="E515" s="20" t="s">
        <v>25</v>
      </c>
      <c r="F515" s="20" t="s">
        <v>329</v>
      </c>
      <c r="G515" s="20">
        <v>500</v>
      </c>
      <c r="H515" s="22">
        <v>15809449.02</v>
      </c>
      <c r="I515" s="22">
        <v>15755087.84</v>
      </c>
      <c r="J515" s="95">
        <f t="shared" si="55"/>
        <v>99.656147536000589</v>
      </c>
    </row>
    <row r="516" spans="1:10" ht="18.75" x14ac:dyDescent="0.2">
      <c r="A516" s="19" t="s">
        <v>331</v>
      </c>
      <c r="B516" s="20" t="s">
        <v>134</v>
      </c>
      <c r="C516" s="20" t="s">
        <v>23</v>
      </c>
      <c r="D516" s="25" t="s">
        <v>73</v>
      </c>
      <c r="E516" s="20" t="s">
        <v>25</v>
      </c>
      <c r="F516" s="20" t="s">
        <v>329</v>
      </c>
      <c r="G516" s="20">
        <v>540</v>
      </c>
      <c r="H516" s="22">
        <v>15809449.02</v>
      </c>
      <c r="I516" s="22">
        <v>15755087.84</v>
      </c>
      <c r="J516" s="95">
        <f t="shared" si="55"/>
        <v>99.656147536000589</v>
      </c>
    </row>
    <row r="517" spans="1:10" ht="18.75" x14ac:dyDescent="0.2">
      <c r="A517" s="13" t="s">
        <v>332</v>
      </c>
      <c r="B517" s="14" t="s">
        <v>134</v>
      </c>
      <c r="C517" s="14" t="s">
        <v>23</v>
      </c>
      <c r="D517" s="14" t="s">
        <v>333</v>
      </c>
      <c r="E517" s="15" t="s">
        <v>3</v>
      </c>
      <c r="F517" s="15" t="s">
        <v>3</v>
      </c>
      <c r="G517" s="15" t="s">
        <v>3</v>
      </c>
      <c r="H517" s="16">
        <f>H518</f>
        <v>24460398.800000001</v>
      </c>
      <c r="I517" s="16">
        <f>I518</f>
        <v>22095604.640000001</v>
      </c>
      <c r="J517" s="95">
        <f t="shared" si="55"/>
        <v>90.332152066138832</v>
      </c>
    </row>
    <row r="518" spans="1:10" ht="18.75" x14ac:dyDescent="0.2">
      <c r="A518" s="13" t="s">
        <v>24</v>
      </c>
      <c r="B518" s="14" t="s">
        <v>134</v>
      </c>
      <c r="C518" s="14" t="s">
        <v>23</v>
      </c>
      <c r="D518" s="14" t="s">
        <v>333</v>
      </c>
      <c r="E518" s="14" t="s">
        <v>25</v>
      </c>
      <c r="F518" s="18" t="s">
        <v>3</v>
      </c>
      <c r="G518" s="18" t="s">
        <v>3</v>
      </c>
      <c r="H518" s="16">
        <f>H519</f>
        <v>24460398.800000001</v>
      </c>
      <c r="I518" s="16">
        <f>I519</f>
        <v>22095604.640000001</v>
      </c>
      <c r="J518" s="95">
        <f t="shared" si="55"/>
        <v>90.332152066138832</v>
      </c>
    </row>
    <row r="519" spans="1:10" ht="56.25" x14ac:dyDescent="0.2">
      <c r="A519" s="19" t="s">
        <v>334</v>
      </c>
      <c r="B519" s="20" t="s">
        <v>134</v>
      </c>
      <c r="C519" s="20" t="s">
        <v>23</v>
      </c>
      <c r="D519" s="20" t="s">
        <v>333</v>
      </c>
      <c r="E519" s="20" t="s">
        <v>25</v>
      </c>
      <c r="F519" s="20" t="s">
        <v>335</v>
      </c>
      <c r="G519" s="21" t="s">
        <v>3</v>
      </c>
      <c r="H519" s="22">
        <v>24460398.800000001</v>
      </c>
      <c r="I519" s="22">
        <v>22095604.640000001</v>
      </c>
      <c r="J519" s="95">
        <f t="shared" si="55"/>
        <v>90.332152066138832</v>
      </c>
    </row>
    <row r="520" spans="1:10" ht="18.75" x14ac:dyDescent="0.2">
      <c r="A520" s="19" t="s">
        <v>119</v>
      </c>
      <c r="B520" s="20" t="s">
        <v>134</v>
      </c>
      <c r="C520" s="20" t="s">
        <v>23</v>
      </c>
      <c r="D520" s="20" t="s">
        <v>333</v>
      </c>
      <c r="E520" s="20" t="s">
        <v>25</v>
      </c>
      <c r="F520" s="20" t="s">
        <v>335</v>
      </c>
      <c r="G520" s="20" t="s">
        <v>120</v>
      </c>
      <c r="H520" s="22">
        <v>24460398.800000001</v>
      </c>
      <c r="I520" s="22">
        <v>22095604.640000001</v>
      </c>
      <c r="J520" s="95">
        <f t="shared" si="55"/>
        <v>90.332152066138832</v>
      </c>
    </row>
    <row r="521" spans="1:10" ht="18.75" x14ac:dyDescent="0.2">
      <c r="A521" s="19" t="s">
        <v>125</v>
      </c>
      <c r="B521" s="20" t="s">
        <v>134</v>
      </c>
      <c r="C521" s="20" t="s">
        <v>23</v>
      </c>
      <c r="D521" s="20" t="s">
        <v>333</v>
      </c>
      <c r="E521" s="20" t="s">
        <v>25</v>
      </c>
      <c r="F521" s="20" t="s">
        <v>335</v>
      </c>
      <c r="G521" s="20" t="s">
        <v>126</v>
      </c>
      <c r="H521" s="22">
        <v>24460398.800000001</v>
      </c>
      <c r="I521" s="22">
        <v>22095604.640000001</v>
      </c>
      <c r="J521" s="95">
        <f t="shared" si="55"/>
        <v>90.332152066138832</v>
      </c>
    </row>
    <row r="522" spans="1:10" ht="56.25" x14ac:dyDescent="0.2">
      <c r="A522" s="13" t="s">
        <v>336</v>
      </c>
      <c r="B522" s="14" t="s">
        <v>199</v>
      </c>
      <c r="C522" s="15" t="s">
        <v>3</v>
      </c>
      <c r="D522" s="15" t="s">
        <v>3</v>
      </c>
      <c r="E522" s="15" t="s">
        <v>3</v>
      </c>
      <c r="F522" s="15" t="s">
        <v>3</v>
      </c>
      <c r="G522" s="15" t="s">
        <v>3</v>
      </c>
      <c r="H522" s="16">
        <f>H523+H528</f>
        <v>6561193.0099999998</v>
      </c>
      <c r="I522" s="16">
        <f>I523+I528</f>
        <v>6561193.0099999998</v>
      </c>
      <c r="J522" s="95">
        <f t="shared" si="55"/>
        <v>100</v>
      </c>
    </row>
    <row r="523" spans="1:10" ht="37.5" x14ac:dyDescent="0.2">
      <c r="A523" s="13" t="s">
        <v>337</v>
      </c>
      <c r="B523" s="14" t="s">
        <v>199</v>
      </c>
      <c r="C523" s="14" t="s">
        <v>23</v>
      </c>
      <c r="D523" s="14" t="s">
        <v>21</v>
      </c>
      <c r="E523" s="15" t="s">
        <v>3</v>
      </c>
      <c r="F523" s="15" t="s">
        <v>3</v>
      </c>
      <c r="G523" s="15" t="s">
        <v>3</v>
      </c>
      <c r="H523" s="16">
        <f>H524</f>
        <v>456193</v>
      </c>
      <c r="I523" s="16">
        <f>I524</f>
        <v>456193</v>
      </c>
      <c r="J523" s="95">
        <f t="shared" si="55"/>
        <v>100</v>
      </c>
    </row>
    <row r="524" spans="1:10" ht="18.75" x14ac:dyDescent="0.2">
      <c r="A524" s="13" t="s">
        <v>24</v>
      </c>
      <c r="B524" s="14" t="s">
        <v>199</v>
      </c>
      <c r="C524" s="14" t="s">
        <v>23</v>
      </c>
      <c r="D524" s="14" t="s">
        <v>21</v>
      </c>
      <c r="E524" s="14" t="s">
        <v>25</v>
      </c>
      <c r="F524" s="18" t="s">
        <v>3</v>
      </c>
      <c r="G524" s="18" t="s">
        <v>3</v>
      </c>
      <c r="H524" s="16">
        <f>H525</f>
        <v>456193</v>
      </c>
      <c r="I524" s="16">
        <f t="shared" ref="I524" si="57">I525</f>
        <v>456193</v>
      </c>
      <c r="J524" s="95">
        <f t="shared" si="55"/>
        <v>100</v>
      </c>
    </row>
    <row r="525" spans="1:10" ht="18.75" x14ac:dyDescent="0.2">
      <c r="A525" s="19" t="s">
        <v>338</v>
      </c>
      <c r="B525" s="20" t="s">
        <v>199</v>
      </c>
      <c r="C525" s="20" t="s">
        <v>23</v>
      </c>
      <c r="D525" s="20" t="s">
        <v>21</v>
      </c>
      <c r="E525" s="20" t="s">
        <v>25</v>
      </c>
      <c r="F525" s="20" t="s">
        <v>339</v>
      </c>
      <c r="G525" s="21" t="s">
        <v>3</v>
      </c>
      <c r="H525" s="22">
        <v>456193</v>
      </c>
      <c r="I525" s="22">
        <v>456193</v>
      </c>
      <c r="J525" s="95">
        <f t="shared" si="55"/>
        <v>100</v>
      </c>
    </row>
    <row r="526" spans="1:10" ht="37.5" x14ac:dyDescent="0.2">
      <c r="A526" s="19" t="s">
        <v>34</v>
      </c>
      <c r="B526" s="20" t="s">
        <v>199</v>
      </c>
      <c r="C526" s="20" t="s">
        <v>23</v>
      </c>
      <c r="D526" s="20" t="s">
        <v>21</v>
      </c>
      <c r="E526" s="20" t="s">
        <v>25</v>
      </c>
      <c r="F526" s="20" t="s">
        <v>339</v>
      </c>
      <c r="G526" s="20" t="s">
        <v>35</v>
      </c>
      <c r="H526" s="22">
        <v>456193</v>
      </c>
      <c r="I526" s="22">
        <v>456193</v>
      </c>
      <c r="J526" s="95">
        <f t="shared" si="55"/>
        <v>100</v>
      </c>
    </row>
    <row r="527" spans="1:10" ht="37.5" x14ac:dyDescent="0.2">
      <c r="A527" s="19" t="s">
        <v>36</v>
      </c>
      <c r="B527" s="20" t="s">
        <v>199</v>
      </c>
      <c r="C527" s="20" t="s">
        <v>23</v>
      </c>
      <c r="D527" s="20" t="s">
        <v>21</v>
      </c>
      <c r="E527" s="20" t="s">
        <v>25</v>
      </c>
      <c r="F527" s="20" t="s">
        <v>339</v>
      </c>
      <c r="G527" s="20" t="s">
        <v>37</v>
      </c>
      <c r="H527" s="22">
        <v>456193</v>
      </c>
      <c r="I527" s="22">
        <v>456193</v>
      </c>
      <c r="J527" s="95">
        <f t="shared" si="55"/>
        <v>100</v>
      </c>
    </row>
    <row r="528" spans="1:10" ht="18.75" x14ac:dyDescent="0.2">
      <c r="A528" s="13" t="s">
        <v>340</v>
      </c>
      <c r="B528" s="14" t="s">
        <v>199</v>
      </c>
      <c r="C528" s="14" t="s">
        <v>23</v>
      </c>
      <c r="D528" s="14" t="s">
        <v>55</v>
      </c>
      <c r="E528" s="15" t="s">
        <v>3</v>
      </c>
      <c r="F528" s="15" t="s">
        <v>3</v>
      </c>
      <c r="G528" s="15" t="s">
        <v>3</v>
      </c>
      <c r="H528" s="16">
        <f>H529</f>
        <v>6105000.0099999998</v>
      </c>
      <c r="I528" s="16">
        <f>I529</f>
        <v>6105000.0099999998</v>
      </c>
      <c r="J528" s="95">
        <f t="shared" si="55"/>
        <v>100</v>
      </c>
    </row>
    <row r="529" spans="1:13" ht="18.75" x14ac:dyDescent="0.2">
      <c r="A529" s="13" t="s">
        <v>24</v>
      </c>
      <c r="B529" s="14" t="s">
        <v>199</v>
      </c>
      <c r="C529" s="14" t="s">
        <v>23</v>
      </c>
      <c r="D529" s="14" t="s">
        <v>55</v>
      </c>
      <c r="E529" s="14" t="s">
        <v>25</v>
      </c>
      <c r="F529" s="18" t="s">
        <v>3</v>
      </c>
      <c r="G529" s="18" t="s">
        <v>3</v>
      </c>
      <c r="H529" s="16">
        <f>H530</f>
        <v>6105000.0099999998</v>
      </c>
      <c r="I529" s="16">
        <f t="shared" ref="I529" si="58">I530</f>
        <v>6105000.0099999998</v>
      </c>
      <c r="J529" s="95">
        <f t="shared" si="55"/>
        <v>100</v>
      </c>
    </row>
    <row r="530" spans="1:13" ht="37.5" x14ac:dyDescent="0.2">
      <c r="A530" s="19" t="s">
        <v>341</v>
      </c>
      <c r="B530" s="20" t="s">
        <v>199</v>
      </c>
      <c r="C530" s="20" t="s">
        <v>23</v>
      </c>
      <c r="D530" s="20" t="s">
        <v>55</v>
      </c>
      <c r="E530" s="20" t="s">
        <v>25</v>
      </c>
      <c r="F530" s="20" t="s">
        <v>342</v>
      </c>
      <c r="G530" s="21" t="s">
        <v>3</v>
      </c>
      <c r="H530" s="22">
        <v>6105000.0099999998</v>
      </c>
      <c r="I530" s="22">
        <v>6105000.0099999998</v>
      </c>
      <c r="J530" s="95">
        <f t="shared" si="55"/>
        <v>100</v>
      </c>
    </row>
    <row r="531" spans="1:13" ht="37.5" x14ac:dyDescent="0.2">
      <c r="A531" s="19" t="s">
        <v>34</v>
      </c>
      <c r="B531" s="20" t="s">
        <v>199</v>
      </c>
      <c r="C531" s="20" t="s">
        <v>23</v>
      </c>
      <c r="D531" s="20" t="s">
        <v>55</v>
      </c>
      <c r="E531" s="20" t="s">
        <v>25</v>
      </c>
      <c r="F531" s="20" t="s">
        <v>342</v>
      </c>
      <c r="G531" s="20" t="s">
        <v>35</v>
      </c>
      <c r="H531" s="22">
        <v>6105000.0099999998</v>
      </c>
      <c r="I531" s="22">
        <v>6105000.0099999998</v>
      </c>
      <c r="J531" s="95">
        <f t="shared" si="55"/>
        <v>100</v>
      </c>
    </row>
    <row r="532" spans="1:13" ht="37.5" x14ac:dyDescent="0.2">
      <c r="A532" s="19" t="s">
        <v>36</v>
      </c>
      <c r="B532" s="20" t="s">
        <v>199</v>
      </c>
      <c r="C532" s="20" t="s">
        <v>23</v>
      </c>
      <c r="D532" s="20" t="s">
        <v>55</v>
      </c>
      <c r="E532" s="20" t="s">
        <v>25</v>
      </c>
      <c r="F532" s="20" t="s">
        <v>342</v>
      </c>
      <c r="G532" s="20" t="s">
        <v>37</v>
      </c>
      <c r="H532" s="22">
        <v>6105000.0099999998</v>
      </c>
      <c r="I532" s="22">
        <v>6105000.0099999998</v>
      </c>
      <c r="J532" s="95">
        <f t="shared" si="55"/>
        <v>100</v>
      </c>
    </row>
    <row r="533" spans="1:13" ht="37.5" x14ac:dyDescent="0.2">
      <c r="A533" s="13" t="s">
        <v>343</v>
      </c>
      <c r="B533" s="14" t="s">
        <v>208</v>
      </c>
      <c r="C533" s="15" t="s">
        <v>3</v>
      </c>
      <c r="D533" s="15" t="s">
        <v>3</v>
      </c>
      <c r="E533" s="15" t="s">
        <v>3</v>
      </c>
      <c r="F533" s="15" t="s">
        <v>3</v>
      </c>
      <c r="G533" s="15" t="s">
        <v>3</v>
      </c>
      <c r="H533" s="16">
        <f>H534+H545+H550+H559+H564</f>
        <v>16026278</v>
      </c>
      <c r="I533" s="16">
        <f>I534+I545+I550+I559+I564</f>
        <v>14539046.860000001</v>
      </c>
      <c r="J533" s="95">
        <f t="shared" si="55"/>
        <v>90.720046538566237</v>
      </c>
      <c r="M533" s="7"/>
    </row>
    <row r="534" spans="1:13" ht="37.5" x14ac:dyDescent="0.2">
      <c r="A534" s="13" t="s">
        <v>344</v>
      </c>
      <c r="B534" s="14" t="s">
        <v>208</v>
      </c>
      <c r="C534" s="14" t="s">
        <v>23</v>
      </c>
      <c r="D534" s="14" t="s">
        <v>21</v>
      </c>
      <c r="E534" s="15" t="s">
        <v>3</v>
      </c>
      <c r="F534" s="15" t="s">
        <v>3</v>
      </c>
      <c r="G534" s="15" t="s">
        <v>3</v>
      </c>
      <c r="H534" s="16">
        <f>H535</f>
        <v>2425692</v>
      </c>
      <c r="I534" s="16">
        <f>I535</f>
        <v>2223132.0500000003</v>
      </c>
      <c r="J534" s="95">
        <f t="shared" si="55"/>
        <v>91.649395306576437</v>
      </c>
    </row>
    <row r="535" spans="1:13" ht="37.5" x14ac:dyDescent="0.2">
      <c r="A535" s="13" t="s">
        <v>345</v>
      </c>
      <c r="B535" s="14" t="s">
        <v>208</v>
      </c>
      <c r="C535" s="14" t="s">
        <v>23</v>
      </c>
      <c r="D535" s="14" t="s">
        <v>21</v>
      </c>
      <c r="E535" s="14" t="s">
        <v>346</v>
      </c>
      <c r="F535" s="18" t="s">
        <v>3</v>
      </c>
      <c r="G535" s="18" t="s">
        <v>3</v>
      </c>
      <c r="H535" s="16">
        <f>H536+H539+H542</f>
        <v>2425692</v>
      </c>
      <c r="I535" s="16">
        <f t="shared" ref="I535" si="59">I536+I539+I542</f>
        <v>2223132.0500000003</v>
      </c>
      <c r="J535" s="95">
        <f t="shared" si="55"/>
        <v>91.649395306576437</v>
      </c>
    </row>
    <row r="536" spans="1:13" ht="56.25" x14ac:dyDescent="0.2">
      <c r="A536" s="19" t="s">
        <v>44</v>
      </c>
      <c r="B536" s="20" t="s">
        <v>208</v>
      </c>
      <c r="C536" s="20" t="s">
        <v>23</v>
      </c>
      <c r="D536" s="20" t="s">
        <v>21</v>
      </c>
      <c r="E536" s="20" t="s">
        <v>346</v>
      </c>
      <c r="F536" s="20" t="s">
        <v>45</v>
      </c>
      <c r="G536" s="21" t="s">
        <v>3</v>
      </c>
      <c r="H536" s="22">
        <v>246000</v>
      </c>
      <c r="I536" s="22">
        <v>190782.22</v>
      </c>
      <c r="J536" s="95">
        <f t="shared" si="55"/>
        <v>77.55374796747968</v>
      </c>
    </row>
    <row r="537" spans="1:13" ht="37.5" x14ac:dyDescent="0.2">
      <c r="A537" s="19" t="s">
        <v>34</v>
      </c>
      <c r="B537" s="20" t="s">
        <v>208</v>
      </c>
      <c r="C537" s="20" t="s">
        <v>23</v>
      </c>
      <c r="D537" s="20" t="s">
        <v>21</v>
      </c>
      <c r="E537" s="20" t="s">
        <v>346</v>
      </c>
      <c r="F537" s="20" t="s">
        <v>45</v>
      </c>
      <c r="G537" s="20" t="s">
        <v>35</v>
      </c>
      <c r="H537" s="22">
        <v>246000</v>
      </c>
      <c r="I537" s="22">
        <v>190782.22</v>
      </c>
      <c r="J537" s="95">
        <f t="shared" si="55"/>
        <v>77.55374796747968</v>
      </c>
    </row>
    <row r="538" spans="1:13" ht="37.5" x14ac:dyDescent="0.2">
      <c r="A538" s="19" t="s">
        <v>36</v>
      </c>
      <c r="B538" s="20" t="s">
        <v>208</v>
      </c>
      <c r="C538" s="20" t="s">
        <v>23</v>
      </c>
      <c r="D538" s="20" t="s">
        <v>21</v>
      </c>
      <c r="E538" s="20" t="s">
        <v>346</v>
      </c>
      <c r="F538" s="20" t="s">
        <v>45</v>
      </c>
      <c r="G538" s="20" t="s">
        <v>37</v>
      </c>
      <c r="H538" s="22">
        <v>246000</v>
      </c>
      <c r="I538" s="22">
        <v>190782.22</v>
      </c>
      <c r="J538" s="95">
        <f t="shared" si="55"/>
        <v>77.55374796747968</v>
      </c>
    </row>
    <row r="539" spans="1:13" ht="37.5" x14ac:dyDescent="0.2">
      <c r="A539" s="19" t="s">
        <v>344</v>
      </c>
      <c r="B539" s="20" t="s">
        <v>208</v>
      </c>
      <c r="C539" s="20" t="s">
        <v>23</v>
      </c>
      <c r="D539" s="20" t="s">
        <v>21</v>
      </c>
      <c r="E539" s="20" t="s">
        <v>346</v>
      </c>
      <c r="F539" s="20" t="s">
        <v>347</v>
      </c>
      <c r="G539" s="21" t="s">
        <v>3</v>
      </c>
      <c r="H539" s="22">
        <v>64000</v>
      </c>
      <c r="I539" s="22">
        <v>44000</v>
      </c>
      <c r="J539" s="95">
        <f t="shared" si="55"/>
        <v>68.75</v>
      </c>
    </row>
    <row r="540" spans="1:13" ht="37.5" x14ac:dyDescent="0.2">
      <c r="A540" s="19" t="s">
        <v>34</v>
      </c>
      <c r="B540" s="20" t="s">
        <v>208</v>
      </c>
      <c r="C540" s="20" t="s">
        <v>23</v>
      </c>
      <c r="D540" s="20" t="s">
        <v>21</v>
      </c>
      <c r="E540" s="20" t="s">
        <v>346</v>
      </c>
      <c r="F540" s="20" t="s">
        <v>347</v>
      </c>
      <c r="G540" s="20" t="s">
        <v>35</v>
      </c>
      <c r="H540" s="22">
        <v>64000</v>
      </c>
      <c r="I540" s="22">
        <v>44000</v>
      </c>
      <c r="J540" s="95">
        <f t="shared" si="55"/>
        <v>68.75</v>
      </c>
    </row>
    <row r="541" spans="1:13" ht="37.5" x14ac:dyDescent="0.2">
      <c r="A541" s="19" t="s">
        <v>36</v>
      </c>
      <c r="B541" s="20" t="s">
        <v>208</v>
      </c>
      <c r="C541" s="20" t="s">
        <v>23</v>
      </c>
      <c r="D541" s="20" t="s">
        <v>21</v>
      </c>
      <c r="E541" s="20" t="s">
        <v>346</v>
      </c>
      <c r="F541" s="20" t="s">
        <v>347</v>
      </c>
      <c r="G541" s="20" t="s">
        <v>37</v>
      </c>
      <c r="H541" s="22">
        <v>64000</v>
      </c>
      <c r="I541" s="22">
        <v>44000</v>
      </c>
      <c r="J541" s="95">
        <f t="shared" si="55"/>
        <v>68.75</v>
      </c>
    </row>
    <row r="542" spans="1:13" ht="37.5" x14ac:dyDescent="0.2">
      <c r="A542" s="19" t="s">
        <v>348</v>
      </c>
      <c r="B542" s="20" t="s">
        <v>208</v>
      </c>
      <c r="C542" s="20" t="s">
        <v>23</v>
      </c>
      <c r="D542" s="20" t="s">
        <v>21</v>
      </c>
      <c r="E542" s="20" t="s">
        <v>346</v>
      </c>
      <c r="F542" s="20" t="s">
        <v>349</v>
      </c>
      <c r="G542" s="21" t="s">
        <v>3</v>
      </c>
      <c r="H542" s="22">
        <v>2115692</v>
      </c>
      <c r="I542" s="22">
        <v>1988349.83</v>
      </c>
      <c r="J542" s="95">
        <f t="shared" si="55"/>
        <v>93.981062933546099</v>
      </c>
    </row>
    <row r="543" spans="1:13" ht="37.5" x14ac:dyDescent="0.2">
      <c r="A543" s="19" t="s">
        <v>34</v>
      </c>
      <c r="B543" s="20" t="s">
        <v>208</v>
      </c>
      <c r="C543" s="20" t="s">
        <v>23</v>
      </c>
      <c r="D543" s="20" t="s">
        <v>21</v>
      </c>
      <c r="E543" s="20" t="s">
        <v>346</v>
      </c>
      <c r="F543" s="20" t="s">
        <v>349</v>
      </c>
      <c r="G543" s="20" t="s">
        <v>35</v>
      </c>
      <c r="H543" s="22">
        <v>2115692</v>
      </c>
      <c r="I543" s="22">
        <v>1988349.83</v>
      </c>
      <c r="J543" s="95">
        <f t="shared" si="55"/>
        <v>93.981062933546099</v>
      </c>
    </row>
    <row r="544" spans="1:13" ht="37.5" x14ac:dyDescent="0.2">
      <c r="A544" s="19" t="s">
        <v>36</v>
      </c>
      <c r="B544" s="20" t="s">
        <v>208</v>
      </c>
      <c r="C544" s="20" t="s">
        <v>23</v>
      </c>
      <c r="D544" s="20" t="s">
        <v>21</v>
      </c>
      <c r="E544" s="20" t="s">
        <v>346</v>
      </c>
      <c r="F544" s="20" t="s">
        <v>349</v>
      </c>
      <c r="G544" s="20" t="s">
        <v>37</v>
      </c>
      <c r="H544" s="22">
        <v>2115692</v>
      </c>
      <c r="I544" s="22">
        <v>1988349.83</v>
      </c>
      <c r="J544" s="95">
        <f t="shared" si="55"/>
        <v>93.981062933546099</v>
      </c>
    </row>
    <row r="545" spans="1:10" ht="37.5" x14ac:dyDescent="0.2">
      <c r="A545" s="13" t="s">
        <v>350</v>
      </c>
      <c r="B545" s="14" t="s">
        <v>208</v>
      </c>
      <c r="C545" s="14" t="s">
        <v>23</v>
      </c>
      <c r="D545" s="14" t="s">
        <v>55</v>
      </c>
      <c r="E545" s="15" t="s">
        <v>3</v>
      </c>
      <c r="F545" s="15" t="s">
        <v>3</v>
      </c>
      <c r="G545" s="15" t="s">
        <v>3</v>
      </c>
      <c r="H545" s="16">
        <f>H546</f>
        <v>1421328</v>
      </c>
      <c r="I545" s="16">
        <f>I546</f>
        <v>1006588</v>
      </c>
      <c r="J545" s="95">
        <f t="shared" si="55"/>
        <v>70.820246980288857</v>
      </c>
    </row>
    <row r="546" spans="1:10" ht="37.5" x14ac:dyDescent="0.2">
      <c r="A546" s="13" t="s">
        <v>345</v>
      </c>
      <c r="B546" s="14" t="s">
        <v>208</v>
      </c>
      <c r="C546" s="14" t="s">
        <v>23</v>
      </c>
      <c r="D546" s="14" t="s">
        <v>55</v>
      </c>
      <c r="E546" s="14" t="s">
        <v>346</v>
      </c>
      <c r="F546" s="18" t="s">
        <v>3</v>
      </c>
      <c r="G546" s="18" t="s">
        <v>3</v>
      </c>
      <c r="H546" s="16">
        <f>H547</f>
        <v>1421328</v>
      </c>
      <c r="I546" s="16">
        <f>I547</f>
        <v>1006588</v>
      </c>
      <c r="J546" s="95">
        <f t="shared" si="55"/>
        <v>70.820246980288857</v>
      </c>
    </row>
    <row r="547" spans="1:10" ht="18.75" x14ac:dyDescent="0.2">
      <c r="A547" s="19" t="s">
        <v>350</v>
      </c>
      <c r="B547" s="20" t="s">
        <v>208</v>
      </c>
      <c r="C547" s="20" t="s">
        <v>23</v>
      </c>
      <c r="D547" s="20" t="s">
        <v>55</v>
      </c>
      <c r="E547" s="20" t="s">
        <v>346</v>
      </c>
      <c r="F547" s="20" t="s">
        <v>351</v>
      </c>
      <c r="G547" s="21" t="s">
        <v>3</v>
      </c>
      <c r="H547" s="22">
        <v>1421328</v>
      </c>
      <c r="I547" s="22">
        <v>1006588</v>
      </c>
      <c r="J547" s="95">
        <f t="shared" si="55"/>
        <v>70.820246980288857</v>
      </c>
    </row>
    <row r="548" spans="1:10" ht="37.5" x14ac:dyDescent="0.2">
      <c r="A548" s="19" t="s">
        <v>34</v>
      </c>
      <c r="B548" s="20" t="s">
        <v>208</v>
      </c>
      <c r="C548" s="20" t="s">
        <v>23</v>
      </c>
      <c r="D548" s="20" t="s">
        <v>55</v>
      </c>
      <c r="E548" s="20" t="s">
        <v>346</v>
      </c>
      <c r="F548" s="20" t="s">
        <v>351</v>
      </c>
      <c r="G548" s="20" t="s">
        <v>35</v>
      </c>
      <c r="H548" s="22">
        <v>1421328</v>
      </c>
      <c r="I548" s="22">
        <v>1006588</v>
      </c>
      <c r="J548" s="95">
        <f t="shared" si="55"/>
        <v>70.820246980288857</v>
      </c>
    </row>
    <row r="549" spans="1:10" ht="37.5" x14ac:dyDescent="0.2">
      <c r="A549" s="19" t="s">
        <v>36</v>
      </c>
      <c r="B549" s="20" t="s">
        <v>208</v>
      </c>
      <c r="C549" s="20" t="s">
        <v>23</v>
      </c>
      <c r="D549" s="20" t="s">
        <v>55</v>
      </c>
      <c r="E549" s="20" t="s">
        <v>346</v>
      </c>
      <c r="F549" s="20" t="s">
        <v>351</v>
      </c>
      <c r="G549" s="20" t="s">
        <v>37</v>
      </c>
      <c r="H549" s="22">
        <v>1421328</v>
      </c>
      <c r="I549" s="22">
        <v>1006588</v>
      </c>
      <c r="J549" s="95">
        <f t="shared" si="55"/>
        <v>70.820246980288857</v>
      </c>
    </row>
    <row r="550" spans="1:10" ht="37.5" x14ac:dyDescent="0.2">
      <c r="A550" s="13" t="s">
        <v>352</v>
      </c>
      <c r="B550" s="14" t="s">
        <v>208</v>
      </c>
      <c r="C550" s="14" t="s">
        <v>23</v>
      </c>
      <c r="D550" s="14" t="s">
        <v>65</v>
      </c>
      <c r="E550" s="15" t="s">
        <v>3</v>
      </c>
      <c r="F550" s="15" t="s">
        <v>3</v>
      </c>
      <c r="G550" s="15" t="s">
        <v>3</v>
      </c>
      <c r="H550" s="16">
        <f>H551</f>
        <v>11152058</v>
      </c>
      <c r="I550" s="16">
        <f>I551</f>
        <v>11039455.449999999</v>
      </c>
      <c r="J550" s="95">
        <f t="shared" si="55"/>
        <v>98.990298023916296</v>
      </c>
    </row>
    <row r="551" spans="1:10" ht="37.5" x14ac:dyDescent="0.2">
      <c r="A551" s="13" t="s">
        <v>345</v>
      </c>
      <c r="B551" s="14" t="s">
        <v>208</v>
      </c>
      <c r="C551" s="14" t="s">
        <v>23</v>
      </c>
      <c r="D551" s="14" t="s">
        <v>65</v>
      </c>
      <c r="E551" s="14" t="s">
        <v>346</v>
      </c>
      <c r="F551" s="18" t="s">
        <v>3</v>
      </c>
      <c r="G551" s="18" t="s">
        <v>3</v>
      </c>
      <c r="H551" s="16">
        <f>H552</f>
        <v>11152058</v>
      </c>
      <c r="I551" s="16">
        <f>I552</f>
        <v>11039455.449999999</v>
      </c>
      <c r="J551" s="95">
        <f t="shared" si="55"/>
        <v>98.990298023916296</v>
      </c>
    </row>
    <row r="552" spans="1:10" ht="37.5" x14ac:dyDescent="0.2">
      <c r="A552" s="19" t="s">
        <v>32</v>
      </c>
      <c r="B552" s="20" t="s">
        <v>208</v>
      </c>
      <c r="C552" s="20" t="s">
        <v>23</v>
      </c>
      <c r="D552" s="20" t="s">
        <v>65</v>
      </c>
      <c r="E552" s="20" t="s">
        <v>346</v>
      </c>
      <c r="F552" s="20" t="s">
        <v>33</v>
      </c>
      <c r="G552" s="21" t="s">
        <v>3</v>
      </c>
      <c r="H552" s="22">
        <v>11152058</v>
      </c>
      <c r="I552" s="22">
        <v>11039455.449999999</v>
      </c>
      <c r="J552" s="95">
        <f t="shared" si="55"/>
        <v>98.990298023916296</v>
      </c>
    </row>
    <row r="553" spans="1:10" ht="93.75" x14ac:dyDescent="0.2">
      <c r="A553" s="19" t="s">
        <v>28</v>
      </c>
      <c r="B553" s="20" t="s">
        <v>208</v>
      </c>
      <c r="C553" s="20" t="s">
        <v>23</v>
      </c>
      <c r="D553" s="20" t="s">
        <v>65</v>
      </c>
      <c r="E553" s="20" t="s">
        <v>346</v>
      </c>
      <c r="F553" s="20" t="s">
        <v>33</v>
      </c>
      <c r="G553" s="20" t="s">
        <v>29</v>
      </c>
      <c r="H553" s="22">
        <v>10703646</v>
      </c>
      <c r="I553" s="22">
        <v>10604757.119999999</v>
      </c>
      <c r="J553" s="95">
        <f t="shared" si="55"/>
        <v>99.076119669876974</v>
      </c>
    </row>
    <row r="554" spans="1:10" ht="37.5" x14ac:dyDescent="0.2">
      <c r="A554" s="19" t="s">
        <v>30</v>
      </c>
      <c r="B554" s="20" t="s">
        <v>208</v>
      </c>
      <c r="C554" s="20" t="s">
        <v>23</v>
      </c>
      <c r="D554" s="20" t="s">
        <v>65</v>
      </c>
      <c r="E554" s="20" t="s">
        <v>346</v>
      </c>
      <c r="F554" s="20" t="s">
        <v>33</v>
      </c>
      <c r="G554" s="20" t="s">
        <v>31</v>
      </c>
      <c r="H554" s="22">
        <v>10703646</v>
      </c>
      <c r="I554" s="22">
        <v>10604757.119999999</v>
      </c>
      <c r="J554" s="95">
        <f t="shared" si="55"/>
        <v>99.076119669876974</v>
      </c>
    </row>
    <row r="555" spans="1:10" ht="37.5" x14ac:dyDescent="0.2">
      <c r="A555" s="19" t="s">
        <v>34</v>
      </c>
      <c r="B555" s="20" t="s">
        <v>208</v>
      </c>
      <c r="C555" s="20" t="s">
        <v>23</v>
      </c>
      <c r="D555" s="20" t="s">
        <v>65</v>
      </c>
      <c r="E555" s="20" t="s">
        <v>346</v>
      </c>
      <c r="F555" s="20" t="s">
        <v>33</v>
      </c>
      <c r="G555" s="20" t="s">
        <v>35</v>
      </c>
      <c r="H555" s="22">
        <v>442912</v>
      </c>
      <c r="I555" s="22">
        <v>434698.33</v>
      </c>
      <c r="J555" s="95">
        <f t="shared" si="55"/>
        <v>98.145530037569543</v>
      </c>
    </row>
    <row r="556" spans="1:10" ht="37.5" x14ac:dyDescent="0.2">
      <c r="A556" s="19" t="s">
        <v>36</v>
      </c>
      <c r="B556" s="20" t="s">
        <v>208</v>
      </c>
      <c r="C556" s="20" t="s">
        <v>23</v>
      </c>
      <c r="D556" s="20" t="s">
        <v>65</v>
      </c>
      <c r="E556" s="20" t="s">
        <v>346</v>
      </c>
      <c r="F556" s="20" t="s">
        <v>33</v>
      </c>
      <c r="G556" s="20" t="s">
        <v>37</v>
      </c>
      <c r="H556" s="22">
        <v>442912</v>
      </c>
      <c r="I556" s="22">
        <v>434698.33</v>
      </c>
      <c r="J556" s="95">
        <f t="shared" si="55"/>
        <v>98.145530037569543</v>
      </c>
    </row>
    <row r="557" spans="1:10" ht="18.75" x14ac:dyDescent="0.2">
      <c r="A557" s="19" t="s">
        <v>38</v>
      </c>
      <c r="B557" s="20" t="s">
        <v>208</v>
      </c>
      <c r="C557" s="20" t="s">
        <v>23</v>
      </c>
      <c r="D557" s="20" t="s">
        <v>65</v>
      </c>
      <c r="E557" s="20" t="s">
        <v>346</v>
      </c>
      <c r="F557" s="20" t="s">
        <v>33</v>
      </c>
      <c r="G557" s="20" t="s">
        <v>39</v>
      </c>
      <c r="H557" s="22">
        <v>5500</v>
      </c>
      <c r="I557" s="22">
        <v>0</v>
      </c>
      <c r="J557" s="95">
        <f t="shared" si="55"/>
        <v>0</v>
      </c>
    </row>
    <row r="558" spans="1:10" ht="18.75" x14ac:dyDescent="0.2">
      <c r="A558" s="19" t="s">
        <v>40</v>
      </c>
      <c r="B558" s="20" t="s">
        <v>208</v>
      </c>
      <c r="C558" s="20" t="s">
        <v>23</v>
      </c>
      <c r="D558" s="20" t="s">
        <v>65</v>
      </c>
      <c r="E558" s="20" t="s">
        <v>346</v>
      </c>
      <c r="F558" s="20" t="s">
        <v>33</v>
      </c>
      <c r="G558" s="20" t="s">
        <v>41</v>
      </c>
      <c r="H558" s="22">
        <v>5500</v>
      </c>
      <c r="I558" s="22">
        <v>0</v>
      </c>
      <c r="J558" s="95">
        <f t="shared" si="55"/>
        <v>0</v>
      </c>
    </row>
    <row r="559" spans="1:10" ht="18.75" x14ac:dyDescent="0.2">
      <c r="A559" s="13" t="s">
        <v>353</v>
      </c>
      <c r="B559" s="14" t="s">
        <v>208</v>
      </c>
      <c r="C559" s="14" t="s">
        <v>23</v>
      </c>
      <c r="D559" s="14" t="s">
        <v>73</v>
      </c>
      <c r="E559" s="15" t="s">
        <v>3</v>
      </c>
      <c r="F559" s="15" t="s">
        <v>3</v>
      </c>
      <c r="G559" s="15" t="s">
        <v>3</v>
      </c>
      <c r="H559" s="16">
        <f>H560</f>
        <v>49200</v>
      </c>
      <c r="I559" s="16">
        <f>I560</f>
        <v>39312.959999999999</v>
      </c>
      <c r="J559" s="95">
        <f t="shared" si="55"/>
        <v>79.904390243902441</v>
      </c>
    </row>
    <row r="560" spans="1:10" ht="37.5" x14ac:dyDescent="0.2">
      <c r="A560" s="13" t="s">
        <v>345</v>
      </c>
      <c r="B560" s="14" t="s">
        <v>208</v>
      </c>
      <c r="C560" s="14" t="s">
        <v>23</v>
      </c>
      <c r="D560" s="14" t="s">
        <v>73</v>
      </c>
      <c r="E560" s="14" t="s">
        <v>346</v>
      </c>
      <c r="F560" s="18" t="s">
        <v>3</v>
      </c>
      <c r="G560" s="18" t="s">
        <v>3</v>
      </c>
      <c r="H560" s="16">
        <f>H561</f>
        <v>49200</v>
      </c>
      <c r="I560" s="16">
        <f>I561</f>
        <v>39312.959999999999</v>
      </c>
      <c r="J560" s="95">
        <f t="shared" si="55"/>
        <v>79.904390243902441</v>
      </c>
    </row>
    <row r="561" spans="1:13" ht="56.25" x14ac:dyDescent="0.2">
      <c r="A561" s="19" t="s">
        <v>354</v>
      </c>
      <c r="B561" s="20" t="s">
        <v>208</v>
      </c>
      <c r="C561" s="20" t="s">
        <v>23</v>
      </c>
      <c r="D561" s="20" t="s">
        <v>73</v>
      </c>
      <c r="E561" s="20" t="s">
        <v>346</v>
      </c>
      <c r="F561" s="20" t="s">
        <v>355</v>
      </c>
      <c r="G561" s="21" t="s">
        <v>3</v>
      </c>
      <c r="H561" s="22">
        <v>49200</v>
      </c>
      <c r="I561" s="22">
        <v>39312.959999999999</v>
      </c>
      <c r="J561" s="95">
        <f t="shared" si="55"/>
        <v>79.904390243902441</v>
      </c>
    </row>
    <row r="562" spans="1:13" ht="37.5" x14ac:dyDescent="0.2">
      <c r="A562" s="19" t="s">
        <v>34</v>
      </c>
      <c r="B562" s="20" t="s">
        <v>208</v>
      </c>
      <c r="C562" s="20" t="s">
        <v>23</v>
      </c>
      <c r="D562" s="20" t="s">
        <v>73</v>
      </c>
      <c r="E562" s="20" t="s">
        <v>346</v>
      </c>
      <c r="F562" s="20" t="s">
        <v>355</v>
      </c>
      <c r="G562" s="20" t="s">
        <v>35</v>
      </c>
      <c r="H562" s="22">
        <v>49200</v>
      </c>
      <c r="I562" s="22">
        <v>39312.959999999999</v>
      </c>
      <c r="J562" s="95">
        <f t="shared" si="55"/>
        <v>79.904390243902441</v>
      </c>
    </row>
    <row r="563" spans="1:13" ht="37.5" x14ac:dyDescent="0.2">
      <c r="A563" s="19" t="s">
        <v>36</v>
      </c>
      <c r="B563" s="20" t="s">
        <v>208</v>
      </c>
      <c r="C563" s="20" t="s">
        <v>23</v>
      </c>
      <c r="D563" s="20" t="s">
        <v>73</v>
      </c>
      <c r="E563" s="20" t="s">
        <v>346</v>
      </c>
      <c r="F563" s="20" t="s">
        <v>355</v>
      </c>
      <c r="G563" s="20" t="s">
        <v>37</v>
      </c>
      <c r="H563" s="22">
        <v>49200</v>
      </c>
      <c r="I563" s="22">
        <v>39312.959999999999</v>
      </c>
      <c r="J563" s="95">
        <f t="shared" ref="J563:J623" si="60">I563/H563*100</f>
        <v>79.904390243902441</v>
      </c>
    </row>
    <row r="564" spans="1:13" ht="37.5" x14ac:dyDescent="0.2">
      <c r="A564" s="13" t="s">
        <v>356</v>
      </c>
      <c r="B564" s="14" t="s">
        <v>208</v>
      </c>
      <c r="C564" s="14" t="s">
        <v>23</v>
      </c>
      <c r="D564" s="14" t="s">
        <v>88</v>
      </c>
      <c r="E564" s="15" t="s">
        <v>3</v>
      </c>
      <c r="F564" s="15" t="s">
        <v>3</v>
      </c>
      <c r="G564" s="15" t="s">
        <v>3</v>
      </c>
      <c r="H564" s="16">
        <f>H565</f>
        <v>978000</v>
      </c>
      <c r="I564" s="16">
        <f>I565</f>
        <v>230558.4</v>
      </c>
      <c r="J564" s="95">
        <f t="shared" si="60"/>
        <v>23.574478527607361</v>
      </c>
    </row>
    <row r="565" spans="1:13" ht="37.5" x14ac:dyDescent="0.2">
      <c r="A565" s="13" t="s">
        <v>345</v>
      </c>
      <c r="B565" s="14" t="s">
        <v>208</v>
      </c>
      <c r="C565" s="14" t="s">
        <v>23</v>
      </c>
      <c r="D565" s="14" t="s">
        <v>88</v>
      </c>
      <c r="E565" s="14" t="s">
        <v>346</v>
      </c>
      <c r="F565" s="18" t="s">
        <v>3</v>
      </c>
      <c r="G565" s="18" t="s">
        <v>3</v>
      </c>
      <c r="H565" s="16">
        <f>H566</f>
        <v>978000</v>
      </c>
      <c r="I565" s="16">
        <f>I566</f>
        <v>230558.4</v>
      </c>
      <c r="J565" s="95">
        <f t="shared" si="60"/>
        <v>23.574478527607361</v>
      </c>
    </row>
    <row r="566" spans="1:13" ht="37.5" x14ac:dyDescent="0.2">
      <c r="A566" s="19" t="s">
        <v>344</v>
      </c>
      <c r="B566" s="20" t="s">
        <v>208</v>
      </c>
      <c r="C566" s="20" t="s">
        <v>23</v>
      </c>
      <c r="D566" s="20" t="s">
        <v>88</v>
      </c>
      <c r="E566" s="20" t="s">
        <v>346</v>
      </c>
      <c r="F566" s="20" t="s">
        <v>347</v>
      </c>
      <c r="G566" s="21" t="s">
        <v>3</v>
      </c>
      <c r="H566" s="22">
        <v>978000</v>
      </c>
      <c r="I566" s="22">
        <v>230558.4</v>
      </c>
      <c r="J566" s="95">
        <f t="shared" si="60"/>
        <v>23.574478527607361</v>
      </c>
    </row>
    <row r="567" spans="1:13" ht="37.5" x14ac:dyDescent="0.2">
      <c r="A567" s="19" t="s">
        <v>34</v>
      </c>
      <c r="B567" s="20" t="s">
        <v>208</v>
      </c>
      <c r="C567" s="20" t="s">
        <v>23</v>
      </c>
      <c r="D567" s="20" t="s">
        <v>88</v>
      </c>
      <c r="E567" s="20" t="s">
        <v>346</v>
      </c>
      <c r="F567" s="20" t="s">
        <v>347</v>
      </c>
      <c r="G567" s="20" t="s">
        <v>35</v>
      </c>
      <c r="H567" s="22">
        <v>978000</v>
      </c>
      <c r="I567" s="22">
        <v>230558.4</v>
      </c>
      <c r="J567" s="95">
        <f t="shared" si="60"/>
        <v>23.574478527607361</v>
      </c>
    </row>
    <row r="568" spans="1:13" ht="37.5" x14ac:dyDescent="0.2">
      <c r="A568" s="19" t="s">
        <v>36</v>
      </c>
      <c r="B568" s="20" t="s">
        <v>208</v>
      </c>
      <c r="C568" s="20" t="s">
        <v>23</v>
      </c>
      <c r="D568" s="20" t="s">
        <v>88</v>
      </c>
      <c r="E568" s="20" t="s">
        <v>346</v>
      </c>
      <c r="F568" s="20" t="s">
        <v>347</v>
      </c>
      <c r="G568" s="20" t="s">
        <v>37</v>
      </c>
      <c r="H568" s="22">
        <v>978000</v>
      </c>
      <c r="I568" s="22">
        <v>230558.4</v>
      </c>
      <c r="J568" s="95">
        <f t="shared" si="60"/>
        <v>23.574478527607361</v>
      </c>
    </row>
    <row r="569" spans="1:13" ht="18.75" x14ac:dyDescent="0.2">
      <c r="A569" s="13" t="s">
        <v>357</v>
      </c>
      <c r="B569" s="14" t="s">
        <v>358</v>
      </c>
      <c r="C569" s="15" t="s">
        <v>3</v>
      </c>
      <c r="D569" s="15" t="s">
        <v>3</v>
      </c>
      <c r="E569" s="15" t="s">
        <v>3</v>
      </c>
      <c r="F569" s="15" t="s">
        <v>3</v>
      </c>
      <c r="G569" s="15" t="s">
        <v>3</v>
      </c>
      <c r="H569" s="16">
        <f>H570+H587+H598+H613+H580+H648</f>
        <v>50551866.159999996</v>
      </c>
      <c r="I569" s="16">
        <f>I570+I587+I598+I613+I580+I648</f>
        <v>44988682.890000001</v>
      </c>
      <c r="J569" s="95">
        <f t="shared" si="60"/>
        <v>88.995098118846585</v>
      </c>
      <c r="K569" s="6"/>
      <c r="L569" s="6"/>
      <c r="M569" s="6"/>
    </row>
    <row r="570" spans="1:13" ht="37.5" x14ac:dyDescent="0.2">
      <c r="A570" s="13" t="s">
        <v>138</v>
      </c>
      <c r="B570" s="14" t="s">
        <v>358</v>
      </c>
      <c r="C570" s="14" t="s">
        <v>23</v>
      </c>
      <c r="D570" s="14" t="s">
        <v>157</v>
      </c>
      <c r="E570" s="14" t="s">
        <v>139</v>
      </c>
      <c r="F570" s="18" t="s">
        <v>3</v>
      </c>
      <c r="G570" s="18" t="s">
        <v>3</v>
      </c>
      <c r="H570" s="16">
        <f>H571+H574+H577</f>
        <v>7334863.6400000006</v>
      </c>
      <c r="I570" s="16">
        <f>I571+I574+I577</f>
        <v>7334863.6400000006</v>
      </c>
      <c r="J570" s="95">
        <f t="shared" si="60"/>
        <v>100</v>
      </c>
    </row>
    <row r="571" spans="1:13" ht="37.5" x14ac:dyDescent="0.3">
      <c r="A571" s="19" t="s">
        <v>359</v>
      </c>
      <c r="B571" s="26" t="s">
        <v>358</v>
      </c>
      <c r="C571" s="26" t="s">
        <v>23</v>
      </c>
      <c r="D571" s="26" t="s">
        <v>157</v>
      </c>
      <c r="E571" s="26" t="s">
        <v>139</v>
      </c>
      <c r="F571" s="26">
        <v>55490</v>
      </c>
      <c r="G571" s="18"/>
      <c r="H571" s="22">
        <v>95535.49</v>
      </c>
      <c r="I571" s="22">
        <v>95535.49</v>
      </c>
      <c r="J571" s="95">
        <f t="shared" si="60"/>
        <v>100</v>
      </c>
    </row>
    <row r="572" spans="1:13" ht="93.75" x14ac:dyDescent="0.3">
      <c r="A572" s="19" t="s">
        <v>360</v>
      </c>
      <c r="B572" s="26" t="s">
        <v>358</v>
      </c>
      <c r="C572" s="26" t="s">
        <v>23</v>
      </c>
      <c r="D572" s="26" t="s">
        <v>157</v>
      </c>
      <c r="E572" s="26" t="s">
        <v>139</v>
      </c>
      <c r="F572" s="26">
        <v>55490</v>
      </c>
      <c r="G572" s="26">
        <v>100</v>
      </c>
      <c r="H572" s="22">
        <v>95535.49</v>
      </c>
      <c r="I572" s="22">
        <v>95535.49</v>
      </c>
      <c r="J572" s="95">
        <f t="shared" si="60"/>
        <v>100</v>
      </c>
    </row>
    <row r="573" spans="1:13" ht="37.5" x14ac:dyDescent="0.3">
      <c r="A573" s="19" t="s">
        <v>361</v>
      </c>
      <c r="B573" s="26" t="s">
        <v>358</v>
      </c>
      <c r="C573" s="26" t="s">
        <v>23</v>
      </c>
      <c r="D573" s="26" t="s">
        <v>157</v>
      </c>
      <c r="E573" s="26" t="s">
        <v>139</v>
      </c>
      <c r="F573" s="26">
        <v>55490</v>
      </c>
      <c r="G573" s="26">
        <v>120</v>
      </c>
      <c r="H573" s="22">
        <v>95535.49</v>
      </c>
      <c r="I573" s="22">
        <v>95535.49</v>
      </c>
      <c r="J573" s="95">
        <f t="shared" si="60"/>
        <v>100</v>
      </c>
    </row>
    <row r="574" spans="1:13" ht="37.5" x14ac:dyDescent="0.2">
      <c r="A574" s="19" t="s">
        <v>364</v>
      </c>
      <c r="B574" s="20" t="s">
        <v>358</v>
      </c>
      <c r="C574" s="20" t="s">
        <v>23</v>
      </c>
      <c r="D574" s="20" t="s">
        <v>157</v>
      </c>
      <c r="E574" s="20" t="s">
        <v>139</v>
      </c>
      <c r="F574" s="20" t="s">
        <v>365</v>
      </c>
      <c r="G574" s="21" t="s">
        <v>3</v>
      </c>
      <c r="H574" s="22">
        <v>6597000</v>
      </c>
      <c r="I574" s="22">
        <v>6597000</v>
      </c>
      <c r="J574" s="95">
        <f t="shared" si="60"/>
        <v>100</v>
      </c>
    </row>
    <row r="575" spans="1:13" ht="18.75" x14ac:dyDescent="0.2">
      <c r="A575" s="19" t="s">
        <v>119</v>
      </c>
      <c r="B575" s="20" t="s">
        <v>358</v>
      </c>
      <c r="C575" s="20" t="s">
        <v>23</v>
      </c>
      <c r="D575" s="20" t="s">
        <v>157</v>
      </c>
      <c r="E575" s="20" t="s">
        <v>139</v>
      </c>
      <c r="F575" s="20" t="s">
        <v>365</v>
      </c>
      <c r="G575" s="20" t="s">
        <v>120</v>
      </c>
      <c r="H575" s="22">
        <v>6597000</v>
      </c>
      <c r="I575" s="22">
        <v>6597000</v>
      </c>
      <c r="J575" s="95">
        <f t="shared" si="60"/>
        <v>100</v>
      </c>
    </row>
    <row r="576" spans="1:13" ht="18.75" x14ac:dyDescent="0.2">
      <c r="A576" s="19" t="s">
        <v>151</v>
      </c>
      <c r="B576" s="20" t="s">
        <v>358</v>
      </c>
      <c r="C576" s="20" t="s">
        <v>23</v>
      </c>
      <c r="D576" s="20" t="s">
        <v>157</v>
      </c>
      <c r="E576" s="20" t="s">
        <v>139</v>
      </c>
      <c r="F576" s="20" t="s">
        <v>365</v>
      </c>
      <c r="G576" s="20" t="s">
        <v>152</v>
      </c>
      <c r="H576" s="22">
        <v>6597000</v>
      </c>
      <c r="I576" s="22">
        <v>6597000</v>
      </c>
      <c r="J576" s="95">
        <f t="shared" si="60"/>
        <v>100</v>
      </c>
    </row>
    <row r="577" spans="1:10" ht="93.75" x14ac:dyDescent="0.2">
      <c r="A577" s="19" t="s">
        <v>366</v>
      </c>
      <c r="B577" s="20" t="s">
        <v>358</v>
      </c>
      <c r="C577" s="20" t="s">
        <v>23</v>
      </c>
      <c r="D577" s="20" t="s">
        <v>157</v>
      </c>
      <c r="E577" s="20" t="s">
        <v>139</v>
      </c>
      <c r="F577" s="20">
        <v>83420</v>
      </c>
      <c r="G577" s="20"/>
      <c r="H577" s="22">
        <v>642328.15</v>
      </c>
      <c r="I577" s="22">
        <v>642328.15</v>
      </c>
      <c r="J577" s="95">
        <f t="shared" si="60"/>
        <v>100</v>
      </c>
    </row>
    <row r="578" spans="1:10" ht="93.75" x14ac:dyDescent="0.2">
      <c r="A578" s="19" t="s">
        <v>360</v>
      </c>
      <c r="B578" s="20" t="s">
        <v>358</v>
      </c>
      <c r="C578" s="20" t="s">
        <v>23</v>
      </c>
      <c r="D578" s="20" t="s">
        <v>157</v>
      </c>
      <c r="E578" s="20" t="s">
        <v>139</v>
      </c>
      <c r="F578" s="20">
        <v>83420</v>
      </c>
      <c r="G578" s="20">
        <v>100</v>
      </c>
      <c r="H578" s="22">
        <v>642328.15</v>
      </c>
      <c r="I578" s="22">
        <v>642328.15</v>
      </c>
      <c r="J578" s="95">
        <f t="shared" si="60"/>
        <v>100</v>
      </c>
    </row>
    <row r="579" spans="1:10" ht="37.5" x14ac:dyDescent="0.2">
      <c r="A579" s="19" t="s">
        <v>361</v>
      </c>
      <c r="B579" s="20" t="s">
        <v>358</v>
      </c>
      <c r="C579" s="20" t="s">
        <v>23</v>
      </c>
      <c r="D579" s="20" t="s">
        <v>157</v>
      </c>
      <c r="E579" s="20" t="s">
        <v>139</v>
      </c>
      <c r="F579" s="20">
        <v>83420</v>
      </c>
      <c r="G579" s="20">
        <v>120</v>
      </c>
      <c r="H579" s="22">
        <v>642328.15</v>
      </c>
      <c r="I579" s="22">
        <v>642328.15</v>
      </c>
      <c r="J579" s="95">
        <f t="shared" si="60"/>
        <v>100</v>
      </c>
    </row>
    <row r="580" spans="1:10" ht="37.5" x14ac:dyDescent="0.2">
      <c r="A580" s="13" t="s">
        <v>367</v>
      </c>
      <c r="B580" s="14">
        <v>70</v>
      </c>
      <c r="C580" s="14">
        <v>0</v>
      </c>
      <c r="D580" s="14">
        <v>0</v>
      </c>
      <c r="E580" s="14">
        <v>111</v>
      </c>
      <c r="F580" s="20"/>
      <c r="G580" s="20"/>
      <c r="H580" s="16">
        <f>H581+H584</f>
        <v>379742.27</v>
      </c>
      <c r="I580" s="16">
        <f>I581+I584</f>
        <v>379742.27</v>
      </c>
      <c r="J580" s="95">
        <f t="shared" si="60"/>
        <v>100</v>
      </c>
    </row>
    <row r="581" spans="1:10" ht="37.5" x14ac:dyDescent="0.2">
      <c r="A581" s="19" t="s">
        <v>359</v>
      </c>
      <c r="B581" s="20">
        <v>70</v>
      </c>
      <c r="C581" s="20">
        <v>0</v>
      </c>
      <c r="D581" s="20">
        <v>0</v>
      </c>
      <c r="E581" s="20">
        <v>111</v>
      </c>
      <c r="F581" s="20">
        <v>55490</v>
      </c>
      <c r="G581" s="20"/>
      <c r="H581" s="22">
        <v>80648.37</v>
      </c>
      <c r="I581" s="22">
        <v>80648.37</v>
      </c>
      <c r="J581" s="95">
        <f t="shared" si="60"/>
        <v>100</v>
      </c>
    </row>
    <row r="582" spans="1:10" ht="93.75" x14ac:dyDescent="0.2">
      <c r="A582" s="19" t="s">
        <v>360</v>
      </c>
      <c r="B582" s="20">
        <v>70</v>
      </c>
      <c r="C582" s="20">
        <v>0</v>
      </c>
      <c r="D582" s="20">
        <v>0</v>
      </c>
      <c r="E582" s="20">
        <v>111</v>
      </c>
      <c r="F582" s="20">
        <v>55490</v>
      </c>
      <c r="G582" s="20"/>
      <c r="H582" s="22">
        <v>80648.37</v>
      </c>
      <c r="I582" s="22">
        <v>80648.37</v>
      </c>
      <c r="J582" s="95">
        <f t="shared" si="60"/>
        <v>100</v>
      </c>
    </row>
    <row r="583" spans="1:10" ht="37.5" x14ac:dyDescent="0.2">
      <c r="A583" s="19" t="s">
        <v>361</v>
      </c>
      <c r="B583" s="20">
        <v>70</v>
      </c>
      <c r="C583" s="20">
        <v>0</v>
      </c>
      <c r="D583" s="20">
        <v>0</v>
      </c>
      <c r="E583" s="20">
        <v>111</v>
      </c>
      <c r="F583" s="20">
        <v>55490</v>
      </c>
      <c r="G583" s="20">
        <v>100</v>
      </c>
      <c r="H583" s="22">
        <v>80648.37</v>
      </c>
      <c r="I583" s="22">
        <v>80648.37</v>
      </c>
      <c r="J583" s="95">
        <f t="shared" si="60"/>
        <v>100</v>
      </c>
    </row>
    <row r="584" spans="1:10" ht="93.75" x14ac:dyDescent="0.2">
      <c r="A584" s="19" t="s">
        <v>366</v>
      </c>
      <c r="B584" s="20">
        <v>70</v>
      </c>
      <c r="C584" s="20">
        <v>0</v>
      </c>
      <c r="D584" s="20">
        <v>0</v>
      </c>
      <c r="E584" s="20">
        <v>111</v>
      </c>
      <c r="F584" s="20">
        <v>83420</v>
      </c>
      <c r="G584" s="20">
        <v>120</v>
      </c>
      <c r="H584" s="22">
        <v>299093.90000000002</v>
      </c>
      <c r="I584" s="22">
        <v>299093.90000000002</v>
      </c>
      <c r="J584" s="95">
        <f t="shared" si="60"/>
        <v>100</v>
      </c>
    </row>
    <row r="585" spans="1:10" ht="93.75" x14ac:dyDescent="0.2">
      <c r="A585" s="19" t="s">
        <v>360</v>
      </c>
      <c r="B585" s="20">
        <v>70</v>
      </c>
      <c r="C585" s="20">
        <v>0</v>
      </c>
      <c r="D585" s="20">
        <v>0</v>
      </c>
      <c r="E585" s="20">
        <v>111</v>
      </c>
      <c r="F585" s="20">
        <v>83420</v>
      </c>
      <c r="G585" s="20">
        <v>100</v>
      </c>
      <c r="H585" s="22">
        <v>299093.90000000002</v>
      </c>
      <c r="I585" s="22">
        <v>299093.90000000002</v>
      </c>
      <c r="J585" s="95">
        <f t="shared" si="60"/>
        <v>100</v>
      </c>
    </row>
    <row r="586" spans="1:10" ht="37.5" x14ac:dyDescent="0.2">
      <c r="A586" s="19" t="s">
        <v>361</v>
      </c>
      <c r="B586" s="20">
        <v>70</v>
      </c>
      <c r="C586" s="20">
        <v>0</v>
      </c>
      <c r="D586" s="20">
        <v>0</v>
      </c>
      <c r="E586" s="20">
        <v>111</v>
      </c>
      <c r="F586" s="20">
        <v>83420</v>
      </c>
      <c r="G586" s="20">
        <v>120</v>
      </c>
      <c r="H586" s="22">
        <v>299093.90000000002</v>
      </c>
      <c r="I586" s="22">
        <v>299093.90000000002</v>
      </c>
      <c r="J586" s="95">
        <f t="shared" si="60"/>
        <v>100</v>
      </c>
    </row>
    <row r="587" spans="1:10" ht="18.75" x14ac:dyDescent="0.2">
      <c r="A587" s="13" t="s">
        <v>368</v>
      </c>
      <c r="B587" s="14" t="s">
        <v>358</v>
      </c>
      <c r="C587" s="14" t="s">
        <v>23</v>
      </c>
      <c r="D587" s="14" t="s">
        <v>157</v>
      </c>
      <c r="E587" s="14" t="s">
        <v>369</v>
      </c>
      <c r="F587" s="18" t="s">
        <v>3</v>
      </c>
      <c r="G587" s="18" t="s">
        <v>3</v>
      </c>
      <c r="H587" s="16">
        <f>H588+H593</f>
        <v>2384032</v>
      </c>
      <c r="I587" s="16">
        <f>I588+I593</f>
        <v>2352128.65</v>
      </c>
      <c r="J587" s="95">
        <f t="shared" si="60"/>
        <v>98.661790194091353</v>
      </c>
    </row>
    <row r="588" spans="1:10" ht="37.5" x14ac:dyDescent="0.2">
      <c r="A588" s="19" t="s">
        <v>32</v>
      </c>
      <c r="B588" s="20" t="s">
        <v>358</v>
      </c>
      <c r="C588" s="20" t="s">
        <v>23</v>
      </c>
      <c r="D588" s="20" t="s">
        <v>157</v>
      </c>
      <c r="E588" s="20" t="s">
        <v>369</v>
      </c>
      <c r="F588" s="20" t="s">
        <v>33</v>
      </c>
      <c r="G588" s="21" t="s">
        <v>3</v>
      </c>
      <c r="H588" s="22">
        <v>847761.61</v>
      </c>
      <c r="I588" s="22">
        <v>815861.22</v>
      </c>
      <c r="J588" s="95">
        <f t="shared" si="60"/>
        <v>96.237103730139424</v>
      </c>
    </row>
    <row r="589" spans="1:10" ht="93.75" x14ac:dyDescent="0.2">
      <c r="A589" s="19" t="s">
        <v>28</v>
      </c>
      <c r="B589" s="20" t="s">
        <v>358</v>
      </c>
      <c r="C589" s="20" t="s">
        <v>23</v>
      </c>
      <c r="D589" s="20" t="s">
        <v>157</v>
      </c>
      <c r="E589" s="20" t="s">
        <v>369</v>
      </c>
      <c r="F589" s="20" t="s">
        <v>33</v>
      </c>
      <c r="G589" s="20" t="s">
        <v>29</v>
      </c>
      <c r="H589" s="22">
        <v>812561.61</v>
      </c>
      <c r="I589" s="22">
        <v>812561.22</v>
      </c>
      <c r="J589" s="95">
        <f t="shared" si="60"/>
        <v>99.99995200363945</v>
      </c>
    </row>
    <row r="590" spans="1:10" ht="37.5" x14ac:dyDescent="0.2">
      <c r="A590" s="19" t="s">
        <v>30</v>
      </c>
      <c r="B590" s="20" t="s">
        <v>358</v>
      </c>
      <c r="C590" s="20" t="s">
        <v>23</v>
      </c>
      <c r="D590" s="20" t="s">
        <v>157</v>
      </c>
      <c r="E590" s="20" t="s">
        <v>369</v>
      </c>
      <c r="F590" s="20" t="s">
        <v>33</v>
      </c>
      <c r="G590" s="20" t="s">
        <v>31</v>
      </c>
      <c r="H590" s="22">
        <v>812561.61</v>
      </c>
      <c r="I590" s="22">
        <v>812561.22</v>
      </c>
      <c r="J590" s="95">
        <f t="shared" si="60"/>
        <v>99.99995200363945</v>
      </c>
    </row>
    <row r="591" spans="1:10" ht="37.5" x14ac:dyDescent="0.2">
      <c r="A591" s="19" t="s">
        <v>34</v>
      </c>
      <c r="B591" s="20" t="s">
        <v>358</v>
      </c>
      <c r="C591" s="20" t="s">
        <v>23</v>
      </c>
      <c r="D591" s="20" t="s">
        <v>157</v>
      </c>
      <c r="E591" s="20" t="s">
        <v>369</v>
      </c>
      <c r="F591" s="20" t="s">
        <v>33</v>
      </c>
      <c r="G591" s="20" t="s">
        <v>35</v>
      </c>
      <c r="H591" s="22">
        <v>35200</v>
      </c>
      <c r="I591" s="22">
        <v>3300</v>
      </c>
      <c r="J591" s="95">
        <f t="shared" si="60"/>
        <v>9.375</v>
      </c>
    </row>
    <row r="592" spans="1:10" ht="37.5" x14ac:dyDescent="0.2">
      <c r="A592" s="19" t="s">
        <v>36</v>
      </c>
      <c r="B592" s="20" t="s">
        <v>358</v>
      </c>
      <c r="C592" s="20" t="s">
        <v>23</v>
      </c>
      <c r="D592" s="20" t="s">
        <v>157</v>
      </c>
      <c r="E592" s="20" t="s">
        <v>369</v>
      </c>
      <c r="F592" s="20" t="s">
        <v>33</v>
      </c>
      <c r="G592" s="20" t="s">
        <v>37</v>
      </c>
      <c r="H592" s="22">
        <v>35200</v>
      </c>
      <c r="I592" s="22">
        <v>3300</v>
      </c>
      <c r="J592" s="95">
        <f t="shared" si="60"/>
        <v>9.375</v>
      </c>
    </row>
    <row r="593" spans="1:10" ht="56.25" x14ac:dyDescent="0.2">
      <c r="A593" s="19" t="s">
        <v>370</v>
      </c>
      <c r="B593" s="20" t="s">
        <v>358</v>
      </c>
      <c r="C593" s="20" t="s">
        <v>23</v>
      </c>
      <c r="D593" s="20" t="s">
        <v>157</v>
      </c>
      <c r="E593" s="20" t="s">
        <v>369</v>
      </c>
      <c r="F593" s="20" t="s">
        <v>371</v>
      </c>
      <c r="G593" s="21" t="s">
        <v>3</v>
      </c>
      <c r="H593" s="22">
        <v>1536270.39</v>
      </c>
      <c r="I593" s="22">
        <v>1536267.43</v>
      </c>
      <c r="J593" s="95">
        <f t="shared" si="60"/>
        <v>99.999807325584143</v>
      </c>
    </row>
    <row r="594" spans="1:10" ht="93.75" x14ac:dyDescent="0.2">
      <c r="A594" s="19" t="s">
        <v>28</v>
      </c>
      <c r="B594" s="20" t="s">
        <v>358</v>
      </c>
      <c r="C594" s="20" t="s">
        <v>23</v>
      </c>
      <c r="D594" s="20" t="s">
        <v>157</v>
      </c>
      <c r="E594" s="20" t="s">
        <v>369</v>
      </c>
      <c r="F594" s="20" t="s">
        <v>371</v>
      </c>
      <c r="G594" s="20" t="s">
        <v>29</v>
      </c>
      <c r="H594" s="22">
        <v>1519578.39</v>
      </c>
      <c r="I594" s="22">
        <v>1519576.24</v>
      </c>
      <c r="J594" s="95">
        <f t="shared" si="60"/>
        <v>99.999858513386741</v>
      </c>
    </row>
    <row r="595" spans="1:10" ht="37.5" x14ac:dyDescent="0.2">
      <c r="A595" s="19" t="s">
        <v>30</v>
      </c>
      <c r="B595" s="20" t="s">
        <v>358</v>
      </c>
      <c r="C595" s="20" t="s">
        <v>23</v>
      </c>
      <c r="D595" s="20" t="s">
        <v>157</v>
      </c>
      <c r="E595" s="20" t="s">
        <v>369</v>
      </c>
      <c r="F595" s="20" t="s">
        <v>371</v>
      </c>
      <c r="G595" s="20" t="s">
        <v>31</v>
      </c>
      <c r="H595" s="22">
        <v>1519578.39</v>
      </c>
      <c r="I595" s="22">
        <v>1519576.24</v>
      </c>
      <c r="J595" s="95">
        <f t="shared" si="60"/>
        <v>99.999858513386741</v>
      </c>
    </row>
    <row r="596" spans="1:10" ht="18.75" x14ac:dyDescent="0.2">
      <c r="A596" s="19" t="s">
        <v>84</v>
      </c>
      <c r="B596" s="20" t="s">
        <v>358</v>
      </c>
      <c r="C596" s="20" t="s">
        <v>23</v>
      </c>
      <c r="D596" s="20" t="s">
        <v>157</v>
      </c>
      <c r="E596" s="20" t="s">
        <v>369</v>
      </c>
      <c r="F596" s="20" t="s">
        <v>371</v>
      </c>
      <c r="G596" s="20" t="s">
        <v>85</v>
      </c>
      <c r="H596" s="22">
        <v>16692</v>
      </c>
      <c r="I596" s="22">
        <v>16691.189999999999</v>
      </c>
      <c r="J596" s="95">
        <f t="shared" si="60"/>
        <v>99.995147375988495</v>
      </c>
    </row>
    <row r="597" spans="1:10" ht="37.5" x14ac:dyDescent="0.2">
      <c r="A597" s="19" t="s">
        <v>82</v>
      </c>
      <c r="B597" s="20" t="s">
        <v>358</v>
      </c>
      <c r="C597" s="20" t="s">
        <v>23</v>
      </c>
      <c r="D597" s="20" t="s">
        <v>157</v>
      </c>
      <c r="E597" s="20" t="s">
        <v>369</v>
      </c>
      <c r="F597" s="20" t="s">
        <v>371</v>
      </c>
      <c r="G597" s="20" t="s">
        <v>86</v>
      </c>
      <c r="H597" s="22">
        <v>16692</v>
      </c>
      <c r="I597" s="22">
        <v>16691.189999999999</v>
      </c>
      <c r="J597" s="95">
        <f t="shared" si="60"/>
        <v>99.995147375988495</v>
      </c>
    </row>
    <row r="598" spans="1:10" ht="18.75" x14ac:dyDescent="0.2">
      <c r="A598" s="13" t="s">
        <v>372</v>
      </c>
      <c r="B598" s="14" t="s">
        <v>358</v>
      </c>
      <c r="C598" s="14" t="s">
        <v>23</v>
      </c>
      <c r="D598" s="14" t="s">
        <v>157</v>
      </c>
      <c r="E598" s="14" t="s">
        <v>373</v>
      </c>
      <c r="F598" s="18" t="s">
        <v>3</v>
      </c>
      <c r="G598" s="18" t="s">
        <v>3</v>
      </c>
      <c r="H598" s="16">
        <f>H599+H602+H605+H610</f>
        <v>5534730</v>
      </c>
      <c r="I598" s="16">
        <f>I599+I602+I605+I610</f>
        <v>5298892.62</v>
      </c>
      <c r="J598" s="95">
        <f t="shared" si="60"/>
        <v>95.738954203728099</v>
      </c>
    </row>
    <row r="599" spans="1:10" ht="37.5" x14ac:dyDescent="0.2">
      <c r="A599" s="19" t="s">
        <v>374</v>
      </c>
      <c r="B599" s="20" t="s">
        <v>358</v>
      </c>
      <c r="C599" s="20" t="s">
        <v>23</v>
      </c>
      <c r="D599" s="20" t="s">
        <v>157</v>
      </c>
      <c r="E599" s="20" t="s">
        <v>373</v>
      </c>
      <c r="F599" s="20" t="s">
        <v>375</v>
      </c>
      <c r="G599" s="21" t="s">
        <v>3</v>
      </c>
      <c r="H599" s="22">
        <v>2439932.61</v>
      </c>
      <c r="I599" s="22">
        <v>2439931.73</v>
      </c>
      <c r="J599" s="95">
        <f t="shared" si="60"/>
        <v>99.999963933430109</v>
      </c>
    </row>
    <row r="600" spans="1:10" ht="93.75" x14ac:dyDescent="0.2">
      <c r="A600" s="19" t="s">
        <v>28</v>
      </c>
      <c r="B600" s="20" t="s">
        <v>358</v>
      </c>
      <c r="C600" s="20" t="s">
        <v>23</v>
      </c>
      <c r="D600" s="20" t="s">
        <v>157</v>
      </c>
      <c r="E600" s="20" t="s">
        <v>373</v>
      </c>
      <c r="F600" s="20" t="s">
        <v>375</v>
      </c>
      <c r="G600" s="20" t="s">
        <v>29</v>
      </c>
      <c r="H600" s="22">
        <v>2439932.61</v>
      </c>
      <c r="I600" s="22">
        <v>2439931.73</v>
      </c>
      <c r="J600" s="95">
        <f t="shared" si="60"/>
        <v>99.999963933430109</v>
      </c>
    </row>
    <row r="601" spans="1:10" ht="37.5" x14ac:dyDescent="0.2">
      <c r="A601" s="19" t="s">
        <v>30</v>
      </c>
      <c r="B601" s="20" t="s">
        <v>358</v>
      </c>
      <c r="C601" s="20" t="s">
        <v>23</v>
      </c>
      <c r="D601" s="20" t="s">
        <v>157</v>
      </c>
      <c r="E601" s="20" t="s">
        <v>373</v>
      </c>
      <c r="F601" s="20" t="s">
        <v>375</v>
      </c>
      <c r="G601" s="20" t="s">
        <v>31</v>
      </c>
      <c r="H601" s="22">
        <v>2439932.61</v>
      </c>
      <c r="I601" s="22">
        <v>2439931.73</v>
      </c>
      <c r="J601" s="95">
        <f t="shared" si="60"/>
        <v>99.999963933430109</v>
      </c>
    </row>
    <row r="602" spans="1:10" ht="37.5" x14ac:dyDescent="0.2">
      <c r="A602" s="19" t="s">
        <v>376</v>
      </c>
      <c r="B602" s="20" t="s">
        <v>358</v>
      </c>
      <c r="C602" s="20" t="s">
        <v>23</v>
      </c>
      <c r="D602" s="20" t="s">
        <v>157</v>
      </c>
      <c r="E602" s="20" t="s">
        <v>373</v>
      </c>
      <c r="F602" s="20" t="s">
        <v>377</v>
      </c>
      <c r="G602" s="21" t="s">
        <v>3</v>
      </c>
      <c r="H602" s="22">
        <v>1332455.3899999999</v>
      </c>
      <c r="I602" s="22">
        <v>1282047.3600000001</v>
      </c>
      <c r="J602" s="95">
        <f t="shared" si="60"/>
        <v>96.216906743872315</v>
      </c>
    </row>
    <row r="603" spans="1:10" ht="93.75" x14ac:dyDescent="0.2">
      <c r="A603" s="19" t="s">
        <v>28</v>
      </c>
      <c r="B603" s="20" t="s">
        <v>358</v>
      </c>
      <c r="C603" s="20" t="s">
        <v>23</v>
      </c>
      <c r="D603" s="20" t="s">
        <v>157</v>
      </c>
      <c r="E603" s="20" t="s">
        <v>373</v>
      </c>
      <c r="F603" s="20" t="s">
        <v>377</v>
      </c>
      <c r="G603" s="20" t="s">
        <v>29</v>
      </c>
      <c r="H603" s="22">
        <v>1332455.3899999999</v>
      </c>
      <c r="I603" s="22">
        <v>1282047.3600000001</v>
      </c>
      <c r="J603" s="95">
        <f t="shared" si="60"/>
        <v>96.216906743872315</v>
      </c>
    </row>
    <row r="604" spans="1:10" ht="37.5" x14ac:dyDescent="0.2">
      <c r="A604" s="19" t="s">
        <v>30</v>
      </c>
      <c r="B604" s="20" t="s">
        <v>358</v>
      </c>
      <c r="C604" s="20" t="s">
        <v>23</v>
      </c>
      <c r="D604" s="20" t="s">
        <v>157</v>
      </c>
      <c r="E604" s="20" t="s">
        <v>373</v>
      </c>
      <c r="F604" s="20" t="s">
        <v>377</v>
      </c>
      <c r="G604" s="20" t="s">
        <v>31</v>
      </c>
      <c r="H604" s="22">
        <v>1332455.3899999999</v>
      </c>
      <c r="I604" s="22">
        <v>1282047.3600000001</v>
      </c>
      <c r="J604" s="95">
        <f t="shared" si="60"/>
        <v>96.216906743872315</v>
      </c>
    </row>
    <row r="605" spans="1:10" ht="37.5" x14ac:dyDescent="0.2">
      <c r="A605" s="19" t="s">
        <v>32</v>
      </c>
      <c r="B605" s="20" t="s">
        <v>358</v>
      </c>
      <c r="C605" s="20" t="s">
        <v>23</v>
      </c>
      <c r="D605" s="20" t="s">
        <v>157</v>
      </c>
      <c r="E605" s="20" t="s">
        <v>373</v>
      </c>
      <c r="F605" s="20" t="s">
        <v>33</v>
      </c>
      <c r="G605" s="21" t="s">
        <v>3</v>
      </c>
      <c r="H605" s="22">
        <v>1726742</v>
      </c>
      <c r="I605" s="22">
        <v>1541313.53</v>
      </c>
      <c r="J605" s="95">
        <f t="shared" si="60"/>
        <v>89.261367940317655</v>
      </c>
    </row>
    <row r="606" spans="1:10" ht="93.75" x14ac:dyDescent="0.2">
      <c r="A606" s="19" t="s">
        <v>28</v>
      </c>
      <c r="B606" s="20" t="s">
        <v>358</v>
      </c>
      <c r="C606" s="20" t="s">
        <v>23</v>
      </c>
      <c r="D606" s="20" t="s">
        <v>157</v>
      </c>
      <c r="E606" s="20" t="s">
        <v>373</v>
      </c>
      <c r="F606" s="20" t="s">
        <v>33</v>
      </c>
      <c r="G606" s="20" t="s">
        <v>29</v>
      </c>
      <c r="H606" s="22">
        <v>1610142</v>
      </c>
      <c r="I606" s="22">
        <v>1429438.67</v>
      </c>
      <c r="J606" s="95">
        <f t="shared" si="60"/>
        <v>88.777180521966386</v>
      </c>
    </row>
    <row r="607" spans="1:10" ht="37.5" x14ac:dyDescent="0.2">
      <c r="A607" s="19" t="s">
        <v>30</v>
      </c>
      <c r="B607" s="20" t="s">
        <v>358</v>
      </c>
      <c r="C607" s="20" t="s">
        <v>23</v>
      </c>
      <c r="D607" s="20" t="s">
        <v>157</v>
      </c>
      <c r="E607" s="20" t="s">
        <v>373</v>
      </c>
      <c r="F607" s="20" t="s">
        <v>33</v>
      </c>
      <c r="G607" s="20" t="s">
        <v>31</v>
      </c>
      <c r="H607" s="22">
        <v>1610142</v>
      </c>
      <c r="I607" s="22">
        <v>1429438.67</v>
      </c>
      <c r="J607" s="95">
        <f t="shared" si="60"/>
        <v>88.777180521966386</v>
      </c>
    </row>
    <row r="608" spans="1:10" ht="37.5" x14ac:dyDescent="0.2">
      <c r="A608" s="19" t="s">
        <v>34</v>
      </c>
      <c r="B608" s="20" t="s">
        <v>358</v>
      </c>
      <c r="C608" s="20" t="s">
        <v>23</v>
      </c>
      <c r="D608" s="20" t="s">
        <v>157</v>
      </c>
      <c r="E608" s="20" t="s">
        <v>373</v>
      </c>
      <c r="F608" s="20" t="s">
        <v>33</v>
      </c>
      <c r="G608" s="20" t="s">
        <v>35</v>
      </c>
      <c r="H608" s="22">
        <v>116600</v>
      </c>
      <c r="I608" s="22">
        <v>111874.86</v>
      </c>
      <c r="J608" s="95">
        <f t="shared" si="60"/>
        <v>95.947564322469987</v>
      </c>
    </row>
    <row r="609" spans="1:10" ht="37.5" x14ac:dyDescent="0.2">
      <c r="A609" s="19" t="s">
        <v>36</v>
      </c>
      <c r="B609" s="20" t="s">
        <v>358</v>
      </c>
      <c r="C609" s="20" t="s">
        <v>23</v>
      </c>
      <c r="D609" s="20" t="s">
        <v>157</v>
      </c>
      <c r="E609" s="20" t="s">
        <v>373</v>
      </c>
      <c r="F609" s="20" t="s">
        <v>33</v>
      </c>
      <c r="G609" s="20" t="s">
        <v>37</v>
      </c>
      <c r="H609" s="22">
        <v>116600</v>
      </c>
      <c r="I609" s="22">
        <v>111874.86</v>
      </c>
      <c r="J609" s="95">
        <f t="shared" si="60"/>
        <v>95.947564322469987</v>
      </c>
    </row>
    <row r="610" spans="1:10" ht="37.5" x14ac:dyDescent="0.2">
      <c r="A610" s="19" t="s">
        <v>378</v>
      </c>
      <c r="B610" s="20" t="s">
        <v>358</v>
      </c>
      <c r="C610" s="20" t="s">
        <v>23</v>
      </c>
      <c r="D610" s="20" t="s">
        <v>157</v>
      </c>
      <c r="E610" s="20" t="s">
        <v>373</v>
      </c>
      <c r="F610" s="20" t="s">
        <v>379</v>
      </c>
      <c r="G610" s="21" t="s">
        <v>3</v>
      </c>
      <c r="H610" s="22">
        <v>35600</v>
      </c>
      <c r="I610" s="22">
        <v>35600</v>
      </c>
      <c r="J610" s="95">
        <f t="shared" si="60"/>
        <v>100</v>
      </c>
    </row>
    <row r="611" spans="1:10" ht="18.75" x14ac:dyDescent="0.2">
      <c r="A611" s="19" t="s">
        <v>38</v>
      </c>
      <c r="B611" s="20" t="s">
        <v>358</v>
      </c>
      <c r="C611" s="20" t="s">
        <v>23</v>
      </c>
      <c r="D611" s="20" t="s">
        <v>157</v>
      </c>
      <c r="E611" s="20" t="s">
        <v>373</v>
      </c>
      <c r="F611" s="20" t="s">
        <v>379</v>
      </c>
      <c r="G611" s="20" t="s">
        <v>39</v>
      </c>
      <c r="H611" s="22">
        <v>35600</v>
      </c>
      <c r="I611" s="22">
        <v>35600</v>
      </c>
      <c r="J611" s="95">
        <f t="shared" si="60"/>
        <v>100</v>
      </c>
    </row>
    <row r="612" spans="1:10" ht="18.75" x14ac:dyDescent="0.2">
      <c r="A612" s="19" t="s">
        <v>380</v>
      </c>
      <c r="B612" s="20" t="s">
        <v>358</v>
      </c>
      <c r="C612" s="20" t="s">
        <v>23</v>
      </c>
      <c r="D612" s="20" t="s">
        <v>157</v>
      </c>
      <c r="E612" s="20" t="s">
        <v>373</v>
      </c>
      <c r="F612" s="20" t="s">
        <v>379</v>
      </c>
      <c r="G612" s="20" t="s">
        <v>381</v>
      </c>
      <c r="H612" s="22">
        <v>35600</v>
      </c>
      <c r="I612" s="22">
        <v>35600</v>
      </c>
      <c r="J612" s="95">
        <f t="shared" si="60"/>
        <v>100</v>
      </c>
    </row>
    <row r="613" spans="1:10" ht="18.75" x14ac:dyDescent="0.2">
      <c r="A613" s="13" t="s">
        <v>24</v>
      </c>
      <c r="B613" s="14" t="s">
        <v>358</v>
      </c>
      <c r="C613" s="14" t="s">
        <v>23</v>
      </c>
      <c r="D613" s="14" t="s">
        <v>157</v>
      </c>
      <c r="E613" s="14" t="s">
        <v>25</v>
      </c>
      <c r="F613" s="18" t="s">
        <v>3</v>
      </c>
      <c r="G613" s="18" t="s">
        <v>3</v>
      </c>
      <c r="H613" s="16">
        <f>H614+H617+H620+H623+H626+H629+H632+H637+H642</f>
        <v>34236875.519999996</v>
      </c>
      <c r="I613" s="16">
        <f>I614+I617+I620+I623+I626+I629+I632+I637+I642</f>
        <v>28941432.98</v>
      </c>
      <c r="J613" s="95">
        <f t="shared" si="60"/>
        <v>84.532926969616199</v>
      </c>
    </row>
    <row r="614" spans="1:10" ht="18.75" x14ac:dyDescent="0.2">
      <c r="A614" s="19" t="s">
        <v>382</v>
      </c>
      <c r="B614" s="20" t="s">
        <v>358</v>
      </c>
      <c r="C614" s="20" t="s">
        <v>23</v>
      </c>
      <c r="D614" s="20" t="s">
        <v>157</v>
      </c>
      <c r="E614" s="20" t="s">
        <v>25</v>
      </c>
      <c r="F614" s="20" t="s">
        <v>383</v>
      </c>
      <c r="G614" s="21" t="s">
        <v>3</v>
      </c>
      <c r="H614" s="22">
        <v>955834</v>
      </c>
      <c r="I614" s="22">
        <v>491231.7</v>
      </c>
      <c r="J614" s="95">
        <f t="shared" si="60"/>
        <v>51.392992925549827</v>
      </c>
    </row>
    <row r="615" spans="1:10" ht="37.5" x14ac:dyDescent="0.2">
      <c r="A615" s="19" t="s">
        <v>34</v>
      </c>
      <c r="B615" s="20" t="s">
        <v>358</v>
      </c>
      <c r="C615" s="20" t="s">
        <v>23</v>
      </c>
      <c r="D615" s="20" t="s">
        <v>157</v>
      </c>
      <c r="E615" s="20" t="s">
        <v>25</v>
      </c>
      <c r="F615" s="20" t="s">
        <v>383</v>
      </c>
      <c r="G615" s="20" t="s">
        <v>35</v>
      </c>
      <c r="H615" s="22">
        <v>955834</v>
      </c>
      <c r="I615" s="22">
        <v>491231.7</v>
      </c>
      <c r="J615" s="95">
        <f t="shared" si="60"/>
        <v>51.392992925549827</v>
      </c>
    </row>
    <row r="616" spans="1:10" ht="37.5" x14ac:dyDescent="0.2">
      <c r="A616" s="19" t="s">
        <v>36</v>
      </c>
      <c r="B616" s="20" t="s">
        <v>358</v>
      </c>
      <c r="C616" s="20" t="s">
        <v>23</v>
      </c>
      <c r="D616" s="20" t="s">
        <v>157</v>
      </c>
      <c r="E616" s="20" t="s">
        <v>25</v>
      </c>
      <c r="F616" s="20" t="s">
        <v>383</v>
      </c>
      <c r="G616" s="20" t="s">
        <v>37</v>
      </c>
      <c r="H616" s="22">
        <v>955834</v>
      </c>
      <c r="I616" s="22">
        <v>491231.7</v>
      </c>
      <c r="J616" s="95">
        <f t="shared" si="60"/>
        <v>51.392992925549827</v>
      </c>
    </row>
    <row r="617" spans="1:10" ht="37.5" x14ac:dyDescent="0.2">
      <c r="A617" s="19" t="s">
        <v>359</v>
      </c>
      <c r="B617" s="20" t="s">
        <v>358</v>
      </c>
      <c r="C617" s="20" t="s">
        <v>23</v>
      </c>
      <c r="D617" s="20" t="s">
        <v>157</v>
      </c>
      <c r="E617" s="20" t="s">
        <v>25</v>
      </c>
      <c r="F617" s="20">
        <v>55490</v>
      </c>
      <c r="G617" s="20"/>
      <c r="H617" s="22">
        <v>1293564.21</v>
      </c>
      <c r="I617" s="22">
        <v>1293564.21</v>
      </c>
      <c r="J617" s="95">
        <f t="shared" si="60"/>
        <v>100</v>
      </c>
    </row>
    <row r="618" spans="1:10" ht="93.75" x14ac:dyDescent="0.2">
      <c r="A618" s="19" t="s">
        <v>360</v>
      </c>
      <c r="B618" s="20" t="s">
        <v>358</v>
      </c>
      <c r="C618" s="20" t="s">
        <v>23</v>
      </c>
      <c r="D618" s="20" t="s">
        <v>157</v>
      </c>
      <c r="E618" s="20" t="s">
        <v>25</v>
      </c>
      <c r="F618" s="20">
        <v>55490</v>
      </c>
      <c r="G618" s="20">
        <v>100</v>
      </c>
      <c r="H618" s="22">
        <v>1293564.21</v>
      </c>
      <c r="I618" s="22">
        <v>1293564.21</v>
      </c>
      <c r="J618" s="95">
        <f t="shared" si="60"/>
        <v>100</v>
      </c>
    </row>
    <row r="619" spans="1:10" ht="37.5" x14ac:dyDescent="0.2">
      <c r="A619" s="19" t="s">
        <v>361</v>
      </c>
      <c r="B619" s="20" t="s">
        <v>358</v>
      </c>
      <c r="C619" s="20" t="s">
        <v>23</v>
      </c>
      <c r="D619" s="20" t="s">
        <v>157</v>
      </c>
      <c r="E619" s="20" t="s">
        <v>25</v>
      </c>
      <c r="F619" s="20">
        <v>55490</v>
      </c>
      <c r="G619" s="20">
        <v>120</v>
      </c>
      <c r="H619" s="22">
        <v>1293564.21</v>
      </c>
      <c r="I619" s="22">
        <v>1293564.21</v>
      </c>
      <c r="J619" s="95">
        <f t="shared" si="60"/>
        <v>100</v>
      </c>
    </row>
    <row r="620" spans="1:10" ht="18.75" x14ac:dyDescent="0.2">
      <c r="A620" s="19" t="s">
        <v>384</v>
      </c>
      <c r="B620" s="20" t="s">
        <v>358</v>
      </c>
      <c r="C620" s="20" t="s">
        <v>23</v>
      </c>
      <c r="D620" s="20" t="s">
        <v>157</v>
      </c>
      <c r="E620" s="20" t="s">
        <v>25</v>
      </c>
      <c r="F620" s="20" t="s">
        <v>385</v>
      </c>
      <c r="G620" s="21" t="s">
        <v>3</v>
      </c>
      <c r="H620" s="22">
        <v>304871</v>
      </c>
      <c r="I620" s="22">
        <v>304871</v>
      </c>
      <c r="J620" s="95">
        <f t="shared" si="60"/>
        <v>100</v>
      </c>
    </row>
    <row r="621" spans="1:10" ht="18.75" x14ac:dyDescent="0.2">
      <c r="A621" s="19" t="s">
        <v>38</v>
      </c>
      <c r="B621" s="20" t="s">
        <v>358</v>
      </c>
      <c r="C621" s="20" t="s">
        <v>23</v>
      </c>
      <c r="D621" s="20" t="s">
        <v>157</v>
      </c>
      <c r="E621" s="20" t="s">
        <v>25</v>
      </c>
      <c r="F621" s="20" t="s">
        <v>385</v>
      </c>
      <c r="G621" s="20" t="s">
        <v>39</v>
      </c>
      <c r="H621" s="22">
        <v>304871</v>
      </c>
      <c r="I621" s="22">
        <v>304871</v>
      </c>
      <c r="J621" s="95">
        <f t="shared" si="60"/>
        <v>100</v>
      </c>
    </row>
    <row r="622" spans="1:10" ht="18.75" x14ac:dyDescent="0.2">
      <c r="A622" s="19" t="s">
        <v>386</v>
      </c>
      <c r="B622" s="20" t="s">
        <v>358</v>
      </c>
      <c r="C622" s="20" t="s">
        <v>23</v>
      </c>
      <c r="D622" s="20" t="s">
        <v>157</v>
      </c>
      <c r="E622" s="20" t="s">
        <v>25</v>
      </c>
      <c r="F622" s="20" t="s">
        <v>385</v>
      </c>
      <c r="G622" s="20" t="s">
        <v>387</v>
      </c>
      <c r="H622" s="22">
        <v>304871</v>
      </c>
      <c r="I622" s="22">
        <v>304871</v>
      </c>
      <c r="J622" s="95">
        <f t="shared" si="60"/>
        <v>100</v>
      </c>
    </row>
    <row r="623" spans="1:10" ht="18.75" x14ac:dyDescent="0.2">
      <c r="A623" s="19" t="s">
        <v>388</v>
      </c>
      <c r="B623" s="20" t="s">
        <v>358</v>
      </c>
      <c r="C623" s="20" t="s">
        <v>23</v>
      </c>
      <c r="D623" s="20" t="s">
        <v>157</v>
      </c>
      <c r="E623" s="20" t="s">
        <v>25</v>
      </c>
      <c r="F623" s="20" t="s">
        <v>389</v>
      </c>
      <c r="G623" s="21" t="s">
        <v>3</v>
      </c>
      <c r="H623" s="22">
        <v>50000</v>
      </c>
      <c r="I623" s="22">
        <v>0</v>
      </c>
      <c r="J623" s="95">
        <f t="shared" si="60"/>
        <v>0</v>
      </c>
    </row>
    <row r="624" spans="1:10" ht="37.5" x14ac:dyDescent="0.2">
      <c r="A624" s="19" t="s">
        <v>34</v>
      </c>
      <c r="B624" s="20" t="s">
        <v>358</v>
      </c>
      <c r="C624" s="20" t="s">
        <v>23</v>
      </c>
      <c r="D624" s="20" t="s">
        <v>157</v>
      </c>
      <c r="E624" s="20" t="s">
        <v>25</v>
      </c>
      <c r="F624" s="20" t="s">
        <v>389</v>
      </c>
      <c r="G624" s="20" t="s">
        <v>35</v>
      </c>
      <c r="H624" s="22">
        <v>50000</v>
      </c>
      <c r="I624" s="22">
        <v>0</v>
      </c>
      <c r="J624" s="95">
        <f t="shared" ref="J624:J656" si="61">I624/H624*100</f>
        <v>0</v>
      </c>
    </row>
    <row r="625" spans="1:10" ht="37.5" x14ac:dyDescent="0.2">
      <c r="A625" s="19" t="s">
        <v>36</v>
      </c>
      <c r="B625" s="20" t="s">
        <v>358</v>
      </c>
      <c r="C625" s="20" t="s">
        <v>23</v>
      </c>
      <c r="D625" s="20" t="s">
        <v>157</v>
      </c>
      <c r="E625" s="20" t="s">
        <v>25</v>
      </c>
      <c r="F625" s="20" t="s">
        <v>389</v>
      </c>
      <c r="G625" s="20" t="s">
        <v>37</v>
      </c>
      <c r="H625" s="22">
        <v>50000</v>
      </c>
      <c r="I625" s="22">
        <v>0</v>
      </c>
      <c r="J625" s="95">
        <f t="shared" si="61"/>
        <v>0</v>
      </c>
    </row>
    <row r="626" spans="1:10" ht="37.5" x14ac:dyDescent="0.2">
      <c r="A626" s="19" t="s">
        <v>390</v>
      </c>
      <c r="B626" s="20" t="s">
        <v>358</v>
      </c>
      <c r="C626" s="20" t="s">
        <v>23</v>
      </c>
      <c r="D626" s="20" t="s">
        <v>157</v>
      </c>
      <c r="E626" s="20" t="s">
        <v>25</v>
      </c>
      <c r="F626" s="20" t="s">
        <v>391</v>
      </c>
      <c r="G626" s="21" t="s">
        <v>3</v>
      </c>
      <c r="H626" s="22">
        <v>22313327.579999998</v>
      </c>
      <c r="I626" s="22">
        <v>19456147.920000002</v>
      </c>
      <c r="J626" s="95">
        <f t="shared" si="61"/>
        <v>87.195187944262699</v>
      </c>
    </row>
    <row r="627" spans="1:10" ht="18.75" x14ac:dyDescent="0.2">
      <c r="A627" s="19" t="s">
        <v>38</v>
      </c>
      <c r="B627" s="20" t="s">
        <v>358</v>
      </c>
      <c r="C627" s="20" t="s">
        <v>23</v>
      </c>
      <c r="D627" s="20" t="s">
        <v>157</v>
      </c>
      <c r="E627" s="20" t="s">
        <v>25</v>
      </c>
      <c r="F627" s="20" t="s">
        <v>391</v>
      </c>
      <c r="G627" s="20" t="s">
        <v>39</v>
      </c>
      <c r="H627" s="22">
        <v>22313327.579999998</v>
      </c>
      <c r="I627" s="22">
        <v>19456147.920000002</v>
      </c>
      <c r="J627" s="95">
        <f t="shared" si="61"/>
        <v>87.195187944262699</v>
      </c>
    </row>
    <row r="628" spans="1:10" ht="56.25" x14ac:dyDescent="0.2">
      <c r="A628" s="19" t="s">
        <v>78</v>
      </c>
      <c r="B628" s="20" t="s">
        <v>358</v>
      </c>
      <c r="C628" s="20" t="s">
        <v>23</v>
      </c>
      <c r="D628" s="20" t="s">
        <v>157</v>
      </c>
      <c r="E628" s="20" t="s">
        <v>25</v>
      </c>
      <c r="F628" s="20" t="s">
        <v>391</v>
      </c>
      <c r="G628" s="20" t="s">
        <v>79</v>
      </c>
      <c r="H628" s="22">
        <v>22313327.579999998</v>
      </c>
      <c r="I628" s="22">
        <v>19456147.920000002</v>
      </c>
      <c r="J628" s="95">
        <f t="shared" si="61"/>
        <v>87.195187944262699</v>
      </c>
    </row>
    <row r="629" spans="1:10" ht="18.75" x14ac:dyDescent="0.2">
      <c r="A629" s="19" t="s">
        <v>392</v>
      </c>
      <c r="B629" s="20" t="s">
        <v>358</v>
      </c>
      <c r="C629" s="20" t="s">
        <v>23</v>
      </c>
      <c r="D629" s="20" t="s">
        <v>157</v>
      </c>
      <c r="E629" s="20" t="s">
        <v>25</v>
      </c>
      <c r="F629" s="20" t="s">
        <v>393</v>
      </c>
      <c r="G629" s="21" t="s">
        <v>3</v>
      </c>
      <c r="H629" s="22">
        <v>1843455.58</v>
      </c>
      <c r="I629" s="22">
        <v>0</v>
      </c>
      <c r="J629" s="95">
        <f t="shared" si="61"/>
        <v>0</v>
      </c>
    </row>
    <row r="630" spans="1:10" ht="18.75" x14ac:dyDescent="0.2">
      <c r="A630" s="19" t="s">
        <v>38</v>
      </c>
      <c r="B630" s="20" t="s">
        <v>358</v>
      </c>
      <c r="C630" s="20" t="s">
        <v>23</v>
      </c>
      <c r="D630" s="20" t="s">
        <v>157</v>
      </c>
      <c r="E630" s="20" t="s">
        <v>25</v>
      </c>
      <c r="F630" s="20" t="s">
        <v>393</v>
      </c>
      <c r="G630" s="20" t="s">
        <v>39</v>
      </c>
      <c r="H630" s="22">
        <v>1843455.58</v>
      </c>
      <c r="I630" s="22">
        <v>0</v>
      </c>
      <c r="J630" s="95">
        <f t="shared" si="61"/>
        <v>0</v>
      </c>
    </row>
    <row r="631" spans="1:10" ht="18.75" x14ac:dyDescent="0.2">
      <c r="A631" s="19" t="s">
        <v>362</v>
      </c>
      <c r="B631" s="20" t="s">
        <v>358</v>
      </c>
      <c r="C631" s="20" t="s">
        <v>23</v>
      </c>
      <c r="D631" s="20" t="s">
        <v>157</v>
      </c>
      <c r="E631" s="20" t="s">
        <v>25</v>
      </c>
      <c r="F631" s="20" t="s">
        <v>393</v>
      </c>
      <c r="G631" s="20" t="s">
        <v>363</v>
      </c>
      <c r="H631" s="22">
        <v>1843455.58</v>
      </c>
      <c r="I631" s="22">
        <v>0</v>
      </c>
      <c r="J631" s="95">
        <f t="shared" si="61"/>
        <v>0</v>
      </c>
    </row>
    <row r="632" spans="1:10" ht="37.5" x14ac:dyDescent="0.2">
      <c r="A632" s="19" t="s">
        <v>378</v>
      </c>
      <c r="B632" s="20" t="s">
        <v>358</v>
      </c>
      <c r="C632" s="20" t="s">
        <v>23</v>
      </c>
      <c r="D632" s="20" t="s">
        <v>157</v>
      </c>
      <c r="E632" s="20" t="s">
        <v>25</v>
      </c>
      <c r="F632" s="20" t="s">
        <v>379</v>
      </c>
      <c r="G632" s="21" t="s">
        <v>3</v>
      </c>
      <c r="H632" s="22">
        <v>2232008</v>
      </c>
      <c r="I632" s="22">
        <v>2232008</v>
      </c>
      <c r="J632" s="95">
        <f t="shared" si="61"/>
        <v>100</v>
      </c>
    </row>
    <row r="633" spans="1:10" ht="37.5" x14ac:dyDescent="0.2">
      <c r="A633" s="19" t="s">
        <v>227</v>
      </c>
      <c r="B633" s="20" t="s">
        <v>358</v>
      </c>
      <c r="C633" s="20" t="s">
        <v>23</v>
      </c>
      <c r="D633" s="20" t="s">
        <v>157</v>
      </c>
      <c r="E633" s="20" t="s">
        <v>25</v>
      </c>
      <c r="F633" s="20" t="s">
        <v>379</v>
      </c>
      <c r="G633" s="27">
        <v>400</v>
      </c>
      <c r="H633" s="22">
        <v>2117500</v>
      </c>
      <c r="I633" s="22">
        <v>2117500</v>
      </c>
      <c r="J633" s="95">
        <f t="shared" si="61"/>
        <v>100</v>
      </c>
    </row>
    <row r="634" spans="1:10" ht="18.75" x14ac:dyDescent="0.2">
      <c r="A634" s="19" t="s">
        <v>228</v>
      </c>
      <c r="B634" s="20" t="s">
        <v>358</v>
      </c>
      <c r="C634" s="20" t="s">
        <v>23</v>
      </c>
      <c r="D634" s="20" t="s">
        <v>157</v>
      </c>
      <c r="E634" s="20" t="s">
        <v>25</v>
      </c>
      <c r="F634" s="20" t="s">
        <v>379</v>
      </c>
      <c r="G634" s="27">
        <v>410</v>
      </c>
      <c r="H634" s="22">
        <v>2117500</v>
      </c>
      <c r="I634" s="22">
        <v>2117500</v>
      </c>
      <c r="J634" s="95">
        <f t="shared" si="61"/>
        <v>100</v>
      </c>
    </row>
    <row r="635" spans="1:10" ht="18.75" x14ac:dyDescent="0.2">
      <c r="A635" s="19" t="s">
        <v>38</v>
      </c>
      <c r="B635" s="20" t="s">
        <v>358</v>
      </c>
      <c r="C635" s="20" t="s">
        <v>23</v>
      </c>
      <c r="D635" s="20" t="s">
        <v>157</v>
      </c>
      <c r="E635" s="20" t="s">
        <v>25</v>
      </c>
      <c r="F635" s="20" t="s">
        <v>379</v>
      </c>
      <c r="G635" s="20" t="s">
        <v>39</v>
      </c>
      <c r="H635" s="22">
        <v>114508</v>
      </c>
      <c r="I635" s="22">
        <v>114508</v>
      </c>
      <c r="J635" s="95">
        <f t="shared" si="61"/>
        <v>100</v>
      </c>
    </row>
    <row r="636" spans="1:10" ht="18.75" x14ac:dyDescent="0.2">
      <c r="A636" s="19" t="s">
        <v>380</v>
      </c>
      <c r="B636" s="20" t="s">
        <v>358</v>
      </c>
      <c r="C636" s="20" t="s">
        <v>23</v>
      </c>
      <c r="D636" s="20" t="s">
        <v>157</v>
      </c>
      <c r="E636" s="20" t="s">
        <v>25</v>
      </c>
      <c r="F636" s="20" t="s">
        <v>379</v>
      </c>
      <c r="G636" s="20" t="s">
        <v>381</v>
      </c>
      <c r="H636" s="22">
        <v>114508</v>
      </c>
      <c r="I636" s="22">
        <v>114508</v>
      </c>
      <c r="J636" s="95">
        <f t="shared" si="61"/>
        <v>100</v>
      </c>
    </row>
    <row r="637" spans="1:10" ht="18.75" x14ac:dyDescent="0.2">
      <c r="A637" s="19" t="s">
        <v>394</v>
      </c>
      <c r="B637" s="20" t="s">
        <v>358</v>
      </c>
      <c r="C637" s="20" t="s">
        <v>23</v>
      </c>
      <c r="D637" s="20" t="s">
        <v>157</v>
      </c>
      <c r="E637" s="20" t="s">
        <v>25</v>
      </c>
      <c r="F637" s="20" t="s">
        <v>395</v>
      </c>
      <c r="G637" s="21" t="s">
        <v>3</v>
      </c>
      <c r="H637" s="22">
        <v>3612292</v>
      </c>
      <c r="I637" s="22">
        <v>3532087</v>
      </c>
      <c r="J637" s="95">
        <f t="shared" si="61"/>
        <v>97.779664545391114</v>
      </c>
    </row>
    <row r="638" spans="1:10" ht="37.5" x14ac:dyDescent="0.2">
      <c r="A638" s="19" t="s">
        <v>34</v>
      </c>
      <c r="B638" s="20" t="s">
        <v>358</v>
      </c>
      <c r="C638" s="20" t="s">
        <v>23</v>
      </c>
      <c r="D638" s="20" t="s">
        <v>157</v>
      </c>
      <c r="E638" s="20" t="s">
        <v>25</v>
      </c>
      <c r="F638" s="20" t="s">
        <v>395</v>
      </c>
      <c r="G638" s="20" t="s">
        <v>35</v>
      </c>
      <c r="H638" s="22">
        <v>3532292</v>
      </c>
      <c r="I638" s="22">
        <v>3452087</v>
      </c>
      <c r="J638" s="95">
        <f t="shared" si="61"/>
        <v>97.729377978943987</v>
      </c>
    </row>
    <row r="639" spans="1:10" ht="37.5" x14ac:dyDescent="0.2">
      <c r="A639" s="19" t="s">
        <v>36</v>
      </c>
      <c r="B639" s="20" t="s">
        <v>358</v>
      </c>
      <c r="C639" s="20" t="s">
        <v>23</v>
      </c>
      <c r="D639" s="20" t="s">
        <v>157</v>
      </c>
      <c r="E639" s="20" t="s">
        <v>25</v>
      </c>
      <c r="F639" s="20" t="s">
        <v>395</v>
      </c>
      <c r="G639" s="20" t="s">
        <v>37</v>
      </c>
      <c r="H639" s="22">
        <v>3532292</v>
      </c>
      <c r="I639" s="22">
        <v>3452087</v>
      </c>
      <c r="J639" s="95">
        <f t="shared" si="61"/>
        <v>97.729377978943987</v>
      </c>
    </row>
    <row r="640" spans="1:10" ht="18.75" x14ac:dyDescent="0.2">
      <c r="A640" s="19" t="s">
        <v>396</v>
      </c>
      <c r="B640" s="20" t="s">
        <v>358</v>
      </c>
      <c r="C640" s="20" t="s">
        <v>23</v>
      </c>
      <c r="D640" s="20" t="s">
        <v>157</v>
      </c>
      <c r="E640" s="20" t="s">
        <v>25</v>
      </c>
      <c r="F640" s="20" t="s">
        <v>395</v>
      </c>
      <c r="G640" s="20">
        <v>800</v>
      </c>
      <c r="H640" s="22">
        <v>80000</v>
      </c>
      <c r="I640" s="22">
        <v>80000</v>
      </c>
      <c r="J640" s="95">
        <f t="shared" si="61"/>
        <v>100</v>
      </c>
    </row>
    <row r="641" spans="1:13" ht="18.75" x14ac:dyDescent="0.2">
      <c r="A641" s="19" t="s">
        <v>397</v>
      </c>
      <c r="B641" s="20" t="s">
        <v>358</v>
      </c>
      <c r="C641" s="20" t="s">
        <v>23</v>
      </c>
      <c r="D641" s="20" t="s">
        <v>157</v>
      </c>
      <c r="E641" s="20" t="s">
        <v>25</v>
      </c>
      <c r="F641" s="20" t="s">
        <v>395</v>
      </c>
      <c r="G641" s="20">
        <v>850</v>
      </c>
      <c r="H641" s="22">
        <v>80000</v>
      </c>
      <c r="I641" s="22">
        <v>80000</v>
      </c>
      <c r="J641" s="95">
        <f t="shared" si="61"/>
        <v>100</v>
      </c>
    </row>
    <row r="642" spans="1:13" ht="93.75" x14ac:dyDescent="0.2">
      <c r="A642" s="19" t="s">
        <v>366</v>
      </c>
      <c r="B642" s="20" t="s">
        <v>358</v>
      </c>
      <c r="C642" s="20" t="s">
        <v>23</v>
      </c>
      <c r="D642" s="20" t="s">
        <v>157</v>
      </c>
      <c r="E642" s="20" t="s">
        <v>25</v>
      </c>
      <c r="F642" s="20">
        <v>83420</v>
      </c>
      <c r="G642" s="20"/>
      <c r="H642" s="22">
        <v>1631523.15</v>
      </c>
      <c r="I642" s="22">
        <v>1631523.15</v>
      </c>
      <c r="J642" s="95">
        <f t="shared" si="61"/>
        <v>100</v>
      </c>
    </row>
    <row r="643" spans="1:13" ht="93.75" x14ac:dyDescent="0.2">
      <c r="A643" s="19" t="s">
        <v>360</v>
      </c>
      <c r="B643" s="20" t="s">
        <v>358</v>
      </c>
      <c r="C643" s="20" t="s">
        <v>23</v>
      </c>
      <c r="D643" s="20" t="s">
        <v>157</v>
      </c>
      <c r="E643" s="20" t="s">
        <v>25</v>
      </c>
      <c r="F643" s="20">
        <v>83420</v>
      </c>
      <c r="G643" s="20" t="s">
        <v>29</v>
      </c>
      <c r="H643" s="22">
        <v>1193617.9199999999</v>
      </c>
      <c r="I643" s="22">
        <v>1193617.9199999999</v>
      </c>
      <c r="J643" s="95">
        <f t="shared" si="61"/>
        <v>100</v>
      </c>
    </row>
    <row r="644" spans="1:13" ht="37.5" x14ac:dyDescent="0.2">
      <c r="A644" s="19" t="s">
        <v>398</v>
      </c>
      <c r="B644" s="20" t="s">
        <v>358</v>
      </c>
      <c r="C644" s="20" t="s">
        <v>23</v>
      </c>
      <c r="D644" s="20" t="s">
        <v>157</v>
      </c>
      <c r="E644" s="20" t="s">
        <v>25</v>
      </c>
      <c r="F644" s="20">
        <v>83420</v>
      </c>
      <c r="G644" s="20" t="s">
        <v>49</v>
      </c>
      <c r="H644" s="22">
        <v>138547.99</v>
      </c>
      <c r="I644" s="22">
        <v>138547.99</v>
      </c>
      <c r="J644" s="95">
        <f t="shared" si="61"/>
        <v>100</v>
      </c>
    </row>
    <row r="645" spans="1:13" ht="37.5" x14ac:dyDescent="0.2">
      <c r="A645" s="19" t="s">
        <v>361</v>
      </c>
      <c r="B645" s="20" t="s">
        <v>358</v>
      </c>
      <c r="C645" s="20" t="s">
        <v>23</v>
      </c>
      <c r="D645" s="20" t="s">
        <v>157</v>
      </c>
      <c r="E645" s="20" t="s">
        <v>25</v>
      </c>
      <c r="F645" s="20">
        <v>83420</v>
      </c>
      <c r="G645" s="20" t="s">
        <v>31</v>
      </c>
      <c r="H645" s="22">
        <v>1055069.93</v>
      </c>
      <c r="I645" s="22">
        <v>1055069.93</v>
      </c>
      <c r="J645" s="95">
        <f t="shared" si="61"/>
        <v>100</v>
      </c>
    </row>
    <row r="646" spans="1:13" ht="37.5" x14ac:dyDescent="0.2">
      <c r="A646" s="19" t="s">
        <v>243</v>
      </c>
      <c r="B646" s="20" t="s">
        <v>358</v>
      </c>
      <c r="C646" s="20" t="s">
        <v>23</v>
      </c>
      <c r="D646" s="20" t="s">
        <v>157</v>
      </c>
      <c r="E646" s="20" t="s">
        <v>25</v>
      </c>
      <c r="F646" s="20">
        <v>83420</v>
      </c>
      <c r="G646" s="20" t="s">
        <v>69</v>
      </c>
      <c r="H646" s="22">
        <v>437905.23</v>
      </c>
      <c r="I646" s="22">
        <v>437905.23</v>
      </c>
      <c r="J646" s="95">
        <f t="shared" si="61"/>
        <v>100</v>
      </c>
    </row>
    <row r="647" spans="1:13" ht="18.75" x14ac:dyDescent="0.2">
      <c r="A647" s="19" t="s">
        <v>244</v>
      </c>
      <c r="B647" s="20" t="s">
        <v>358</v>
      </c>
      <c r="C647" s="20" t="s">
        <v>23</v>
      </c>
      <c r="D647" s="20" t="s">
        <v>157</v>
      </c>
      <c r="E647" s="20" t="s">
        <v>25</v>
      </c>
      <c r="F647" s="20">
        <v>83420</v>
      </c>
      <c r="G647" s="20" t="s">
        <v>71</v>
      </c>
      <c r="H647" s="22">
        <v>437905.23</v>
      </c>
      <c r="I647" s="22">
        <v>437905.23</v>
      </c>
      <c r="J647" s="95">
        <f t="shared" si="61"/>
        <v>100</v>
      </c>
    </row>
    <row r="648" spans="1:13" ht="37.5" x14ac:dyDescent="0.2">
      <c r="A648" s="13" t="s">
        <v>399</v>
      </c>
      <c r="B648" s="14" t="s">
        <v>358</v>
      </c>
      <c r="C648" s="14" t="s">
        <v>23</v>
      </c>
      <c r="D648" s="14" t="s">
        <v>157</v>
      </c>
      <c r="E648" s="14">
        <v>903</v>
      </c>
      <c r="F648" s="14"/>
      <c r="G648" s="14"/>
      <c r="H648" s="16">
        <f>H649+H652</f>
        <v>681622.73</v>
      </c>
      <c r="I648" s="16">
        <f>I649+I652</f>
        <v>681622.73</v>
      </c>
      <c r="J648" s="95">
        <f t="shared" si="61"/>
        <v>100</v>
      </c>
    </row>
    <row r="649" spans="1:13" ht="37.5" x14ac:dyDescent="0.2">
      <c r="A649" s="19" t="s">
        <v>359</v>
      </c>
      <c r="B649" s="20" t="s">
        <v>358</v>
      </c>
      <c r="C649" s="20" t="s">
        <v>23</v>
      </c>
      <c r="D649" s="20" t="s">
        <v>157</v>
      </c>
      <c r="E649" s="20">
        <v>903</v>
      </c>
      <c r="F649" s="20">
        <v>55490</v>
      </c>
      <c r="G649" s="20"/>
      <c r="H649" s="22">
        <v>202567.93</v>
      </c>
      <c r="I649" s="22">
        <v>202567.93</v>
      </c>
      <c r="J649" s="95">
        <f t="shared" si="61"/>
        <v>100</v>
      </c>
    </row>
    <row r="650" spans="1:13" ht="93.75" x14ac:dyDescent="0.2">
      <c r="A650" s="19" t="s">
        <v>360</v>
      </c>
      <c r="B650" s="20" t="s">
        <v>358</v>
      </c>
      <c r="C650" s="20" t="s">
        <v>23</v>
      </c>
      <c r="D650" s="20" t="s">
        <v>157</v>
      </c>
      <c r="E650" s="20">
        <v>903</v>
      </c>
      <c r="F650" s="20">
        <v>55490</v>
      </c>
      <c r="G650" s="20">
        <v>100</v>
      </c>
      <c r="H650" s="22">
        <v>202567.93</v>
      </c>
      <c r="I650" s="22">
        <v>202567.93</v>
      </c>
      <c r="J650" s="95">
        <f t="shared" si="61"/>
        <v>100</v>
      </c>
    </row>
    <row r="651" spans="1:13" ht="37.5" x14ac:dyDescent="0.2">
      <c r="A651" s="19" t="s">
        <v>361</v>
      </c>
      <c r="B651" s="20" t="s">
        <v>358</v>
      </c>
      <c r="C651" s="20" t="s">
        <v>23</v>
      </c>
      <c r="D651" s="20" t="s">
        <v>157</v>
      </c>
      <c r="E651" s="20">
        <v>903</v>
      </c>
      <c r="F651" s="20">
        <v>55490</v>
      </c>
      <c r="G651" s="20">
        <v>120</v>
      </c>
      <c r="H651" s="22">
        <v>202567.93</v>
      </c>
      <c r="I651" s="22">
        <v>202567.93</v>
      </c>
      <c r="J651" s="95">
        <f t="shared" si="61"/>
        <v>100</v>
      </c>
    </row>
    <row r="652" spans="1:13" ht="93.75" x14ac:dyDescent="0.2">
      <c r="A652" s="19" t="s">
        <v>366</v>
      </c>
      <c r="B652" s="20" t="s">
        <v>358</v>
      </c>
      <c r="C652" s="20" t="s">
        <v>23</v>
      </c>
      <c r="D652" s="20" t="s">
        <v>157</v>
      </c>
      <c r="E652" s="20">
        <v>903</v>
      </c>
      <c r="F652" s="20">
        <v>83420</v>
      </c>
      <c r="G652" s="20"/>
      <c r="H652" s="22">
        <v>479054.8</v>
      </c>
      <c r="I652" s="22">
        <v>479054.8</v>
      </c>
      <c r="J652" s="95">
        <f t="shared" si="61"/>
        <v>100</v>
      </c>
    </row>
    <row r="653" spans="1:13" ht="93.75" x14ac:dyDescent="0.2">
      <c r="A653" s="19" t="s">
        <v>360</v>
      </c>
      <c r="B653" s="20" t="s">
        <v>358</v>
      </c>
      <c r="C653" s="20" t="s">
        <v>23</v>
      </c>
      <c r="D653" s="20" t="s">
        <v>157</v>
      </c>
      <c r="E653" s="20">
        <v>903</v>
      </c>
      <c r="F653" s="20">
        <v>83420</v>
      </c>
      <c r="G653" s="20">
        <v>100</v>
      </c>
      <c r="H653" s="22">
        <v>479054.8</v>
      </c>
      <c r="I653" s="22">
        <v>479054.8</v>
      </c>
      <c r="J653" s="95">
        <f t="shared" si="61"/>
        <v>100</v>
      </c>
    </row>
    <row r="654" spans="1:13" ht="37.5" x14ac:dyDescent="0.2">
      <c r="A654" s="19" t="s">
        <v>398</v>
      </c>
      <c r="B654" s="20" t="s">
        <v>358</v>
      </c>
      <c r="C654" s="20" t="s">
        <v>23</v>
      </c>
      <c r="D654" s="20" t="s">
        <v>157</v>
      </c>
      <c r="E654" s="20">
        <v>903</v>
      </c>
      <c r="F654" s="20">
        <v>83420</v>
      </c>
      <c r="G654" s="20">
        <v>110</v>
      </c>
      <c r="H654" s="22">
        <v>442800.01</v>
      </c>
      <c r="I654" s="22">
        <v>442800.01</v>
      </c>
      <c r="J654" s="95">
        <f t="shared" si="61"/>
        <v>100</v>
      </c>
    </row>
    <row r="655" spans="1:13" ht="37.5" x14ac:dyDescent="0.2">
      <c r="A655" s="19" t="s">
        <v>361</v>
      </c>
      <c r="B655" s="20" t="s">
        <v>358</v>
      </c>
      <c r="C655" s="20" t="s">
        <v>23</v>
      </c>
      <c r="D655" s="20" t="s">
        <v>157</v>
      </c>
      <c r="E655" s="20">
        <v>903</v>
      </c>
      <c r="F655" s="20">
        <v>83420</v>
      </c>
      <c r="G655" s="20">
        <v>120</v>
      </c>
      <c r="H655" s="22">
        <v>36254.79</v>
      </c>
      <c r="I655" s="22">
        <v>36254.79</v>
      </c>
      <c r="J655" s="95">
        <f t="shared" si="61"/>
        <v>100</v>
      </c>
    </row>
    <row r="656" spans="1:13" ht="18.75" x14ac:dyDescent="0.2">
      <c r="A656" s="214" t="s">
        <v>400</v>
      </c>
      <c r="B656" s="214"/>
      <c r="C656" s="214"/>
      <c r="D656" s="214"/>
      <c r="E656" s="214"/>
      <c r="F656" s="214"/>
      <c r="G656" s="214"/>
      <c r="H656" s="16">
        <f>H11+H138+H170+H318+H463+H474+H480+H486+H522+H533+H569</f>
        <v>1777033647.4200003</v>
      </c>
      <c r="I656" s="16">
        <f>I11+I138+I170+I318+I463+I474+I480+I486+I522+I533+I569</f>
        <v>1650628144.7400005</v>
      </c>
      <c r="J656" s="95">
        <f t="shared" si="61"/>
        <v>92.886713042067456</v>
      </c>
      <c r="K656" s="6"/>
      <c r="L656" s="6"/>
      <c r="M656" s="7"/>
    </row>
    <row r="658" spans="1:9" ht="18.75" x14ac:dyDescent="0.3">
      <c r="A658" s="221" t="s">
        <v>719</v>
      </c>
      <c r="B658" s="221"/>
      <c r="C658" s="221"/>
      <c r="D658" s="221"/>
      <c r="E658" s="32"/>
      <c r="F658" s="222"/>
      <c r="G658" s="223"/>
      <c r="H658" s="223"/>
      <c r="I658" s="223"/>
    </row>
    <row r="659" spans="1:9" ht="18.75" x14ac:dyDescent="0.3">
      <c r="A659" s="221" t="s">
        <v>720</v>
      </c>
      <c r="B659" s="221"/>
      <c r="C659" s="221"/>
      <c r="D659" s="221"/>
      <c r="E659" s="221"/>
      <c r="F659" s="221"/>
      <c r="G659" s="223"/>
      <c r="H659" s="223"/>
      <c r="I659" s="223" t="s">
        <v>721</v>
      </c>
    </row>
    <row r="660" spans="1:9" ht="18.75" x14ac:dyDescent="0.3">
      <c r="A660" s="33"/>
      <c r="B660" s="32"/>
      <c r="C660" s="224"/>
      <c r="D660" s="224"/>
      <c r="E660" s="32"/>
      <c r="F660" s="32"/>
      <c r="G660" s="223"/>
      <c r="H660" s="223"/>
      <c r="I660" s="223"/>
    </row>
  </sheetData>
  <mergeCells count="5">
    <mergeCell ref="I4:J4"/>
    <mergeCell ref="I6:J6"/>
    <mergeCell ref="A8:J8"/>
    <mergeCell ref="A656:G656"/>
    <mergeCell ref="A7:J7"/>
  </mergeCells>
  <pageMargins left="0.39374999999999999" right="0.39374999999999999" top="0.55833330000000003" bottom="0.51249999999999996" header="0.3" footer="0.3"/>
  <pageSetup paperSize="9" scale="48" fitToHeight="0" orientation="portrait" r:id="rId1"/>
  <headerFooter>
    <oddHeader>&amp;C&amp;P</oddHeader>
  </headerFooter>
  <rowBreaks count="1" manualBreakCount="1">
    <brk id="60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view="pageBreakPreview" zoomScaleNormal="102" zoomScaleSheetLayoutView="100" workbookViewId="0">
      <selection activeCell="D30" sqref="D30"/>
    </sheetView>
  </sheetViews>
  <sheetFormatPr defaultRowHeight="15.75" x14ac:dyDescent="0.2"/>
  <cols>
    <col min="1" max="1" width="28.5703125" style="103" customWidth="1"/>
    <col min="2" max="2" width="62.5703125" style="103" bestFit="1" customWidth="1"/>
    <col min="3" max="4" width="18.140625" style="103" bestFit="1" customWidth="1"/>
    <col min="5" max="5" width="14" style="101" customWidth="1"/>
    <col min="6" max="255" width="9.140625" style="101"/>
    <col min="256" max="256" width="28.5703125" style="101" customWidth="1"/>
    <col min="257" max="257" width="62.5703125" style="101" bestFit="1" customWidth="1"/>
    <col min="258" max="258" width="16" style="101" bestFit="1" customWidth="1"/>
    <col min="259" max="260" width="15.140625" style="101" bestFit="1" customWidth="1"/>
    <col min="261" max="261" width="14" style="101" customWidth="1"/>
    <col min="262" max="511" width="9.140625" style="101"/>
    <col min="512" max="512" width="28.5703125" style="101" customWidth="1"/>
    <col min="513" max="513" width="62.5703125" style="101" bestFit="1" customWidth="1"/>
    <col min="514" max="514" width="16" style="101" bestFit="1" customWidth="1"/>
    <col min="515" max="516" width="15.140625" style="101" bestFit="1" customWidth="1"/>
    <col min="517" max="517" width="14" style="101" customWidth="1"/>
    <col min="518" max="767" width="9.140625" style="101"/>
    <col min="768" max="768" width="28.5703125" style="101" customWidth="1"/>
    <col min="769" max="769" width="62.5703125" style="101" bestFit="1" customWidth="1"/>
    <col min="770" max="770" width="16" style="101" bestFit="1" customWidth="1"/>
    <col min="771" max="772" width="15.140625" style="101" bestFit="1" customWidth="1"/>
    <col min="773" max="773" width="14" style="101" customWidth="1"/>
    <col min="774" max="1023" width="9.140625" style="101"/>
    <col min="1024" max="1024" width="28.5703125" style="101" customWidth="1"/>
    <col min="1025" max="1025" width="62.5703125" style="101" bestFit="1" customWidth="1"/>
    <col min="1026" max="1026" width="16" style="101" bestFit="1" customWidth="1"/>
    <col min="1027" max="1028" width="15.140625" style="101" bestFit="1" customWidth="1"/>
    <col min="1029" max="1029" width="14" style="101" customWidth="1"/>
    <col min="1030" max="1279" width="9.140625" style="101"/>
    <col min="1280" max="1280" width="28.5703125" style="101" customWidth="1"/>
    <col min="1281" max="1281" width="62.5703125" style="101" bestFit="1" customWidth="1"/>
    <col min="1282" max="1282" width="16" style="101" bestFit="1" customWidth="1"/>
    <col min="1283" max="1284" width="15.140625" style="101" bestFit="1" customWidth="1"/>
    <col min="1285" max="1285" width="14" style="101" customWidth="1"/>
    <col min="1286" max="1535" width="9.140625" style="101"/>
    <col min="1536" max="1536" width="28.5703125" style="101" customWidth="1"/>
    <col min="1537" max="1537" width="62.5703125" style="101" bestFit="1" customWidth="1"/>
    <col min="1538" max="1538" width="16" style="101" bestFit="1" customWidth="1"/>
    <col min="1539" max="1540" width="15.140625" style="101" bestFit="1" customWidth="1"/>
    <col min="1541" max="1541" width="14" style="101" customWidth="1"/>
    <col min="1542" max="1791" width="9.140625" style="101"/>
    <col min="1792" max="1792" width="28.5703125" style="101" customWidth="1"/>
    <col min="1793" max="1793" width="62.5703125" style="101" bestFit="1" customWidth="1"/>
    <col min="1794" max="1794" width="16" style="101" bestFit="1" customWidth="1"/>
    <col min="1795" max="1796" width="15.140625" style="101" bestFit="1" customWidth="1"/>
    <col min="1797" max="1797" width="14" style="101" customWidth="1"/>
    <col min="1798" max="2047" width="9.140625" style="101"/>
    <col min="2048" max="2048" width="28.5703125" style="101" customWidth="1"/>
    <col min="2049" max="2049" width="62.5703125" style="101" bestFit="1" customWidth="1"/>
    <col min="2050" max="2050" width="16" style="101" bestFit="1" customWidth="1"/>
    <col min="2051" max="2052" width="15.140625" style="101" bestFit="1" customWidth="1"/>
    <col min="2053" max="2053" width="14" style="101" customWidth="1"/>
    <col min="2054" max="2303" width="9.140625" style="101"/>
    <col min="2304" max="2304" width="28.5703125" style="101" customWidth="1"/>
    <col min="2305" max="2305" width="62.5703125" style="101" bestFit="1" customWidth="1"/>
    <col min="2306" max="2306" width="16" style="101" bestFit="1" customWidth="1"/>
    <col min="2307" max="2308" width="15.140625" style="101" bestFit="1" customWidth="1"/>
    <col min="2309" max="2309" width="14" style="101" customWidth="1"/>
    <col min="2310" max="2559" width="9.140625" style="101"/>
    <col min="2560" max="2560" width="28.5703125" style="101" customWidth="1"/>
    <col min="2561" max="2561" width="62.5703125" style="101" bestFit="1" customWidth="1"/>
    <col min="2562" max="2562" width="16" style="101" bestFit="1" customWidth="1"/>
    <col min="2563" max="2564" width="15.140625" style="101" bestFit="1" customWidth="1"/>
    <col min="2565" max="2565" width="14" style="101" customWidth="1"/>
    <col min="2566" max="2815" width="9.140625" style="101"/>
    <col min="2816" max="2816" width="28.5703125" style="101" customWidth="1"/>
    <col min="2817" max="2817" width="62.5703125" style="101" bestFit="1" customWidth="1"/>
    <col min="2818" max="2818" width="16" style="101" bestFit="1" customWidth="1"/>
    <col min="2819" max="2820" width="15.140625" style="101" bestFit="1" customWidth="1"/>
    <col min="2821" max="2821" width="14" style="101" customWidth="1"/>
    <col min="2822" max="3071" width="9.140625" style="101"/>
    <col min="3072" max="3072" width="28.5703125" style="101" customWidth="1"/>
    <col min="3073" max="3073" width="62.5703125" style="101" bestFit="1" customWidth="1"/>
    <col min="3074" max="3074" width="16" style="101" bestFit="1" customWidth="1"/>
    <col min="3075" max="3076" width="15.140625" style="101" bestFit="1" customWidth="1"/>
    <col min="3077" max="3077" width="14" style="101" customWidth="1"/>
    <col min="3078" max="3327" width="9.140625" style="101"/>
    <col min="3328" max="3328" width="28.5703125" style="101" customWidth="1"/>
    <col min="3329" max="3329" width="62.5703125" style="101" bestFit="1" customWidth="1"/>
    <col min="3330" max="3330" width="16" style="101" bestFit="1" customWidth="1"/>
    <col min="3331" max="3332" width="15.140625" style="101" bestFit="1" customWidth="1"/>
    <col min="3333" max="3333" width="14" style="101" customWidth="1"/>
    <col min="3334" max="3583" width="9.140625" style="101"/>
    <col min="3584" max="3584" width="28.5703125" style="101" customWidth="1"/>
    <col min="3585" max="3585" width="62.5703125" style="101" bestFit="1" customWidth="1"/>
    <col min="3586" max="3586" width="16" style="101" bestFit="1" customWidth="1"/>
    <col min="3587" max="3588" width="15.140625" style="101" bestFit="1" customWidth="1"/>
    <col min="3589" max="3589" width="14" style="101" customWidth="1"/>
    <col min="3590" max="3839" width="9.140625" style="101"/>
    <col min="3840" max="3840" width="28.5703125" style="101" customWidth="1"/>
    <col min="3841" max="3841" width="62.5703125" style="101" bestFit="1" customWidth="1"/>
    <col min="3842" max="3842" width="16" style="101" bestFit="1" customWidth="1"/>
    <col min="3843" max="3844" width="15.140625" style="101" bestFit="1" customWidth="1"/>
    <col min="3845" max="3845" width="14" style="101" customWidth="1"/>
    <col min="3846" max="4095" width="9.140625" style="101"/>
    <col min="4096" max="4096" width="28.5703125" style="101" customWidth="1"/>
    <col min="4097" max="4097" width="62.5703125" style="101" bestFit="1" customWidth="1"/>
    <col min="4098" max="4098" width="16" style="101" bestFit="1" customWidth="1"/>
    <col min="4099" max="4100" width="15.140625" style="101" bestFit="1" customWidth="1"/>
    <col min="4101" max="4101" width="14" style="101" customWidth="1"/>
    <col min="4102" max="4351" width="9.140625" style="101"/>
    <col min="4352" max="4352" width="28.5703125" style="101" customWidth="1"/>
    <col min="4353" max="4353" width="62.5703125" style="101" bestFit="1" customWidth="1"/>
    <col min="4354" max="4354" width="16" style="101" bestFit="1" customWidth="1"/>
    <col min="4355" max="4356" width="15.140625" style="101" bestFit="1" customWidth="1"/>
    <col min="4357" max="4357" width="14" style="101" customWidth="1"/>
    <col min="4358" max="4607" width="9.140625" style="101"/>
    <col min="4608" max="4608" width="28.5703125" style="101" customWidth="1"/>
    <col min="4609" max="4609" width="62.5703125" style="101" bestFit="1" customWidth="1"/>
    <col min="4610" max="4610" width="16" style="101" bestFit="1" customWidth="1"/>
    <col min="4611" max="4612" width="15.140625" style="101" bestFit="1" customWidth="1"/>
    <col min="4613" max="4613" width="14" style="101" customWidth="1"/>
    <col min="4614" max="4863" width="9.140625" style="101"/>
    <col min="4864" max="4864" width="28.5703125" style="101" customWidth="1"/>
    <col min="4865" max="4865" width="62.5703125" style="101" bestFit="1" customWidth="1"/>
    <col min="4866" max="4866" width="16" style="101" bestFit="1" customWidth="1"/>
    <col min="4867" max="4868" width="15.140625" style="101" bestFit="1" customWidth="1"/>
    <col min="4869" max="4869" width="14" style="101" customWidth="1"/>
    <col min="4870" max="5119" width="9.140625" style="101"/>
    <col min="5120" max="5120" width="28.5703125" style="101" customWidth="1"/>
    <col min="5121" max="5121" width="62.5703125" style="101" bestFit="1" customWidth="1"/>
    <col min="5122" max="5122" width="16" style="101" bestFit="1" customWidth="1"/>
    <col min="5123" max="5124" width="15.140625" style="101" bestFit="1" customWidth="1"/>
    <col min="5125" max="5125" width="14" style="101" customWidth="1"/>
    <col min="5126" max="5375" width="9.140625" style="101"/>
    <col min="5376" max="5376" width="28.5703125" style="101" customWidth="1"/>
    <col min="5377" max="5377" width="62.5703125" style="101" bestFit="1" customWidth="1"/>
    <col min="5378" max="5378" width="16" style="101" bestFit="1" customWidth="1"/>
    <col min="5379" max="5380" width="15.140625" style="101" bestFit="1" customWidth="1"/>
    <col min="5381" max="5381" width="14" style="101" customWidth="1"/>
    <col min="5382" max="5631" width="9.140625" style="101"/>
    <col min="5632" max="5632" width="28.5703125" style="101" customWidth="1"/>
    <col min="5633" max="5633" width="62.5703125" style="101" bestFit="1" customWidth="1"/>
    <col min="5634" max="5634" width="16" style="101" bestFit="1" customWidth="1"/>
    <col min="5635" max="5636" width="15.140625" style="101" bestFit="1" customWidth="1"/>
    <col min="5637" max="5637" width="14" style="101" customWidth="1"/>
    <col min="5638" max="5887" width="9.140625" style="101"/>
    <col min="5888" max="5888" width="28.5703125" style="101" customWidth="1"/>
    <col min="5889" max="5889" width="62.5703125" style="101" bestFit="1" customWidth="1"/>
    <col min="5890" max="5890" width="16" style="101" bestFit="1" customWidth="1"/>
    <col min="5891" max="5892" width="15.140625" style="101" bestFit="1" customWidth="1"/>
    <col min="5893" max="5893" width="14" style="101" customWidth="1"/>
    <col min="5894" max="6143" width="9.140625" style="101"/>
    <col min="6144" max="6144" width="28.5703125" style="101" customWidth="1"/>
    <col min="6145" max="6145" width="62.5703125" style="101" bestFit="1" customWidth="1"/>
    <col min="6146" max="6146" width="16" style="101" bestFit="1" customWidth="1"/>
    <col min="6147" max="6148" width="15.140625" style="101" bestFit="1" customWidth="1"/>
    <col min="6149" max="6149" width="14" style="101" customWidth="1"/>
    <col min="6150" max="6399" width="9.140625" style="101"/>
    <col min="6400" max="6400" width="28.5703125" style="101" customWidth="1"/>
    <col min="6401" max="6401" width="62.5703125" style="101" bestFit="1" customWidth="1"/>
    <col min="6402" max="6402" width="16" style="101" bestFit="1" customWidth="1"/>
    <col min="6403" max="6404" width="15.140625" style="101" bestFit="1" customWidth="1"/>
    <col min="6405" max="6405" width="14" style="101" customWidth="1"/>
    <col min="6406" max="6655" width="9.140625" style="101"/>
    <col min="6656" max="6656" width="28.5703125" style="101" customWidth="1"/>
    <col min="6657" max="6657" width="62.5703125" style="101" bestFit="1" customWidth="1"/>
    <col min="6658" max="6658" width="16" style="101" bestFit="1" customWidth="1"/>
    <col min="6659" max="6660" width="15.140625" style="101" bestFit="1" customWidth="1"/>
    <col min="6661" max="6661" width="14" style="101" customWidth="1"/>
    <col min="6662" max="6911" width="9.140625" style="101"/>
    <col min="6912" max="6912" width="28.5703125" style="101" customWidth="1"/>
    <col min="6913" max="6913" width="62.5703125" style="101" bestFit="1" customWidth="1"/>
    <col min="6914" max="6914" width="16" style="101" bestFit="1" customWidth="1"/>
    <col min="6915" max="6916" width="15.140625" style="101" bestFit="1" customWidth="1"/>
    <col min="6917" max="6917" width="14" style="101" customWidth="1"/>
    <col min="6918" max="7167" width="9.140625" style="101"/>
    <col min="7168" max="7168" width="28.5703125" style="101" customWidth="1"/>
    <col min="7169" max="7169" width="62.5703125" style="101" bestFit="1" customWidth="1"/>
    <col min="7170" max="7170" width="16" style="101" bestFit="1" customWidth="1"/>
    <col min="7171" max="7172" width="15.140625" style="101" bestFit="1" customWidth="1"/>
    <col min="7173" max="7173" width="14" style="101" customWidth="1"/>
    <col min="7174" max="7423" width="9.140625" style="101"/>
    <col min="7424" max="7424" width="28.5703125" style="101" customWidth="1"/>
    <col min="7425" max="7425" width="62.5703125" style="101" bestFit="1" customWidth="1"/>
    <col min="7426" max="7426" width="16" style="101" bestFit="1" customWidth="1"/>
    <col min="7427" max="7428" width="15.140625" style="101" bestFit="1" customWidth="1"/>
    <col min="7429" max="7429" width="14" style="101" customWidth="1"/>
    <col min="7430" max="7679" width="9.140625" style="101"/>
    <col min="7680" max="7680" width="28.5703125" style="101" customWidth="1"/>
    <col min="7681" max="7681" width="62.5703125" style="101" bestFit="1" customWidth="1"/>
    <col min="7682" max="7682" width="16" style="101" bestFit="1" customWidth="1"/>
    <col min="7683" max="7684" width="15.140625" style="101" bestFit="1" customWidth="1"/>
    <col min="7685" max="7685" width="14" style="101" customWidth="1"/>
    <col min="7686" max="7935" width="9.140625" style="101"/>
    <col min="7936" max="7936" width="28.5703125" style="101" customWidth="1"/>
    <col min="7937" max="7937" width="62.5703125" style="101" bestFit="1" customWidth="1"/>
    <col min="7938" max="7938" width="16" style="101" bestFit="1" customWidth="1"/>
    <col min="7939" max="7940" width="15.140625" style="101" bestFit="1" customWidth="1"/>
    <col min="7941" max="7941" width="14" style="101" customWidth="1"/>
    <col min="7942" max="8191" width="9.140625" style="101"/>
    <col min="8192" max="8192" width="28.5703125" style="101" customWidth="1"/>
    <col min="8193" max="8193" width="62.5703125" style="101" bestFit="1" customWidth="1"/>
    <col min="8194" max="8194" width="16" style="101" bestFit="1" customWidth="1"/>
    <col min="8195" max="8196" width="15.140625" style="101" bestFit="1" customWidth="1"/>
    <col min="8197" max="8197" width="14" style="101" customWidth="1"/>
    <col min="8198" max="8447" width="9.140625" style="101"/>
    <col min="8448" max="8448" width="28.5703125" style="101" customWidth="1"/>
    <col min="8449" max="8449" width="62.5703125" style="101" bestFit="1" customWidth="1"/>
    <col min="8450" max="8450" width="16" style="101" bestFit="1" customWidth="1"/>
    <col min="8451" max="8452" width="15.140625" style="101" bestFit="1" customWidth="1"/>
    <col min="8453" max="8453" width="14" style="101" customWidth="1"/>
    <col min="8454" max="8703" width="9.140625" style="101"/>
    <col min="8704" max="8704" width="28.5703125" style="101" customWidth="1"/>
    <col min="8705" max="8705" width="62.5703125" style="101" bestFit="1" customWidth="1"/>
    <col min="8706" max="8706" width="16" style="101" bestFit="1" customWidth="1"/>
    <col min="8707" max="8708" width="15.140625" style="101" bestFit="1" customWidth="1"/>
    <col min="8709" max="8709" width="14" style="101" customWidth="1"/>
    <col min="8710" max="8959" width="9.140625" style="101"/>
    <col min="8960" max="8960" width="28.5703125" style="101" customWidth="1"/>
    <col min="8961" max="8961" width="62.5703125" style="101" bestFit="1" customWidth="1"/>
    <col min="8962" max="8962" width="16" style="101" bestFit="1" customWidth="1"/>
    <col min="8963" max="8964" width="15.140625" style="101" bestFit="1" customWidth="1"/>
    <col min="8965" max="8965" width="14" style="101" customWidth="1"/>
    <col min="8966" max="9215" width="9.140625" style="101"/>
    <col min="9216" max="9216" width="28.5703125" style="101" customWidth="1"/>
    <col min="9217" max="9217" width="62.5703125" style="101" bestFit="1" customWidth="1"/>
    <col min="9218" max="9218" width="16" style="101" bestFit="1" customWidth="1"/>
    <col min="9219" max="9220" width="15.140625" style="101" bestFit="1" customWidth="1"/>
    <col min="9221" max="9221" width="14" style="101" customWidth="1"/>
    <col min="9222" max="9471" width="9.140625" style="101"/>
    <col min="9472" max="9472" width="28.5703125" style="101" customWidth="1"/>
    <col min="9473" max="9473" width="62.5703125" style="101" bestFit="1" customWidth="1"/>
    <col min="9474" max="9474" width="16" style="101" bestFit="1" customWidth="1"/>
    <col min="9475" max="9476" width="15.140625" style="101" bestFit="1" customWidth="1"/>
    <col min="9477" max="9477" width="14" style="101" customWidth="1"/>
    <col min="9478" max="9727" width="9.140625" style="101"/>
    <col min="9728" max="9728" width="28.5703125" style="101" customWidth="1"/>
    <col min="9729" max="9729" width="62.5703125" style="101" bestFit="1" customWidth="1"/>
    <col min="9730" max="9730" width="16" style="101" bestFit="1" customWidth="1"/>
    <col min="9731" max="9732" width="15.140625" style="101" bestFit="1" customWidth="1"/>
    <col min="9733" max="9733" width="14" style="101" customWidth="1"/>
    <col min="9734" max="9983" width="9.140625" style="101"/>
    <col min="9984" max="9984" width="28.5703125" style="101" customWidth="1"/>
    <col min="9985" max="9985" width="62.5703125" style="101" bestFit="1" customWidth="1"/>
    <col min="9986" max="9986" width="16" style="101" bestFit="1" customWidth="1"/>
    <col min="9987" max="9988" width="15.140625" style="101" bestFit="1" customWidth="1"/>
    <col min="9989" max="9989" width="14" style="101" customWidth="1"/>
    <col min="9990" max="10239" width="9.140625" style="101"/>
    <col min="10240" max="10240" width="28.5703125" style="101" customWidth="1"/>
    <col min="10241" max="10241" width="62.5703125" style="101" bestFit="1" customWidth="1"/>
    <col min="10242" max="10242" width="16" style="101" bestFit="1" customWidth="1"/>
    <col min="10243" max="10244" width="15.140625" style="101" bestFit="1" customWidth="1"/>
    <col min="10245" max="10245" width="14" style="101" customWidth="1"/>
    <col min="10246" max="10495" width="9.140625" style="101"/>
    <col min="10496" max="10496" width="28.5703125" style="101" customWidth="1"/>
    <col min="10497" max="10497" width="62.5703125" style="101" bestFit="1" customWidth="1"/>
    <col min="10498" max="10498" width="16" style="101" bestFit="1" customWidth="1"/>
    <col min="10499" max="10500" width="15.140625" style="101" bestFit="1" customWidth="1"/>
    <col min="10501" max="10501" width="14" style="101" customWidth="1"/>
    <col min="10502" max="10751" width="9.140625" style="101"/>
    <col min="10752" max="10752" width="28.5703125" style="101" customWidth="1"/>
    <col min="10753" max="10753" width="62.5703125" style="101" bestFit="1" customWidth="1"/>
    <col min="10754" max="10754" width="16" style="101" bestFit="1" customWidth="1"/>
    <col min="10755" max="10756" width="15.140625" style="101" bestFit="1" customWidth="1"/>
    <col min="10757" max="10757" width="14" style="101" customWidth="1"/>
    <col min="10758" max="11007" width="9.140625" style="101"/>
    <col min="11008" max="11008" width="28.5703125" style="101" customWidth="1"/>
    <col min="11009" max="11009" width="62.5703125" style="101" bestFit="1" customWidth="1"/>
    <col min="11010" max="11010" width="16" style="101" bestFit="1" customWidth="1"/>
    <col min="11011" max="11012" width="15.140625" style="101" bestFit="1" customWidth="1"/>
    <col min="11013" max="11013" width="14" style="101" customWidth="1"/>
    <col min="11014" max="11263" width="9.140625" style="101"/>
    <col min="11264" max="11264" width="28.5703125" style="101" customWidth="1"/>
    <col min="11265" max="11265" width="62.5703125" style="101" bestFit="1" customWidth="1"/>
    <col min="11266" max="11266" width="16" style="101" bestFit="1" customWidth="1"/>
    <col min="11267" max="11268" width="15.140625" style="101" bestFit="1" customWidth="1"/>
    <col min="11269" max="11269" width="14" style="101" customWidth="1"/>
    <col min="11270" max="11519" width="9.140625" style="101"/>
    <col min="11520" max="11520" width="28.5703125" style="101" customWidth="1"/>
    <col min="11521" max="11521" width="62.5703125" style="101" bestFit="1" customWidth="1"/>
    <col min="11522" max="11522" width="16" style="101" bestFit="1" customWidth="1"/>
    <col min="11523" max="11524" width="15.140625" style="101" bestFit="1" customWidth="1"/>
    <col min="11525" max="11525" width="14" style="101" customWidth="1"/>
    <col min="11526" max="11775" width="9.140625" style="101"/>
    <col min="11776" max="11776" width="28.5703125" style="101" customWidth="1"/>
    <col min="11777" max="11777" width="62.5703125" style="101" bestFit="1" customWidth="1"/>
    <col min="11778" max="11778" width="16" style="101" bestFit="1" customWidth="1"/>
    <col min="11779" max="11780" width="15.140625" style="101" bestFit="1" customWidth="1"/>
    <col min="11781" max="11781" width="14" style="101" customWidth="1"/>
    <col min="11782" max="12031" width="9.140625" style="101"/>
    <col min="12032" max="12032" width="28.5703125" style="101" customWidth="1"/>
    <col min="12033" max="12033" width="62.5703125" style="101" bestFit="1" customWidth="1"/>
    <col min="12034" max="12034" width="16" style="101" bestFit="1" customWidth="1"/>
    <col min="12035" max="12036" width="15.140625" style="101" bestFit="1" customWidth="1"/>
    <col min="12037" max="12037" width="14" style="101" customWidth="1"/>
    <col min="12038" max="12287" width="9.140625" style="101"/>
    <col min="12288" max="12288" width="28.5703125" style="101" customWidth="1"/>
    <col min="12289" max="12289" width="62.5703125" style="101" bestFit="1" customWidth="1"/>
    <col min="12290" max="12290" width="16" style="101" bestFit="1" customWidth="1"/>
    <col min="12291" max="12292" width="15.140625" style="101" bestFit="1" customWidth="1"/>
    <col min="12293" max="12293" width="14" style="101" customWidth="1"/>
    <col min="12294" max="12543" width="9.140625" style="101"/>
    <col min="12544" max="12544" width="28.5703125" style="101" customWidth="1"/>
    <col min="12545" max="12545" width="62.5703125" style="101" bestFit="1" customWidth="1"/>
    <col min="12546" max="12546" width="16" style="101" bestFit="1" customWidth="1"/>
    <col min="12547" max="12548" width="15.140625" style="101" bestFit="1" customWidth="1"/>
    <col min="12549" max="12549" width="14" style="101" customWidth="1"/>
    <col min="12550" max="12799" width="9.140625" style="101"/>
    <col min="12800" max="12800" width="28.5703125" style="101" customWidth="1"/>
    <col min="12801" max="12801" width="62.5703125" style="101" bestFit="1" customWidth="1"/>
    <col min="12802" max="12802" width="16" style="101" bestFit="1" customWidth="1"/>
    <col min="12803" max="12804" width="15.140625" style="101" bestFit="1" customWidth="1"/>
    <col min="12805" max="12805" width="14" style="101" customWidth="1"/>
    <col min="12806" max="13055" width="9.140625" style="101"/>
    <col min="13056" max="13056" width="28.5703125" style="101" customWidth="1"/>
    <col min="13057" max="13057" width="62.5703125" style="101" bestFit="1" customWidth="1"/>
    <col min="13058" max="13058" width="16" style="101" bestFit="1" customWidth="1"/>
    <col min="13059" max="13060" width="15.140625" style="101" bestFit="1" customWidth="1"/>
    <col min="13061" max="13061" width="14" style="101" customWidth="1"/>
    <col min="13062" max="13311" width="9.140625" style="101"/>
    <col min="13312" max="13312" width="28.5703125" style="101" customWidth="1"/>
    <col min="13313" max="13313" width="62.5703125" style="101" bestFit="1" customWidth="1"/>
    <col min="13314" max="13314" width="16" style="101" bestFit="1" customWidth="1"/>
    <col min="13315" max="13316" width="15.140625" style="101" bestFit="1" customWidth="1"/>
    <col min="13317" max="13317" width="14" style="101" customWidth="1"/>
    <col min="13318" max="13567" width="9.140625" style="101"/>
    <col min="13568" max="13568" width="28.5703125" style="101" customWidth="1"/>
    <col min="13569" max="13569" width="62.5703125" style="101" bestFit="1" customWidth="1"/>
    <col min="13570" max="13570" width="16" style="101" bestFit="1" customWidth="1"/>
    <col min="13571" max="13572" width="15.140625" style="101" bestFit="1" customWidth="1"/>
    <col min="13573" max="13573" width="14" style="101" customWidth="1"/>
    <col min="13574" max="13823" width="9.140625" style="101"/>
    <col min="13824" max="13824" width="28.5703125" style="101" customWidth="1"/>
    <col min="13825" max="13825" width="62.5703125" style="101" bestFit="1" customWidth="1"/>
    <col min="13826" max="13826" width="16" style="101" bestFit="1" customWidth="1"/>
    <col min="13827" max="13828" width="15.140625" style="101" bestFit="1" customWidth="1"/>
    <col min="13829" max="13829" width="14" style="101" customWidth="1"/>
    <col min="13830" max="14079" width="9.140625" style="101"/>
    <col min="14080" max="14080" width="28.5703125" style="101" customWidth="1"/>
    <col min="14081" max="14081" width="62.5703125" style="101" bestFit="1" customWidth="1"/>
    <col min="14082" max="14082" width="16" style="101" bestFit="1" customWidth="1"/>
    <col min="14083" max="14084" width="15.140625" style="101" bestFit="1" customWidth="1"/>
    <col min="14085" max="14085" width="14" style="101" customWidth="1"/>
    <col min="14086" max="14335" width="9.140625" style="101"/>
    <col min="14336" max="14336" width="28.5703125" style="101" customWidth="1"/>
    <col min="14337" max="14337" width="62.5703125" style="101" bestFit="1" customWidth="1"/>
    <col min="14338" max="14338" width="16" style="101" bestFit="1" customWidth="1"/>
    <col min="14339" max="14340" width="15.140625" style="101" bestFit="1" customWidth="1"/>
    <col min="14341" max="14341" width="14" style="101" customWidth="1"/>
    <col min="14342" max="14591" width="9.140625" style="101"/>
    <col min="14592" max="14592" width="28.5703125" style="101" customWidth="1"/>
    <col min="14593" max="14593" width="62.5703125" style="101" bestFit="1" customWidth="1"/>
    <col min="14594" max="14594" width="16" style="101" bestFit="1" customWidth="1"/>
    <col min="14595" max="14596" width="15.140625" style="101" bestFit="1" customWidth="1"/>
    <col min="14597" max="14597" width="14" style="101" customWidth="1"/>
    <col min="14598" max="14847" width="9.140625" style="101"/>
    <col min="14848" max="14848" width="28.5703125" style="101" customWidth="1"/>
    <col min="14849" max="14849" width="62.5703125" style="101" bestFit="1" customWidth="1"/>
    <col min="14850" max="14850" width="16" style="101" bestFit="1" customWidth="1"/>
    <col min="14851" max="14852" width="15.140625" style="101" bestFit="1" customWidth="1"/>
    <col min="14853" max="14853" width="14" style="101" customWidth="1"/>
    <col min="14854" max="15103" width="9.140625" style="101"/>
    <col min="15104" max="15104" width="28.5703125" style="101" customWidth="1"/>
    <col min="15105" max="15105" width="62.5703125" style="101" bestFit="1" customWidth="1"/>
    <col min="15106" max="15106" width="16" style="101" bestFit="1" customWidth="1"/>
    <col min="15107" max="15108" width="15.140625" style="101" bestFit="1" customWidth="1"/>
    <col min="15109" max="15109" width="14" style="101" customWidth="1"/>
    <col min="15110" max="15359" width="9.140625" style="101"/>
    <col min="15360" max="15360" width="28.5703125" style="101" customWidth="1"/>
    <col min="15361" max="15361" width="62.5703125" style="101" bestFit="1" customWidth="1"/>
    <col min="15362" max="15362" width="16" style="101" bestFit="1" customWidth="1"/>
    <col min="15363" max="15364" width="15.140625" style="101" bestFit="1" customWidth="1"/>
    <col min="15365" max="15365" width="14" style="101" customWidth="1"/>
    <col min="15366" max="15615" width="9.140625" style="101"/>
    <col min="15616" max="15616" width="28.5703125" style="101" customWidth="1"/>
    <col min="15617" max="15617" width="62.5703125" style="101" bestFit="1" customWidth="1"/>
    <col min="15618" max="15618" width="16" style="101" bestFit="1" customWidth="1"/>
    <col min="15619" max="15620" width="15.140625" style="101" bestFit="1" customWidth="1"/>
    <col min="15621" max="15621" width="14" style="101" customWidth="1"/>
    <col min="15622" max="15871" width="9.140625" style="101"/>
    <col min="15872" max="15872" width="28.5703125" style="101" customWidth="1"/>
    <col min="15873" max="15873" width="62.5703125" style="101" bestFit="1" customWidth="1"/>
    <col min="15874" max="15874" width="16" style="101" bestFit="1" customWidth="1"/>
    <col min="15875" max="15876" width="15.140625" style="101" bestFit="1" customWidth="1"/>
    <col min="15877" max="15877" width="14" style="101" customWidth="1"/>
    <col min="15878" max="16127" width="9.140625" style="101"/>
    <col min="16128" max="16128" width="28.5703125" style="101" customWidth="1"/>
    <col min="16129" max="16129" width="62.5703125" style="101" bestFit="1" customWidth="1"/>
    <col min="16130" max="16130" width="16" style="101" bestFit="1" customWidth="1"/>
    <col min="16131" max="16132" width="15.140625" style="101" bestFit="1" customWidth="1"/>
    <col min="16133" max="16133" width="14" style="101" customWidth="1"/>
    <col min="16134" max="16384" width="9.140625" style="101"/>
  </cols>
  <sheetData>
    <row r="1" spans="1:5" x14ac:dyDescent="0.25">
      <c r="A1" s="100"/>
      <c r="B1" s="100"/>
      <c r="C1" s="218" t="s">
        <v>962</v>
      </c>
      <c r="D1" s="218"/>
      <c r="E1" s="218"/>
    </row>
    <row r="2" spans="1:5" x14ac:dyDescent="0.25">
      <c r="A2" s="100"/>
      <c r="B2" s="100"/>
      <c r="C2" s="218" t="s">
        <v>1</v>
      </c>
      <c r="D2" s="218"/>
      <c r="E2" s="218"/>
    </row>
    <row r="3" spans="1:5" x14ac:dyDescent="0.25">
      <c r="A3" s="100"/>
      <c r="B3" s="100"/>
      <c r="C3" s="218" t="s">
        <v>2</v>
      </c>
      <c r="D3" s="218"/>
      <c r="E3" s="218"/>
    </row>
    <row r="4" spans="1:5" x14ac:dyDescent="0.25">
      <c r="A4" s="100"/>
      <c r="B4" s="100"/>
      <c r="C4" s="219" t="s">
        <v>963</v>
      </c>
      <c r="D4" s="219"/>
      <c r="E4" s="219"/>
    </row>
    <row r="5" spans="1:5" x14ac:dyDescent="0.25">
      <c r="A5" s="100"/>
      <c r="B5" s="100"/>
      <c r="C5" s="102"/>
      <c r="D5" s="102"/>
      <c r="E5" s="102"/>
    </row>
    <row r="6" spans="1:5" ht="19.5" x14ac:dyDescent="0.2">
      <c r="A6" s="220" t="s">
        <v>964</v>
      </c>
      <c r="B6" s="220"/>
      <c r="C6" s="220"/>
      <c r="D6" s="220"/>
      <c r="E6" s="220"/>
    </row>
    <row r="7" spans="1:5" ht="19.5" x14ac:dyDescent="0.2">
      <c r="A7" s="220" t="s">
        <v>965</v>
      </c>
      <c r="B7" s="220"/>
      <c r="C7" s="220"/>
      <c r="D7" s="220"/>
      <c r="E7" s="220"/>
    </row>
    <row r="8" spans="1:5" x14ac:dyDescent="0.2">
      <c r="E8" s="104" t="s">
        <v>407</v>
      </c>
    </row>
    <row r="9" spans="1:5" ht="129.75" customHeight="1" x14ac:dyDescent="0.2">
      <c r="A9" s="105" t="s">
        <v>966</v>
      </c>
      <c r="B9" s="105" t="s">
        <v>5</v>
      </c>
      <c r="C9" s="106" t="s">
        <v>402</v>
      </c>
      <c r="D9" s="106" t="s">
        <v>1089</v>
      </c>
      <c r="E9" s="106" t="s">
        <v>401</v>
      </c>
    </row>
    <row r="10" spans="1:5" ht="31.5" x14ac:dyDescent="0.2">
      <c r="A10" s="107" t="s">
        <v>967</v>
      </c>
      <c r="B10" s="108" t="s">
        <v>968</v>
      </c>
      <c r="C10" s="109">
        <v>-3000000</v>
      </c>
      <c r="D10" s="109">
        <v>-3000000</v>
      </c>
      <c r="E10" s="110">
        <f>D10/C10*100</f>
        <v>100</v>
      </c>
    </row>
    <row r="11" spans="1:5" ht="31.5" x14ac:dyDescent="0.2">
      <c r="A11" s="105" t="s">
        <v>969</v>
      </c>
      <c r="B11" s="111" t="s">
        <v>970</v>
      </c>
      <c r="C11" s="112">
        <v>55000000</v>
      </c>
      <c r="D11" s="112">
        <f>D12</f>
        <v>55000000</v>
      </c>
      <c r="E11" s="110">
        <f>D11/C11*100</f>
        <v>100</v>
      </c>
    </row>
    <row r="12" spans="1:5" ht="31.5" x14ac:dyDescent="0.2">
      <c r="A12" s="105" t="s">
        <v>971</v>
      </c>
      <c r="B12" s="111" t="s">
        <v>972</v>
      </c>
      <c r="C12" s="112">
        <v>55000000</v>
      </c>
      <c r="D12" s="163">
        <v>55000000</v>
      </c>
      <c r="E12" s="110">
        <f>D12/C12*100</f>
        <v>100</v>
      </c>
    </row>
    <row r="13" spans="1:5" ht="31.5" x14ac:dyDescent="0.2">
      <c r="A13" s="105" t="s">
        <v>973</v>
      </c>
      <c r="B13" s="111" t="s">
        <v>974</v>
      </c>
      <c r="C13" s="112">
        <v>-58000000</v>
      </c>
      <c r="D13" s="112">
        <f>D14</f>
        <v>-58000000</v>
      </c>
      <c r="E13" s="110">
        <f>D13/C13*100</f>
        <v>100</v>
      </c>
    </row>
    <row r="14" spans="1:5" ht="31.5" x14ac:dyDescent="0.2">
      <c r="A14" s="105" t="s">
        <v>975</v>
      </c>
      <c r="B14" s="111" t="s">
        <v>976</v>
      </c>
      <c r="C14" s="112">
        <v>-58000000</v>
      </c>
      <c r="D14" s="118">
        <v>-58000000</v>
      </c>
      <c r="E14" s="110">
        <f>D14/C14*100</f>
        <v>100</v>
      </c>
    </row>
    <row r="15" spans="1:5" ht="31.5" x14ac:dyDescent="0.2">
      <c r="A15" s="114" t="s">
        <v>977</v>
      </c>
      <c r="B15" s="115" t="s">
        <v>978</v>
      </c>
      <c r="C15" s="112">
        <f>C16</f>
        <v>9209.16</v>
      </c>
      <c r="D15" s="118">
        <v>9209.16</v>
      </c>
      <c r="E15" s="110">
        <f t="shared" ref="E15:E28" si="0">D15/C15*100</f>
        <v>100</v>
      </c>
    </row>
    <row r="16" spans="1:5" ht="31.5" x14ac:dyDescent="0.2">
      <c r="A16" s="105" t="s">
        <v>979</v>
      </c>
      <c r="B16" s="111" t="s">
        <v>980</v>
      </c>
      <c r="C16" s="112">
        <v>9209.16</v>
      </c>
      <c r="D16" s="118">
        <v>9209.16</v>
      </c>
      <c r="E16" s="110">
        <f t="shared" si="0"/>
        <v>100</v>
      </c>
    </row>
    <row r="17" spans="1:5" ht="31.5" x14ac:dyDescent="0.2">
      <c r="A17" s="105" t="s">
        <v>981</v>
      </c>
      <c r="B17" s="111" t="s">
        <v>982</v>
      </c>
      <c r="C17" s="112">
        <v>9209.16</v>
      </c>
      <c r="D17" s="118">
        <v>9209.16</v>
      </c>
      <c r="E17" s="110">
        <f t="shared" si="0"/>
        <v>100</v>
      </c>
    </row>
    <row r="18" spans="1:5" ht="47.25" x14ac:dyDescent="0.2">
      <c r="A18" s="105" t="s">
        <v>983</v>
      </c>
      <c r="B18" s="111" t="s">
        <v>984</v>
      </c>
      <c r="C18" s="112">
        <v>9209.16</v>
      </c>
      <c r="D18" s="118">
        <v>9209.16</v>
      </c>
      <c r="E18" s="110">
        <f t="shared" si="0"/>
        <v>100</v>
      </c>
    </row>
    <row r="19" spans="1:5" ht="31.5" x14ac:dyDescent="0.2">
      <c r="A19" s="114" t="s">
        <v>985</v>
      </c>
      <c r="B19" s="115" t="s">
        <v>986</v>
      </c>
      <c r="C19" s="113">
        <v>46801707.829999998</v>
      </c>
      <c r="D19" s="113">
        <f>D20+D24</f>
        <v>-17014543.089999914</v>
      </c>
      <c r="E19" s="110">
        <f t="shared" si="0"/>
        <v>-36.354534650322215</v>
      </c>
    </row>
    <row r="20" spans="1:5" x14ac:dyDescent="0.2">
      <c r="A20" s="105" t="s">
        <v>987</v>
      </c>
      <c r="B20" s="111" t="s">
        <v>988</v>
      </c>
      <c r="C20" s="164">
        <v>-1788369111.3099999</v>
      </c>
      <c r="D20" s="113">
        <v>-1725642687.8299999</v>
      </c>
      <c r="E20" s="110">
        <f t="shared" si="0"/>
        <v>96.492534841755784</v>
      </c>
    </row>
    <row r="21" spans="1:5" x14ac:dyDescent="0.2">
      <c r="A21" s="105" t="s">
        <v>989</v>
      </c>
      <c r="B21" s="111" t="s">
        <v>990</v>
      </c>
      <c r="C21" s="164">
        <v>-1788369111.3099999</v>
      </c>
      <c r="D21" s="113">
        <v>-1725642687.8299999</v>
      </c>
      <c r="E21" s="110">
        <f t="shared" si="0"/>
        <v>96.492534841755784</v>
      </c>
    </row>
    <row r="22" spans="1:5" x14ac:dyDescent="0.2">
      <c r="A22" s="105" t="s">
        <v>991</v>
      </c>
      <c r="B22" s="111" t="s">
        <v>992</v>
      </c>
      <c r="C22" s="164">
        <v>-1788369111.3099999</v>
      </c>
      <c r="D22" s="113">
        <v>-1725642687.8299999</v>
      </c>
      <c r="E22" s="110">
        <f t="shared" si="0"/>
        <v>96.492534841755784</v>
      </c>
    </row>
    <row r="23" spans="1:5" ht="31.5" x14ac:dyDescent="0.2">
      <c r="A23" s="105" t="s">
        <v>993</v>
      </c>
      <c r="B23" s="111" t="s">
        <v>994</v>
      </c>
      <c r="C23" s="164">
        <v>-1788369111.3099999</v>
      </c>
      <c r="D23" s="113">
        <v>-1725642687.8299999</v>
      </c>
      <c r="E23" s="110">
        <f t="shared" si="0"/>
        <v>96.492534841755784</v>
      </c>
    </row>
    <row r="24" spans="1:5" x14ac:dyDescent="0.2">
      <c r="A24" s="105" t="s">
        <v>995</v>
      </c>
      <c r="B24" s="111" t="s">
        <v>996</v>
      </c>
      <c r="C24" s="117">
        <v>1835033647.4200001</v>
      </c>
      <c r="D24" s="119">
        <v>1708628144.74</v>
      </c>
      <c r="E24" s="110">
        <f t="shared" si="0"/>
        <v>93.111543057658793</v>
      </c>
    </row>
    <row r="25" spans="1:5" ht="15.75" customHeight="1" x14ac:dyDescent="0.2">
      <c r="A25" s="105" t="s">
        <v>997</v>
      </c>
      <c r="B25" s="111" t="s">
        <v>998</v>
      </c>
      <c r="C25" s="117">
        <v>1835033647.4200001</v>
      </c>
      <c r="D25" s="119">
        <v>1708628144.74</v>
      </c>
      <c r="E25" s="110">
        <f t="shared" si="0"/>
        <v>93.111543057658793</v>
      </c>
    </row>
    <row r="26" spans="1:5" x14ac:dyDescent="0.2">
      <c r="A26" s="105" t="s">
        <v>999</v>
      </c>
      <c r="B26" s="111" t="s">
        <v>1000</v>
      </c>
      <c r="C26" s="117">
        <v>1835033647.4200001</v>
      </c>
      <c r="D26" s="119">
        <v>1708628144.74</v>
      </c>
      <c r="E26" s="110">
        <f t="shared" si="0"/>
        <v>93.111543057658793</v>
      </c>
    </row>
    <row r="27" spans="1:5" ht="31.5" x14ac:dyDescent="0.2">
      <c r="A27" s="105" t="s">
        <v>1001</v>
      </c>
      <c r="B27" s="111" t="s">
        <v>1002</v>
      </c>
      <c r="C27" s="164">
        <v>1835033647.4200001</v>
      </c>
      <c r="D27" s="119">
        <v>1708628144.74</v>
      </c>
      <c r="E27" s="110">
        <f t="shared" si="0"/>
        <v>93.111543057658793</v>
      </c>
    </row>
    <row r="28" spans="1:5" ht="15" customHeight="1" x14ac:dyDescent="0.2">
      <c r="A28" s="216" t="s">
        <v>1003</v>
      </c>
      <c r="B28" s="217"/>
      <c r="C28" s="116">
        <v>43810916.990000002</v>
      </c>
      <c r="D28" s="116">
        <f>D19+D15+D10</f>
        <v>-20005333.929999914</v>
      </c>
      <c r="E28" s="110">
        <f t="shared" si="0"/>
        <v>-45.662897068705966</v>
      </c>
    </row>
    <row r="29" spans="1:5" ht="15" customHeight="1" x14ac:dyDescent="0.2">
      <c r="A29" s="120"/>
      <c r="B29" s="120"/>
      <c r="C29" s="121"/>
      <c r="D29" s="121"/>
      <c r="E29" s="122"/>
    </row>
    <row r="30" spans="1:5" x14ac:dyDescent="0.25">
      <c r="A30" s="123" t="s">
        <v>719</v>
      </c>
      <c r="B30" s="90"/>
      <c r="C30" s="91" t="s">
        <v>721</v>
      </c>
      <c r="D30" s="101"/>
    </row>
    <row r="31" spans="1:5" x14ac:dyDescent="0.25">
      <c r="A31" s="123" t="s">
        <v>720</v>
      </c>
      <c r="C31" s="165"/>
    </row>
    <row r="32" spans="1:5" x14ac:dyDescent="0.25">
      <c r="A32" s="123"/>
    </row>
  </sheetData>
  <mergeCells count="7">
    <mergeCell ref="A28:B28"/>
    <mergeCell ref="C1:E1"/>
    <mergeCell ref="C2:E2"/>
    <mergeCell ref="C3:E3"/>
    <mergeCell ref="C4:E4"/>
    <mergeCell ref="A6:E6"/>
    <mergeCell ref="A7:E7"/>
  </mergeCells>
  <printOptions horizontalCentered="1"/>
  <pageMargins left="0.39370078740157483" right="0.39370078740157483" top="0.39370078740157483" bottom="0.31496062992125984" header="0.19685039370078741" footer="0.15748031496062992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прил 1</vt:lpstr>
      <vt:lpstr>прил 2</vt:lpstr>
      <vt:lpstr>прил 3</vt:lpstr>
      <vt:lpstr>Прил4 </vt:lpstr>
      <vt:lpstr>прил 5</vt:lpstr>
      <vt:lpstr>'прил 1'!Заголовки_для_печати</vt:lpstr>
      <vt:lpstr>'прил 2'!Заголовки_для_печати</vt:lpstr>
      <vt:lpstr>'прил 3'!Заголовки_для_печати</vt:lpstr>
      <vt:lpstr>'прил 5'!Заголовки_для_печати</vt:lpstr>
      <vt:lpstr>'прил 1'!Область_печати</vt:lpstr>
      <vt:lpstr>'прил 2'!Область_печати</vt:lpstr>
      <vt:lpstr>'прил 3'!Область_печати</vt:lpstr>
      <vt:lpstr>'прил 5'!Область_печати</vt:lpstr>
      <vt:lpstr>'Прил4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Селиванова</dc:creator>
  <cp:lastModifiedBy>Селиванова</cp:lastModifiedBy>
  <cp:lastPrinted>2022-03-15T08:57:14Z</cp:lastPrinted>
  <dcterms:created xsi:type="dcterms:W3CDTF">2021-12-16T13:28:05Z</dcterms:created>
  <dcterms:modified xsi:type="dcterms:W3CDTF">2022-03-15T09:23:49Z</dcterms:modified>
</cp:coreProperties>
</file>