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380" windowWidth="18195" windowHeight="724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Лист1!$4:$5</definedName>
    <definedName name="_xlnm.Print_Area" localSheetId="0">Лист1!$A$1:$L$98</definedName>
  </definedNames>
  <calcPr calcId="145621"/>
</workbook>
</file>

<file path=xl/calcChain.xml><?xml version="1.0" encoding="utf-8"?>
<calcChain xmlns="http://schemas.openxmlformats.org/spreadsheetml/2006/main">
  <c r="L20" i="1" l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1" i="1"/>
  <c r="L42" i="1"/>
  <c r="L43" i="1"/>
  <c r="L44" i="1"/>
  <c r="L45" i="1"/>
  <c r="L46" i="1"/>
  <c r="L47" i="1"/>
  <c r="L48" i="1"/>
  <c r="L49" i="1"/>
  <c r="L50" i="1"/>
  <c r="L52" i="1"/>
  <c r="L53" i="1"/>
  <c r="L54" i="1"/>
  <c r="L55" i="1"/>
  <c r="L56" i="1"/>
  <c r="L57" i="1"/>
  <c r="L58" i="1"/>
  <c r="L59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6" i="1"/>
  <c r="L77" i="1"/>
  <c r="L78" i="1"/>
  <c r="L79" i="1"/>
  <c r="L81" i="1"/>
  <c r="L82" i="1"/>
  <c r="L83" i="1"/>
  <c r="L84" i="1"/>
  <c r="L85" i="1"/>
  <c r="L89" i="1"/>
  <c r="L92" i="1"/>
  <c r="L9" i="1"/>
  <c r="L10" i="1"/>
  <c r="L11" i="1"/>
  <c r="L12" i="1"/>
  <c r="L13" i="1"/>
  <c r="L14" i="1"/>
  <c r="L15" i="1"/>
  <c r="L16" i="1"/>
  <c r="L17" i="1"/>
  <c r="L19" i="1"/>
  <c r="L8" i="1"/>
  <c r="H74" i="1" l="1"/>
  <c r="K42" i="1" l="1"/>
  <c r="I42" i="1"/>
  <c r="J42" i="1"/>
  <c r="H41" i="1" l="1"/>
  <c r="H42" i="1"/>
  <c r="K45" i="1"/>
  <c r="K46" i="1"/>
  <c r="K83" i="1" l="1"/>
  <c r="J82" i="1"/>
  <c r="J81" i="1" s="1"/>
  <c r="J84" i="1" s="1"/>
  <c r="I82" i="1"/>
  <c r="I81" i="1" s="1"/>
  <c r="I84" i="1" s="1"/>
  <c r="H82" i="1"/>
  <c r="J20" i="1"/>
  <c r="J19" i="1" s="1"/>
  <c r="I20" i="1"/>
  <c r="I19" i="1" s="1"/>
  <c r="K24" i="1"/>
  <c r="K22" i="1"/>
  <c r="K82" i="1" l="1"/>
  <c r="H81" i="1"/>
  <c r="K81" i="1" s="1"/>
  <c r="K84" i="1" s="1"/>
  <c r="H84" i="1"/>
  <c r="J53" i="1"/>
  <c r="J52" i="1" s="1"/>
  <c r="J58" i="1" s="1"/>
  <c r="K57" i="1"/>
  <c r="K56" i="1"/>
  <c r="K55" i="1"/>
  <c r="K54" i="1"/>
  <c r="I53" i="1"/>
  <c r="I52" i="1" s="1"/>
  <c r="I58" i="1" s="1"/>
  <c r="K31" i="1"/>
  <c r="K25" i="1"/>
  <c r="I9" i="1"/>
  <c r="I8" i="1" s="1"/>
  <c r="J9" i="1"/>
  <c r="J8" i="1" s="1"/>
  <c r="K11" i="1"/>
  <c r="K10" i="1"/>
  <c r="J79" i="1" l="1"/>
  <c r="I79" i="1"/>
  <c r="H79" i="1"/>
  <c r="J77" i="1"/>
  <c r="J76" i="1" s="1"/>
  <c r="I77" i="1"/>
  <c r="K78" i="1"/>
  <c r="K79" i="1" s="1"/>
  <c r="J63" i="1"/>
  <c r="I63" i="1"/>
  <c r="K64" i="1"/>
  <c r="J41" i="1"/>
  <c r="J50" i="1" s="1"/>
  <c r="J48" i="1"/>
  <c r="I48" i="1"/>
  <c r="H48" i="1"/>
  <c r="K49" i="1"/>
  <c r="K43" i="1"/>
  <c r="K23" i="1"/>
  <c r="K14" i="1"/>
  <c r="I13" i="1"/>
  <c r="K48" i="1" l="1"/>
  <c r="I41" i="1"/>
  <c r="I50" i="1" s="1"/>
  <c r="I76" i="1"/>
  <c r="H37" i="1"/>
  <c r="H35" i="1"/>
  <c r="K41" i="1" l="1"/>
  <c r="H50" i="1"/>
  <c r="K50" i="1" s="1"/>
  <c r="I72" i="1"/>
  <c r="J72" i="1"/>
  <c r="I70" i="1"/>
  <c r="K70" i="1" s="1"/>
  <c r="J70" i="1"/>
  <c r="I68" i="1"/>
  <c r="J68" i="1"/>
  <c r="K69" i="1"/>
  <c r="K71" i="1"/>
  <c r="K73" i="1"/>
  <c r="K68" i="1" l="1"/>
  <c r="K72" i="1"/>
  <c r="J67" i="1"/>
  <c r="H67" i="1"/>
  <c r="I67" i="1"/>
  <c r="I37" i="1"/>
  <c r="K37" i="1" s="1"/>
  <c r="J37" i="1"/>
  <c r="I35" i="1"/>
  <c r="K35" i="1" s="1"/>
  <c r="J35" i="1"/>
  <c r="I33" i="1"/>
  <c r="J33" i="1"/>
  <c r="H33" i="1"/>
  <c r="K21" i="1"/>
  <c r="K67" i="1" l="1"/>
  <c r="I32" i="1"/>
  <c r="I39" i="1" s="1"/>
  <c r="J32" i="1"/>
  <c r="J39" i="1" s="1"/>
  <c r="H32" i="1"/>
  <c r="K34" i="1"/>
  <c r="K36" i="1"/>
  <c r="K38" i="1"/>
  <c r="K33" i="1"/>
  <c r="K44" i="1"/>
  <c r="K32" i="1" l="1"/>
  <c r="H53" i="1"/>
  <c r="K47" i="1"/>
  <c r="K30" i="1"/>
  <c r="K29" i="1"/>
  <c r="K28" i="1"/>
  <c r="K27" i="1"/>
  <c r="K26" i="1"/>
  <c r="K20" i="1" l="1"/>
  <c r="K19" i="1" s="1"/>
  <c r="K39" i="1" s="1"/>
  <c r="H52" i="1"/>
  <c r="K53" i="1"/>
  <c r="H77" i="1"/>
  <c r="H63" i="1"/>
  <c r="K63" i="1" s="1"/>
  <c r="I65" i="1"/>
  <c r="J65" i="1"/>
  <c r="J62" i="1" s="1"/>
  <c r="J74" i="1" s="1"/>
  <c r="J85" i="1" s="1"/>
  <c r="H65" i="1"/>
  <c r="I15" i="1"/>
  <c r="I12" i="1" s="1"/>
  <c r="I17" i="1" s="1"/>
  <c r="I59" i="1" s="1"/>
  <c r="J15" i="1"/>
  <c r="H15" i="1"/>
  <c r="J13" i="1"/>
  <c r="H13" i="1"/>
  <c r="H9" i="1"/>
  <c r="H8" i="1" l="1"/>
  <c r="K9" i="1"/>
  <c r="K65" i="1"/>
  <c r="I62" i="1"/>
  <c r="H58" i="1"/>
  <c r="K58" i="1" s="1"/>
  <c r="K52" i="1"/>
  <c r="H12" i="1"/>
  <c r="K12" i="1" s="1"/>
  <c r="K13" i="1"/>
  <c r="J12" i="1"/>
  <c r="J17" i="1" s="1"/>
  <c r="J59" i="1" s="1"/>
  <c r="H76" i="1"/>
  <c r="K77" i="1"/>
  <c r="K76" i="1" s="1"/>
  <c r="K15" i="1"/>
  <c r="H62" i="1"/>
  <c r="H85" i="1" s="1"/>
  <c r="K8" i="1" l="1"/>
  <c r="H17" i="1"/>
  <c r="K62" i="1"/>
  <c r="I74" i="1"/>
  <c r="I85" i="1" s="1"/>
  <c r="K74" i="1" l="1"/>
  <c r="K85" i="1" s="1"/>
  <c r="K17" i="1"/>
  <c r="H20" i="1"/>
  <c r="H19" i="1" s="1"/>
  <c r="H39" i="1" s="1"/>
  <c r="H59" i="1" s="1"/>
  <c r="K59" i="1" s="1"/>
  <c r="I91" i="1" l="1"/>
  <c r="I92" i="1" s="1"/>
  <c r="H91" i="1"/>
  <c r="H92" i="1" s="1"/>
  <c r="K92" i="1" l="1"/>
  <c r="K91" i="1"/>
  <c r="J91" i="1"/>
  <c r="J92" i="1" s="1"/>
  <c r="K66" i="1" l="1"/>
  <c r="K16" i="1" l="1"/>
  <c r="J8" i="2" l="1"/>
  <c r="I8" i="2"/>
  <c r="H8" i="2"/>
</calcChain>
</file>

<file path=xl/sharedStrings.xml><?xml version="1.0" encoding="utf-8"?>
<sst xmlns="http://schemas.openxmlformats.org/spreadsheetml/2006/main" count="286" uniqueCount="122">
  <si>
    <t>Брянский муниципальный район</t>
  </si>
  <si>
    <t>рублей</t>
  </si>
  <si>
    <t>№ п/п</t>
  </si>
  <si>
    <t>Наименование программ и мероприятий</t>
  </si>
  <si>
    <t>Код целевой статьи</t>
  </si>
  <si>
    <t>Вид расхода</t>
  </si>
  <si>
    <t>I.</t>
  </si>
  <si>
    <t>СРЕДСТВА МЕСТНЫХ БЮДЖЕТОВ</t>
  </si>
  <si>
    <t>0502</t>
  </si>
  <si>
    <t>II.</t>
  </si>
  <si>
    <t>СРЕДСТВА ОБЛАСТНОГО БЮДЖЕТА</t>
  </si>
  <si>
    <t>в том числе по объектам:</t>
  </si>
  <si>
    <t xml:space="preserve"> Федеральная целевая программа "Развитие водохозяйственного комплекса Российской Федерации в 2012 - 2020 годах"</t>
  </si>
  <si>
    <t xml:space="preserve">3.1.1  </t>
  </si>
  <si>
    <t>- Реконструкция ГТС Тиганово</t>
  </si>
  <si>
    <t>0406</t>
  </si>
  <si>
    <t xml:space="preserve"> </t>
  </si>
  <si>
    <t xml:space="preserve">0502 </t>
  </si>
  <si>
    <t>1.1.</t>
  </si>
  <si>
    <t>2.1.</t>
  </si>
  <si>
    <t>РегКласс</t>
  </si>
  <si>
    <t>414</t>
  </si>
  <si>
    <t>3.1.</t>
  </si>
  <si>
    <t>4.1.</t>
  </si>
  <si>
    <t>0409</t>
  </si>
  <si>
    <t>ИТОГО: Средства областного бюджета</t>
  </si>
  <si>
    <t>Строительство систем газоснабжения для населенных пунктов Брянского района</t>
  </si>
  <si>
    <t>Остаток лимитов</t>
  </si>
  <si>
    <t>Уточненная роспись/план</t>
  </si>
  <si>
    <t xml:space="preserve">Строительство систем водоснабжения, водоотведения, очистки сточных вод для населенных пунктов Брянского района Брянской области </t>
  </si>
  <si>
    <t>Газификация квартала застройки в н.п. Кабаличи (фруктовый сад)</t>
  </si>
  <si>
    <t>Строительство автомобильных дорог для населенных пунктов Брянского района</t>
  </si>
  <si>
    <t>ВСЕГО расходов по капитальным вложениям</t>
  </si>
  <si>
    <t>ИТОГО: Средства местного бюджета</t>
  </si>
  <si>
    <t>III.</t>
  </si>
  <si>
    <t>СРЕДСТВА ФЕДЕРАЛЬНОГО БЮДЖЕТА</t>
  </si>
  <si>
    <t>ИТОГО: Средства федерального бюджета</t>
  </si>
  <si>
    <t>ИТОГО по программе:</t>
  </si>
  <si>
    <t>0700181680</t>
  </si>
  <si>
    <t>Строительство артезианской скважины в н.п.Октябрьский Добрунского сельского поселения</t>
  </si>
  <si>
    <t>С.Н. Воронцова</t>
  </si>
  <si>
    <t>0800181600</t>
  </si>
  <si>
    <t>0500181680</t>
  </si>
  <si>
    <t>0301581680</t>
  </si>
  <si>
    <t>ДопКласс</t>
  </si>
  <si>
    <t>94-11-16</t>
  </si>
  <si>
    <t>08001S6160</t>
  </si>
  <si>
    <t>0000000000</t>
  </si>
  <si>
    <t>228</t>
  </si>
  <si>
    <t>РЗПР</t>
  </si>
  <si>
    <t>000</t>
  </si>
  <si>
    <t>Реконструкция водоснабжения п.Антоновка</t>
  </si>
  <si>
    <t>Строительство системы водоснабжения в н.п.Глаженка</t>
  </si>
  <si>
    <t>8818</t>
  </si>
  <si>
    <t>0702</t>
  </si>
  <si>
    <t>Строительство системы водоснабжения микрорайона "Новый" в н.п.Глинищево</t>
  </si>
  <si>
    <t>Строительство системы водоснабжения в н.п. Стяжное</t>
  </si>
  <si>
    <t>Строительство автомобильных дорог в ГУП ОНО ОПХ "Черемушки" д.Дубровка Брянского района Брянской области (2 этап)</t>
  </si>
  <si>
    <t>07001S1270</t>
  </si>
  <si>
    <t>19.GS.054</t>
  </si>
  <si>
    <t>Газификация ул. Лесной в н.п. Козелкино (2 очередь)</t>
  </si>
  <si>
    <t>19.GS.021</t>
  </si>
  <si>
    <t>8821</t>
  </si>
  <si>
    <t>Водоснабжение квартала застройки в н.п. Кабаличи (фруктовый сад)</t>
  </si>
  <si>
    <t>19.RS.039</t>
  </si>
  <si>
    <t>Строительство школы-сада филиала МБОУ "Малополпинская СОШ" в с. Журиничи Брянского района Брянской области</t>
  </si>
  <si>
    <t>Пристройка на 500 мест к МБОУ "Новодарковичская средняя общеобразовательная школа Брянского района" в п. Новые Дарковичи Брянского района Брянской области</t>
  </si>
  <si>
    <t>000000000</t>
  </si>
  <si>
    <t>Обл19.GS.054</t>
  </si>
  <si>
    <t>Обл19.RS.039</t>
  </si>
  <si>
    <t>Финансирование объектов капитальных вложений муниципальной собственности (средства местного бюджета) софинансирование которых осуществляется за счет средств вышестоящих бюджетов</t>
  </si>
  <si>
    <t xml:space="preserve">1. Муниципальная программа "Газификация населенных пунктов  Брянского района" </t>
  </si>
  <si>
    <t xml:space="preserve">2. Муниципальная программа Брянского района "Чистая вода"  </t>
  </si>
  <si>
    <t xml:space="preserve">3. Муниципальная программа Брянского района "Автомобильные дороги Брянского района " </t>
  </si>
  <si>
    <t xml:space="preserve">1. ПП "Развитие социальной и инженерной инфраструктуры Брянской области" </t>
  </si>
  <si>
    <t xml:space="preserve">2. ПП "Автомобильные дороги" в рамках реализации государственных полномочий в области строительства, архитектуры и развитие дорожного хозяйства Брянской области </t>
  </si>
  <si>
    <t>4. Муниципальная программа "Формирование современной модели образования в Брянском муниципальном районе "</t>
  </si>
  <si>
    <t>ИТОГО по программе Брянского района "Формирование современной модели образования в Брянском муниципальном районе"</t>
  </si>
  <si>
    <t xml:space="preserve">ИТОГО по пророграмме "Газификация населенных пунктов  Брянского района" </t>
  </si>
  <si>
    <t>1.2.</t>
  </si>
  <si>
    <t>Финансирование объектов капитальных вложений муниципальной собственности (средства местного бюджета), софинансирование которых осуществляется за счет средств вышестоящих бюджетов</t>
  </si>
  <si>
    <t xml:space="preserve">ИТОГО по программе "Чистая вода" </t>
  </si>
  <si>
    <t>ИТОГО по программе Брянского района "Автомобильные дороги Брянского района"</t>
  </si>
  <si>
    <t>Строительство учреждений образования Брянского района</t>
  </si>
  <si>
    <t>Строительство системы водоснабжения в н.п. Свень-Транспортная</t>
  </si>
  <si>
    <t>Водоснабжение н.п. Стеклянная Радица (техплан)</t>
  </si>
  <si>
    <t>Водоснабжение п.п. Супонево (техплан)</t>
  </si>
  <si>
    <t>Строительство автомобильной дороги "Брянск-Смоленск" м-он "Дружба" с.Глинищево</t>
  </si>
  <si>
    <t>Реконструкция МБОУ Глинищевская СОШ</t>
  </si>
  <si>
    <t>Пристройка универсального спортивного зала к МБОУ "Супоневская СОШ №1 им. Героя Советского Союза Н.И. Чувинв"</t>
  </si>
  <si>
    <t>Обл19.GS.21</t>
  </si>
  <si>
    <t>Строительство автомобильных дорог в ГУП ОНО ОПХ "Черемушки" в д.Дубровка Брянского района, Брянской области (2 этап)</t>
  </si>
  <si>
    <t>Строительство автомобильных дорог в ГУП ОНО ОПХ "Черемушки" д.Дубровка Брянского района Брянской области (3 этап)</t>
  </si>
  <si>
    <t>2.2.</t>
  </si>
  <si>
    <t>Строительство системы водоснабжения в н.п. Глаженка</t>
  </si>
  <si>
    <t>Реконструкция водоснабжения в н.п. Антоновка</t>
  </si>
  <si>
    <t>0505</t>
  </si>
  <si>
    <t>050G5S1270</t>
  </si>
  <si>
    <t>12.WS.199</t>
  </si>
  <si>
    <t>12.WS.264</t>
  </si>
  <si>
    <t>12.WS.198</t>
  </si>
  <si>
    <t>Строительство системы водоснабжения, водоотведения, очистки сточных вод для населенных пунктов Брянского района Брянской области</t>
  </si>
  <si>
    <t>Реконструкция водоснабжения н.п. Антоновка</t>
  </si>
  <si>
    <t>Обл12.WS.199</t>
  </si>
  <si>
    <t>Обл12.WS.264</t>
  </si>
  <si>
    <t>Обл12.WS.198</t>
  </si>
  <si>
    <t>Мероприятия по решению вопросов местного значения, инициированных органами местного самоуправления муниципальных образований Брянской области, в рамках проекта "Решаем вместе"</t>
  </si>
  <si>
    <t>0500313300</t>
  </si>
  <si>
    <t>Строительство системы водоснабжения в микрорайоне Новый с. Глинищево Брянского района</t>
  </si>
  <si>
    <t>3. ПП "Мероприятия по решению вопросов местного значения, инициированных органами местного самоуправления муниципальных образований Брянской области", в рамках проекта "Решаем вместе"</t>
  </si>
  <si>
    <t xml:space="preserve">ИТОГО по программе: </t>
  </si>
  <si>
    <t>Обл310</t>
  </si>
  <si>
    <t>Водоснабжение квартала застройки с. Глинищево</t>
  </si>
  <si>
    <t>Строительство системы водоснабжения в н.п. Свень-Транспортная 2 очередь</t>
  </si>
  <si>
    <t>Строительство автомобильных дорог в ГУП ОНО ОПХ "Черемушки" д.Дубровка Брянского района Брянской области (4 этап)</t>
  </si>
  <si>
    <t>Строительство автомобильных дорог в ГУП ОНО ОПХ "Черемушки" д.Дубровка Брянского района Брянской области (5 этап)</t>
  </si>
  <si>
    <r>
      <t xml:space="preserve">РАСШИФРОВКА РАСХОДОВ НА КАПИТАЛЬНЫЕ ВЛОЖЕНИЯ на </t>
    </r>
    <r>
      <rPr>
        <b/>
        <u/>
        <sz val="14"/>
        <rFont val="Times New Roman"/>
        <family val="1"/>
        <charset val="204"/>
      </rPr>
      <t>01.01.2021 г.</t>
    </r>
  </si>
  <si>
    <t>Профинансировано на 01.01.2021 г.</t>
  </si>
  <si>
    <t>Касс.исполн. на 01.01.2021 г.</t>
  </si>
  <si>
    <t xml:space="preserve">М.И. Ивашкина                                                               </t>
  </si>
  <si>
    <t>Заместитель главы администрации Брянского района - 
начальник финансового управления</t>
  </si>
  <si>
    <t>%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</si>
</sst>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000"/>
    <numFmt numFmtId="165" formatCode="#,##0.00;[Red]#,##0.00"/>
    <numFmt numFmtId="166" formatCode="#,##0.00_ ;\-#,##0.00\ "/>
  </numFmts>
  <fonts count="4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name val="Calibri"/>
      <family val="2"/>
      <scheme val="minor"/>
    </font>
    <font>
      <b/>
      <i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5">
    <xf numFmtId="0" fontId="0" fillId="0" borderId="0"/>
    <xf numFmtId="0" fontId="2" fillId="0" borderId="0"/>
    <xf numFmtId="0" fontId="14" fillId="0" borderId="0"/>
    <xf numFmtId="0" fontId="15" fillId="0" borderId="0">
      <alignment wrapText="1"/>
    </xf>
    <xf numFmtId="0" fontId="15" fillId="0" borderId="0"/>
    <xf numFmtId="0" fontId="16" fillId="0" borderId="0">
      <alignment horizontal="center" wrapText="1"/>
    </xf>
    <xf numFmtId="0" fontId="16" fillId="0" borderId="0">
      <alignment horizontal="center"/>
    </xf>
    <xf numFmtId="0" fontId="15" fillId="0" borderId="0">
      <alignment horizontal="right"/>
    </xf>
    <xf numFmtId="0" fontId="15" fillId="0" borderId="10">
      <alignment horizontal="center" vertical="center" wrapText="1"/>
    </xf>
    <xf numFmtId="49" fontId="15" fillId="0" borderId="10">
      <alignment horizontal="center" vertical="top" shrinkToFit="1"/>
    </xf>
    <xf numFmtId="0" fontId="17" fillId="0" borderId="10">
      <alignment horizontal="left"/>
    </xf>
    <xf numFmtId="4" fontId="17" fillId="3" borderId="10">
      <alignment horizontal="right" vertical="top" shrinkToFit="1"/>
    </xf>
    <xf numFmtId="10" fontId="17" fillId="3" borderId="10">
      <alignment horizontal="right" vertical="top" shrinkToFit="1"/>
    </xf>
    <xf numFmtId="0" fontId="15" fillId="0" borderId="0">
      <alignment horizontal="left" wrapText="1"/>
    </xf>
    <xf numFmtId="0" fontId="17" fillId="0" borderId="10">
      <alignment vertical="top" wrapText="1"/>
    </xf>
    <xf numFmtId="4" fontId="17" fillId="4" borderId="10">
      <alignment horizontal="right" vertical="top" shrinkToFit="1"/>
    </xf>
    <xf numFmtId="10" fontId="17" fillId="4" borderId="10">
      <alignment horizontal="right" vertical="top" shrinkToFit="1"/>
    </xf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15" fillId="5" borderId="0"/>
    <xf numFmtId="0" fontId="15" fillId="5" borderId="11"/>
    <xf numFmtId="0" fontId="15" fillId="5" borderId="12"/>
    <xf numFmtId="49" fontId="15" fillId="0" borderId="10">
      <alignment horizontal="left" vertical="top" wrapText="1" indent="2"/>
    </xf>
    <xf numFmtId="4" fontId="15" fillId="0" borderId="10">
      <alignment horizontal="right" vertical="top" shrinkToFit="1"/>
    </xf>
    <xf numFmtId="10" fontId="15" fillId="0" borderId="10">
      <alignment horizontal="right" vertical="top" shrinkToFit="1"/>
    </xf>
    <xf numFmtId="0" fontId="15" fillId="5" borderId="12">
      <alignment shrinkToFit="1"/>
    </xf>
    <xf numFmtId="0" fontId="15" fillId="5" borderId="13"/>
    <xf numFmtId="0" fontId="15" fillId="5" borderId="12">
      <alignment horizontal="center"/>
    </xf>
    <xf numFmtId="0" fontId="15" fillId="5" borderId="12">
      <alignment horizontal="left"/>
    </xf>
    <xf numFmtId="0" fontId="15" fillId="5" borderId="13">
      <alignment horizontal="center"/>
    </xf>
    <xf numFmtId="0" fontId="15" fillId="5" borderId="13">
      <alignment horizontal="left"/>
    </xf>
    <xf numFmtId="43" fontId="25" fillId="0" borderId="0" applyFont="0" applyFill="0" applyBorder="0" applyAlignment="0" applyProtection="0"/>
  </cellStyleXfs>
  <cellXfs count="236">
    <xf numFmtId="0" fontId="0" fillId="0" borderId="0" xfId="0"/>
    <xf numFmtId="0" fontId="2" fillId="0" borderId="0" xfId="1"/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horizontal="center"/>
    </xf>
    <xf numFmtId="0" fontId="3" fillId="0" borderId="0" xfId="1" applyFont="1" applyAlignment="1">
      <alignment wrapText="1"/>
    </xf>
    <xf numFmtId="4" fontId="3" fillId="0" borderId="0" xfId="1" applyNumberFormat="1" applyFont="1"/>
    <xf numFmtId="0" fontId="3" fillId="0" borderId="1" xfId="1" applyFont="1" applyBorder="1"/>
    <xf numFmtId="4" fontId="3" fillId="0" borderId="1" xfId="1" applyNumberFormat="1" applyFont="1" applyBorder="1"/>
    <xf numFmtId="14" fontId="4" fillId="0" borderId="6" xfId="1" quotePrefix="1" applyNumberFormat="1" applyFont="1" applyBorder="1" applyAlignment="1">
      <alignment horizontal="center"/>
    </xf>
    <xf numFmtId="0" fontId="4" fillId="0" borderId="7" xfId="1" applyFont="1" applyBorder="1" applyAlignment="1">
      <alignment wrapText="1"/>
    </xf>
    <xf numFmtId="0" fontId="4" fillId="0" borderId="7" xfId="1" quotePrefix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4" fontId="4" fillId="0" borderId="7" xfId="1" applyNumberFormat="1" applyFont="1" applyBorder="1"/>
    <xf numFmtId="0" fontId="4" fillId="0" borderId="7" xfId="1" applyFont="1" applyBorder="1"/>
    <xf numFmtId="0" fontId="4" fillId="0" borderId="8" xfId="1" applyFont="1" applyBorder="1"/>
    <xf numFmtId="0" fontId="3" fillId="0" borderId="2" xfId="1" applyFont="1" applyBorder="1" applyAlignment="1">
      <alignment horizontal="center"/>
    </xf>
    <xf numFmtId="0" fontId="3" fillId="0" borderId="3" xfId="1" applyFont="1" applyBorder="1"/>
    <xf numFmtId="0" fontId="3" fillId="0" borderId="9" xfId="1" quotePrefix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4" fontId="3" fillId="0" borderId="9" xfId="1" applyNumberFormat="1" applyFont="1" applyBorder="1"/>
    <xf numFmtId="0" fontId="3" fillId="0" borderId="9" xfId="1" applyFont="1" applyBorder="1"/>
    <xf numFmtId="0" fontId="3" fillId="0" borderId="5" xfId="1" applyFont="1" applyBorder="1"/>
    <xf numFmtId="0" fontId="3" fillId="0" borderId="4" xfId="1" applyFont="1" applyBorder="1" applyAlignment="1">
      <alignment horizontal="center"/>
    </xf>
    <xf numFmtId="0" fontId="3" fillId="0" borderId="9" xfId="1" quotePrefix="1" applyFont="1" applyBorder="1" applyAlignment="1">
      <alignment wrapText="1"/>
    </xf>
    <xf numFmtId="0" fontId="1" fillId="0" borderId="0" xfId="0" applyFont="1"/>
    <xf numFmtId="0" fontId="7" fillId="0" borderId="0" xfId="0" applyFont="1"/>
    <xf numFmtId="0" fontId="8" fillId="0" borderId="0" xfId="0" applyFont="1"/>
    <xf numFmtId="4" fontId="6" fillId="0" borderId="0" xfId="1" applyNumberFormat="1" applyFont="1"/>
    <xf numFmtId="0" fontId="6" fillId="0" borderId="0" xfId="1" applyFont="1" applyAlignment="1">
      <alignment horizontal="left" wrapText="1"/>
    </xf>
    <xf numFmtId="0" fontId="6" fillId="0" borderId="0" xfId="1" applyFont="1" applyAlignment="1">
      <alignment horizontal="left" wrapText="1"/>
    </xf>
    <xf numFmtId="4" fontId="0" fillId="0" borderId="0" xfId="0" applyNumberFormat="1"/>
    <xf numFmtId="0" fontId="3" fillId="0" borderId="0" xfId="1" applyFont="1" applyBorder="1" applyAlignment="1">
      <alignment wrapText="1"/>
    </xf>
    <xf numFmtId="0" fontId="13" fillId="0" borderId="1" xfId="0" applyFont="1" applyBorder="1" applyAlignment="1">
      <alignment wrapText="1"/>
    </xf>
    <xf numFmtId="49" fontId="10" fillId="2" borderId="1" xfId="1" quotePrefix="1" applyNumberFormat="1" applyFont="1" applyFill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0" fillId="6" borderId="1" xfId="0" applyFill="1" applyBorder="1" applyAlignment="1">
      <alignment vertical="top" wrapText="1"/>
    </xf>
    <xf numFmtId="49" fontId="10" fillId="6" borderId="1" xfId="1" applyNumberFormat="1" applyFont="1" applyFill="1" applyBorder="1" applyAlignment="1">
      <alignment horizontal="center"/>
    </xf>
    <xf numFmtId="0" fontId="10" fillId="6" borderId="1" xfId="1" quotePrefix="1" applyFont="1" applyFill="1" applyBorder="1" applyAlignment="1">
      <alignment horizontal="center"/>
    </xf>
    <xf numFmtId="4" fontId="10" fillId="6" borderId="1" xfId="1" applyNumberFormat="1" applyFont="1" applyFill="1" applyBorder="1"/>
    <xf numFmtId="0" fontId="0" fillId="0" borderId="0" xfId="0" applyBorder="1"/>
    <xf numFmtId="0" fontId="4" fillId="0" borderId="0" xfId="1" applyFont="1" applyBorder="1"/>
    <xf numFmtId="0" fontId="0" fillId="0" borderId="0" xfId="0" applyFont="1" applyBorder="1"/>
    <xf numFmtId="0" fontId="2" fillId="0" borderId="0" xfId="1" applyFill="1" applyBorder="1"/>
    <xf numFmtId="4" fontId="3" fillId="0" borderId="0" xfId="1" applyNumberFormat="1" applyFont="1" applyFill="1" applyBorder="1"/>
    <xf numFmtId="4" fontId="19" fillId="0" borderId="0" xfId="1" applyNumberFormat="1" applyFont="1" applyFill="1" applyBorder="1"/>
    <xf numFmtId="49" fontId="12" fillId="7" borderId="1" xfId="1" applyNumberFormat="1" applyFont="1" applyFill="1" applyBorder="1" applyAlignment="1">
      <alignment horizontal="center"/>
    </xf>
    <xf numFmtId="4" fontId="12" fillId="7" borderId="1" xfId="1" applyNumberFormat="1" applyFont="1" applyFill="1" applyBorder="1" applyAlignment="1">
      <alignment horizontal="right"/>
    </xf>
    <xf numFmtId="4" fontId="19" fillId="6" borderId="1" xfId="1" applyNumberFormat="1" applyFont="1" applyFill="1" applyBorder="1"/>
    <xf numFmtId="0" fontId="12" fillId="7" borderId="1" xfId="1" quotePrefix="1" applyFont="1" applyFill="1" applyBorder="1" applyAlignment="1">
      <alignment horizontal="center"/>
    </xf>
    <xf numFmtId="4" fontId="24" fillId="0" borderId="0" xfId="0" applyNumberFormat="1" applyFont="1"/>
    <xf numFmtId="0" fontId="2" fillId="0" borderId="0" xfId="1" applyBorder="1"/>
    <xf numFmtId="49" fontId="22" fillId="2" borderId="1" xfId="0" applyNumberFormat="1" applyFont="1" applyFill="1" applyBorder="1" applyAlignment="1">
      <alignment horizontal="center" wrapText="1"/>
    </xf>
    <xf numFmtId="49" fontId="22" fillId="2" borderId="1" xfId="0" applyNumberFormat="1" applyFont="1" applyFill="1" applyBorder="1" applyAlignment="1">
      <alignment horizontal="right" wrapText="1"/>
    </xf>
    <xf numFmtId="0" fontId="20" fillId="2" borderId="1" xfId="0" applyFont="1" applyFill="1" applyBorder="1" applyAlignment="1">
      <alignment wrapText="1"/>
    </xf>
    <xf numFmtId="0" fontId="3" fillId="0" borderId="0" xfId="1" applyFont="1" applyBorder="1" applyAlignment="1">
      <alignment horizontal="right"/>
    </xf>
    <xf numFmtId="0" fontId="20" fillId="2" borderId="1" xfId="0" applyFont="1" applyFill="1" applyBorder="1" applyAlignment="1">
      <alignment horizontal="left" vertical="top" wrapText="1"/>
    </xf>
    <xf numFmtId="49" fontId="10" fillId="2" borderId="1" xfId="1" applyNumberFormat="1" applyFont="1" applyFill="1" applyBorder="1" applyAlignment="1">
      <alignment horizontal="center"/>
    </xf>
    <xf numFmtId="0" fontId="10" fillId="2" borderId="1" xfId="1" quotePrefix="1" applyFont="1" applyFill="1" applyBorder="1" applyAlignment="1">
      <alignment horizontal="center"/>
    </xf>
    <xf numFmtId="4" fontId="10" fillId="2" borderId="1" xfId="1" applyNumberFormat="1" applyFont="1" applyFill="1" applyBorder="1"/>
    <xf numFmtId="4" fontId="10" fillId="2" borderId="1" xfId="1" applyNumberFormat="1" applyFont="1" applyFill="1" applyBorder="1" applyAlignment="1">
      <alignment horizontal="right"/>
    </xf>
    <xf numFmtId="4" fontId="11" fillId="2" borderId="1" xfId="1" applyNumberFormat="1" applyFont="1" applyFill="1" applyBorder="1"/>
    <xf numFmtId="4" fontId="10" fillId="2" borderId="1" xfId="1" applyNumberFormat="1" applyFont="1" applyFill="1" applyBorder="1" applyAlignment="1">
      <alignment horizontal="right" wrapText="1"/>
    </xf>
    <xf numFmtId="4" fontId="22" fillId="2" borderId="1" xfId="0" applyNumberFormat="1" applyFont="1" applyFill="1" applyBorder="1" applyAlignment="1">
      <alignment horizontal="right" wrapText="1"/>
    </xf>
    <xf numFmtId="0" fontId="13" fillId="9" borderId="1" xfId="0" applyFont="1" applyFill="1" applyBorder="1" applyAlignment="1">
      <alignment wrapText="1"/>
    </xf>
    <xf numFmtId="4" fontId="13" fillId="9" borderId="1" xfId="0" applyNumberFormat="1" applyFont="1" applyFill="1" applyBorder="1"/>
    <xf numFmtId="49" fontId="22" fillId="2" borderId="1" xfId="0" applyNumberFormat="1" applyFont="1" applyFill="1" applyBorder="1" applyAlignment="1">
      <alignment horizontal="center"/>
    </xf>
    <xf numFmtId="165" fontId="22" fillId="2" borderId="1" xfId="0" applyNumberFormat="1" applyFont="1" applyFill="1" applyBorder="1" applyAlignment="1">
      <alignment horizontal="right" wrapText="1"/>
    </xf>
    <xf numFmtId="49" fontId="3" fillId="6" borderId="1" xfId="1" quotePrefix="1" applyNumberFormat="1" applyFont="1" applyFill="1" applyBorder="1" applyAlignment="1">
      <alignment horizontal="center"/>
    </xf>
    <xf numFmtId="49" fontId="3" fillId="6" borderId="1" xfId="1" applyNumberFormat="1" applyFont="1" applyFill="1" applyBorder="1" applyAlignment="1">
      <alignment horizontal="center"/>
    </xf>
    <xf numFmtId="0" fontId="3" fillId="6" borderId="1" xfId="1" quotePrefix="1" applyFont="1" applyFill="1" applyBorder="1" applyAlignment="1">
      <alignment horizontal="center"/>
    </xf>
    <xf numFmtId="4" fontId="3" fillId="6" borderId="1" xfId="1" applyNumberFormat="1" applyFont="1" applyFill="1" applyBorder="1"/>
    <xf numFmtId="0" fontId="4" fillId="6" borderId="1" xfId="1" quotePrefix="1" applyFont="1" applyFill="1" applyBorder="1" applyAlignment="1">
      <alignment wrapText="1"/>
    </xf>
    <xf numFmtId="0" fontId="4" fillId="6" borderId="1" xfId="1" applyFont="1" applyFill="1" applyBorder="1"/>
    <xf numFmtId="164" fontId="4" fillId="6" borderId="1" xfId="1" applyNumberFormat="1" applyFont="1" applyFill="1" applyBorder="1" applyAlignment="1">
      <alignment horizontal="center" vertical="center" wrapText="1"/>
    </xf>
    <xf numFmtId="164" fontId="3" fillId="6" borderId="1" xfId="1" applyNumberFormat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vertical="center" wrapText="1"/>
    </xf>
    <xf numFmtId="0" fontId="27" fillId="6" borderId="1" xfId="0" applyFont="1" applyFill="1" applyBorder="1" applyAlignment="1">
      <alignment vertical="top" wrapText="1"/>
    </xf>
    <xf numFmtId="49" fontId="28" fillId="6" borderId="1" xfId="0" applyNumberFormat="1" applyFont="1" applyFill="1" applyBorder="1" applyAlignment="1">
      <alignment horizontal="center" wrapText="1"/>
    </xf>
    <xf numFmtId="49" fontId="28" fillId="6" borderId="1" xfId="0" applyNumberFormat="1" applyFont="1" applyFill="1" applyBorder="1" applyAlignment="1">
      <alignment horizontal="right" wrapText="1"/>
    </xf>
    <xf numFmtId="165" fontId="29" fillId="6" borderId="1" xfId="0" applyNumberFormat="1" applyFont="1" applyFill="1" applyBorder="1" applyAlignment="1">
      <alignment horizontal="right" wrapText="1"/>
    </xf>
    <xf numFmtId="0" fontId="4" fillId="6" borderId="1" xfId="1" applyFont="1" applyFill="1" applyBorder="1" applyAlignment="1">
      <alignment horizontal="left" wrapText="1"/>
    </xf>
    <xf numFmtId="49" fontId="4" fillId="6" borderId="1" xfId="1" applyNumberFormat="1" applyFont="1" applyFill="1" applyBorder="1" applyAlignment="1">
      <alignment horizontal="center" vertical="center" wrapText="1"/>
    </xf>
    <xf numFmtId="0" fontId="4" fillId="6" borderId="1" xfId="1" applyNumberFormat="1" applyFont="1" applyFill="1" applyBorder="1" applyAlignment="1">
      <alignment horizontal="center" vertical="center" wrapText="1"/>
    </xf>
    <xf numFmtId="4" fontId="4" fillId="6" borderId="1" xfId="1" applyNumberFormat="1" applyFont="1" applyFill="1" applyBorder="1" applyAlignment="1">
      <alignment horizontal="right" wrapText="1"/>
    </xf>
    <xf numFmtId="4" fontId="0" fillId="0" borderId="0" xfId="0" applyNumberFormat="1" applyAlignment="1">
      <alignment horizontal="left"/>
    </xf>
    <xf numFmtId="164" fontId="12" fillId="2" borderId="1" xfId="1" applyNumberFormat="1" applyFont="1" applyFill="1" applyBorder="1" applyAlignment="1">
      <alignment horizontal="center" wrapText="1"/>
    </xf>
    <xf numFmtId="49" fontId="12" fillId="2" borderId="1" xfId="1" applyNumberFormat="1" applyFont="1" applyFill="1" applyBorder="1" applyAlignment="1">
      <alignment horizontal="center" wrapText="1"/>
    </xf>
    <xf numFmtId="0" fontId="12" fillId="2" borderId="1" xfId="1" applyNumberFormat="1" applyFont="1" applyFill="1" applyBorder="1" applyAlignment="1">
      <alignment horizontal="center" wrapText="1"/>
    </xf>
    <xf numFmtId="0" fontId="22" fillId="2" borderId="1" xfId="0" applyFont="1" applyFill="1" applyBorder="1" applyAlignment="1">
      <alignment horizontal="left" vertical="top" wrapText="1"/>
    </xf>
    <xf numFmtId="0" fontId="4" fillId="6" borderId="1" xfId="1" quotePrefix="1" applyFont="1" applyFill="1" applyBorder="1" applyAlignment="1">
      <alignment vertical="center" wrapText="1"/>
    </xf>
    <xf numFmtId="4" fontId="0" fillId="10" borderId="0" xfId="0" applyNumberFormat="1" applyFill="1"/>
    <xf numFmtId="0" fontId="3" fillId="0" borderId="0" xfId="1" applyFont="1" applyAlignment="1">
      <alignment vertical="top" wrapText="1"/>
    </xf>
    <xf numFmtId="0" fontId="0" fillId="0" borderId="0" xfId="0" applyAlignment="1">
      <alignment vertical="top" wrapText="1"/>
    </xf>
    <xf numFmtId="0" fontId="4" fillId="2" borderId="1" xfId="1" quotePrefix="1" applyFont="1" applyFill="1" applyBorder="1" applyAlignment="1">
      <alignment horizontal="center" vertical="top"/>
    </xf>
    <xf numFmtId="43" fontId="22" fillId="0" borderId="1" xfId="34" applyFont="1" applyBorder="1" applyAlignment="1">
      <alignment horizontal="right" wrapText="1"/>
    </xf>
    <xf numFmtId="43" fontId="22" fillId="0" borderId="1" xfId="0" applyNumberFormat="1" applyFont="1" applyBorder="1" applyAlignment="1">
      <alignment horizontal="right" wrapText="1"/>
    </xf>
    <xf numFmtId="4" fontId="33" fillId="6" borderId="1" xfId="34" applyNumberFormat="1" applyFont="1" applyFill="1" applyBorder="1" applyAlignment="1">
      <alignment horizontal="right"/>
    </xf>
    <xf numFmtId="4" fontId="33" fillId="6" borderId="1" xfId="1" applyNumberFormat="1" applyFont="1" applyFill="1" applyBorder="1" applyAlignment="1">
      <alignment wrapText="1"/>
    </xf>
    <xf numFmtId="0" fontId="3" fillId="0" borderId="0" xfId="1" applyFont="1" applyBorder="1" applyAlignment="1">
      <alignment horizontal="left"/>
    </xf>
    <xf numFmtId="0" fontId="0" fillId="2" borderId="0" xfId="0" applyFill="1"/>
    <xf numFmtId="0" fontId="13" fillId="8" borderId="1" xfId="0" applyFont="1" applyFill="1" applyBorder="1" applyAlignment="1">
      <alignment wrapText="1"/>
    </xf>
    <xf numFmtId="4" fontId="35" fillId="8" borderId="1" xfId="0" applyNumberFormat="1" applyFont="1" applyFill="1" applyBorder="1"/>
    <xf numFmtId="0" fontId="0" fillId="8" borderId="0" xfId="0" applyFill="1"/>
    <xf numFmtId="0" fontId="12" fillId="8" borderId="1" xfId="1" quotePrefix="1" applyFont="1" applyFill="1" applyBorder="1" applyAlignment="1">
      <alignment horizontal="center"/>
    </xf>
    <xf numFmtId="4" fontId="11" fillId="8" borderId="1" xfId="1" applyNumberFormat="1" applyFont="1" applyFill="1" applyBorder="1"/>
    <xf numFmtId="49" fontId="12" fillId="8" borderId="1" xfId="1" applyNumberFormat="1" applyFont="1" applyFill="1" applyBorder="1" applyAlignment="1">
      <alignment horizontal="center"/>
    </xf>
    <xf numFmtId="4" fontId="6" fillId="6" borderId="1" xfId="1" applyNumberFormat="1" applyFont="1" applyFill="1" applyBorder="1" applyAlignment="1">
      <alignment horizontal="right"/>
    </xf>
    <xf numFmtId="0" fontId="36" fillId="6" borderId="1" xfId="0" applyFont="1" applyFill="1" applyBorder="1" applyAlignment="1">
      <alignment wrapText="1"/>
    </xf>
    <xf numFmtId="4" fontId="23" fillId="6" borderId="1" xfId="0" applyNumberFormat="1" applyFont="1" applyFill="1" applyBorder="1" applyAlignment="1">
      <alignment vertical="top" wrapText="1"/>
    </xf>
    <xf numFmtId="165" fontId="23" fillId="6" borderId="1" xfId="0" applyNumberFormat="1" applyFont="1" applyFill="1" applyBorder="1" applyAlignment="1">
      <alignment horizontal="right" wrapText="1"/>
    </xf>
    <xf numFmtId="0" fontId="22" fillId="0" borderId="1" xfId="0" applyFont="1" applyBorder="1" applyAlignment="1">
      <alignment horizontal="center" wrapText="1"/>
    </xf>
    <xf numFmtId="165" fontId="0" fillId="0" borderId="0" xfId="0" applyNumberFormat="1"/>
    <xf numFmtId="4" fontId="0" fillId="0" borderId="0" xfId="0" applyNumberFormat="1" applyFont="1"/>
    <xf numFmtId="0" fontId="0" fillId="11" borderId="0" xfId="0" applyFill="1"/>
    <xf numFmtId="4" fontId="12" fillId="7" borderId="1" xfId="1" applyNumberFormat="1" applyFont="1" applyFill="1" applyBorder="1"/>
    <xf numFmtId="0" fontId="20" fillId="7" borderId="1" xfId="0" applyFont="1" applyFill="1" applyBorder="1" applyAlignment="1">
      <alignment wrapText="1"/>
    </xf>
    <xf numFmtId="49" fontId="22" fillId="7" borderId="1" xfId="0" applyNumberFormat="1" applyFont="1" applyFill="1" applyBorder="1" applyAlignment="1">
      <alignment horizontal="center" wrapText="1"/>
    </xf>
    <xf numFmtId="49" fontId="22" fillId="7" borderId="1" xfId="0" applyNumberFormat="1" applyFont="1" applyFill="1" applyBorder="1" applyAlignment="1">
      <alignment horizontal="center"/>
    </xf>
    <xf numFmtId="49" fontId="22" fillId="7" borderId="1" xfId="0" applyNumberFormat="1" applyFont="1" applyFill="1" applyBorder="1" applyAlignment="1">
      <alignment horizontal="right" wrapText="1"/>
    </xf>
    <xf numFmtId="165" fontId="22" fillId="7" borderId="1" xfId="0" applyNumberFormat="1" applyFont="1" applyFill="1" applyBorder="1" applyAlignment="1">
      <alignment horizontal="right" wrapText="1"/>
    </xf>
    <xf numFmtId="49" fontId="27" fillId="6" borderId="1" xfId="0" applyNumberFormat="1" applyFont="1" applyFill="1" applyBorder="1" applyAlignment="1">
      <alignment horizontal="left" wrapText="1"/>
    </xf>
    <xf numFmtId="49" fontId="27" fillId="6" borderId="1" xfId="0" applyNumberFormat="1" applyFont="1" applyFill="1" applyBorder="1" applyAlignment="1">
      <alignment horizontal="center" wrapText="1"/>
    </xf>
    <xf numFmtId="165" fontId="27" fillId="6" borderId="1" xfId="0" applyNumberFormat="1" applyFont="1" applyFill="1" applyBorder="1" applyAlignment="1">
      <alignment horizontal="right" wrapText="1"/>
    </xf>
    <xf numFmtId="165" fontId="30" fillId="7" borderId="1" xfId="0" applyNumberFormat="1" applyFont="1" applyFill="1" applyBorder="1" applyAlignment="1">
      <alignment horizontal="right" wrapText="1"/>
    </xf>
    <xf numFmtId="4" fontId="22" fillId="7" borderId="1" xfId="0" applyNumberFormat="1" applyFont="1" applyFill="1" applyBorder="1" applyAlignment="1">
      <alignment horizontal="right" wrapText="1"/>
    </xf>
    <xf numFmtId="0" fontId="26" fillId="6" borderId="1" xfId="1" applyFont="1" applyFill="1" applyBorder="1" applyAlignment="1">
      <alignment vertical="top" wrapText="1"/>
    </xf>
    <xf numFmtId="0" fontId="27" fillId="2" borderId="1" xfId="0" applyNumberFormat="1" applyFont="1" applyFill="1" applyBorder="1" applyAlignment="1">
      <alignment vertical="top" wrapText="1"/>
    </xf>
    <xf numFmtId="0" fontId="0" fillId="7" borderId="0" xfId="0" applyFill="1"/>
    <xf numFmtId="0" fontId="35" fillId="7" borderId="1" xfId="0" applyFont="1" applyFill="1" applyBorder="1" applyAlignment="1">
      <alignment wrapText="1"/>
    </xf>
    <xf numFmtId="49" fontId="12" fillId="7" borderId="1" xfId="1" quotePrefix="1" applyNumberFormat="1" applyFont="1" applyFill="1" applyBorder="1" applyAlignment="1">
      <alignment horizontal="center"/>
    </xf>
    <xf numFmtId="49" fontId="20" fillId="2" borderId="1" xfId="0" applyNumberFormat="1" applyFont="1" applyFill="1" applyBorder="1" applyAlignment="1">
      <alignment vertical="center" wrapText="1"/>
    </xf>
    <xf numFmtId="49" fontId="20" fillId="2" borderId="1" xfId="0" applyNumberFormat="1" applyFont="1" applyFill="1" applyBorder="1" applyAlignment="1">
      <alignment horizontal="center" wrapText="1"/>
    </xf>
    <xf numFmtId="165" fontId="40" fillId="2" borderId="1" xfId="0" applyNumberFormat="1" applyFont="1" applyFill="1" applyBorder="1" applyAlignment="1">
      <alignment horizontal="right" wrapText="1"/>
    </xf>
    <xf numFmtId="4" fontId="20" fillId="2" borderId="1" xfId="0" applyNumberFormat="1" applyFont="1" applyFill="1" applyBorder="1" applyAlignment="1">
      <alignment horizontal="right" wrapText="1"/>
    </xf>
    <xf numFmtId="0" fontId="27" fillId="6" borderId="1" xfId="0" applyFont="1" applyFill="1" applyBorder="1" applyAlignment="1">
      <alignment horizontal="left" wrapText="1"/>
    </xf>
    <xf numFmtId="164" fontId="4" fillId="6" borderId="1" xfId="1" applyNumberFormat="1" applyFont="1" applyFill="1" applyBorder="1" applyAlignment="1">
      <alignment horizontal="center" wrapText="1"/>
    </xf>
    <xf numFmtId="49" fontId="4" fillId="6" borderId="1" xfId="1" applyNumberFormat="1" applyFont="1" applyFill="1" applyBorder="1" applyAlignment="1">
      <alignment horizontal="center" wrapText="1"/>
    </xf>
    <xf numFmtId="0" fontId="4" fillId="6" borderId="1" xfId="1" applyNumberFormat="1" applyFont="1" applyFill="1" applyBorder="1" applyAlignment="1">
      <alignment horizontal="center" wrapText="1"/>
    </xf>
    <xf numFmtId="0" fontId="20" fillId="7" borderId="1" xfId="0" applyFont="1" applyFill="1" applyBorder="1" applyAlignment="1">
      <alignment horizontal="left" vertical="top" wrapText="1"/>
    </xf>
    <xf numFmtId="164" fontId="12" fillId="7" borderId="1" xfId="1" applyNumberFormat="1" applyFont="1" applyFill="1" applyBorder="1" applyAlignment="1">
      <alignment horizontal="center" wrapText="1"/>
    </xf>
    <xf numFmtId="49" fontId="12" fillId="7" borderId="1" xfId="1" applyNumberFormat="1" applyFont="1" applyFill="1" applyBorder="1" applyAlignment="1">
      <alignment horizontal="center" wrapText="1"/>
    </xf>
    <xf numFmtId="0" fontId="12" fillId="7" borderId="1" xfId="1" applyNumberFormat="1" applyFont="1" applyFill="1" applyBorder="1" applyAlignment="1">
      <alignment horizontal="center" wrapText="1"/>
    </xf>
    <xf numFmtId="4" fontId="12" fillId="7" borderId="1" xfId="1" applyNumberFormat="1" applyFont="1" applyFill="1" applyBorder="1" applyAlignment="1">
      <alignment horizontal="right" wrapText="1"/>
    </xf>
    <xf numFmtId="164" fontId="10" fillId="2" borderId="1" xfId="1" applyNumberFormat="1" applyFont="1" applyFill="1" applyBorder="1" applyAlignment="1">
      <alignment horizontal="center" wrapText="1"/>
    </xf>
    <xf numFmtId="49" fontId="10" fillId="2" borderId="1" xfId="1" applyNumberFormat="1" applyFont="1" applyFill="1" applyBorder="1" applyAlignment="1">
      <alignment horizontal="center" wrapText="1"/>
    </xf>
    <xf numFmtId="0" fontId="10" fillId="2" borderId="1" xfId="1" applyNumberFormat="1" applyFont="1" applyFill="1" applyBorder="1" applyAlignment="1">
      <alignment horizontal="center" wrapText="1"/>
    </xf>
    <xf numFmtId="0" fontId="27" fillId="6" borderId="1" xfId="0" applyNumberFormat="1" applyFont="1" applyFill="1" applyBorder="1" applyAlignment="1">
      <alignment wrapText="1"/>
    </xf>
    <xf numFmtId="0" fontId="6" fillId="7" borderId="1" xfId="1" applyFont="1" applyFill="1" applyBorder="1" applyAlignment="1">
      <alignment horizontal="center" vertical="center" wrapText="1"/>
    </xf>
    <xf numFmtId="49" fontId="22" fillId="7" borderId="1" xfId="0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left" wrapText="1"/>
    </xf>
    <xf numFmtId="0" fontId="4" fillId="6" borderId="1" xfId="1" applyFont="1" applyFill="1" applyBorder="1" applyAlignment="1">
      <alignment horizontal="center" vertical="center" wrapText="1"/>
    </xf>
    <xf numFmtId="4" fontId="22" fillId="7" borderId="1" xfId="0" applyNumberFormat="1" applyFont="1" applyFill="1" applyBorder="1" applyAlignment="1">
      <alignment horizontal="center" vertical="center" wrapText="1"/>
    </xf>
    <xf numFmtId="4" fontId="4" fillId="6" borderId="1" xfId="1" applyNumberFormat="1" applyFont="1" applyFill="1" applyBorder="1" applyAlignment="1">
      <alignment horizontal="center" vertical="center" wrapText="1"/>
    </xf>
    <xf numFmtId="4" fontId="3" fillId="0" borderId="0" xfId="1" applyNumberFormat="1" applyFont="1" applyBorder="1"/>
    <xf numFmtId="0" fontId="4" fillId="0" borderId="0" xfId="1" applyFont="1" applyBorder="1" applyAlignment="1">
      <alignment horizontal="center" wrapText="1"/>
    </xf>
    <xf numFmtId="0" fontId="7" fillId="0" borderId="0" xfId="0" applyFont="1" applyBorder="1"/>
    <xf numFmtId="49" fontId="4" fillId="6" borderId="1" xfId="1" applyNumberFormat="1" applyFont="1" applyFill="1" applyBorder="1" applyAlignment="1">
      <alignment horizontal="center"/>
    </xf>
    <xf numFmtId="166" fontId="34" fillId="6" borderId="1" xfId="0" applyNumberFormat="1" applyFont="1" applyFill="1" applyBorder="1" applyAlignment="1">
      <alignment horizontal="right" wrapText="1"/>
    </xf>
    <xf numFmtId="0" fontId="4" fillId="7" borderId="1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vertical="center" wrapText="1"/>
    </xf>
    <xf numFmtId="0" fontId="3" fillId="7" borderId="1" xfId="1" applyFont="1" applyFill="1" applyBorder="1" applyAlignment="1">
      <alignment vertical="center" wrapText="1"/>
    </xf>
    <xf numFmtId="4" fontId="10" fillId="7" borderId="1" xfId="1" applyNumberFormat="1" applyFont="1" applyFill="1" applyBorder="1" applyAlignment="1">
      <alignment horizontal="right"/>
    </xf>
    <xf numFmtId="4" fontId="4" fillId="6" borderId="1" xfId="1" applyNumberFormat="1" applyFont="1" applyFill="1" applyBorder="1" applyAlignment="1">
      <alignment horizontal="right"/>
    </xf>
    <xf numFmtId="0" fontId="4" fillId="6" borderId="1" xfId="1" quotePrefix="1" applyFont="1" applyFill="1" applyBorder="1" applyAlignment="1">
      <alignment horizontal="center"/>
    </xf>
    <xf numFmtId="49" fontId="4" fillId="6" borderId="1" xfId="1" quotePrefix="1" applyNumberFormat="1" applyFont="1" applyFill="1" applyBorder="1" applyAlignment="1">
      <alignment horizontal="center"/>
    </xf>
    <xf numFmtId="4" fontId="19" fillId="6" borderId="1" xfId="1" applyNumberFormat="1" applyFont="1" applyFill="1" applyBorder="1" applyAlignment="1">
      <alignment horizontal="center"/>
    </xf>
    <xf numFmtId="49" fontId="27" fillId="6" borderId="1" xfId="0" applyNumberFormat="1" applyFont="1" applyFill="1" applyBorder="1" applyAlignment="1">
      <alignment horizontal="right" wrapText="1"/>
    </xf>
    <xf numFmtId="0" fontId="12" fillId="7" borderId="1" xfId="1" applyNumberFormat="1" applyFont="1" applyFill="1" applyBorder="1"/>
    <xf numFmtId="0" fontId="10" fillId="2" borderId="1" xfId="1" applyNumberFormat="1" applyFont="1" applyFill="1" applyBorder="1"/>
    <xf numFmtId="0" fontId="27" fillId="6" borderId="1" xfId="0" applyFont="1" applyFill="1" applyBorder="1" applyAlignment="1">
      <alignment horizontal="left" vertical="top" wrapText="1"/>
    </xf>
    <xf numFmtId="4" fontId="4" fillId="2" borderId="1" xfId="1" applyNumberFormat="1" applyFont="1" applyFill="1" applyBorder="1" applyAlignment="1">
      <alignment horizontal="right" wrapText="1"/>
    </xf>
    <xf numFmtId="4" fontId="4" fillId="12" borderId="1" xfId="1" applyNumberFormat="1" applyFont="1" applyFill="1" applyBorder="1" applyAlignment="1">
      <alignment horizontal="right" wrapText="1"/>
    </xf>
    <xf numFmtId="4" fontId="4" fillId="6" borderId="1" xfId="1" applyNumberFormat="1" applyFont="1" applyFill="1" applyBorder="1"/>
    <xf numFmtId="4" fontId="10" fillId="2" borderId="1" xfId="1" applyNumberFormat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textRotation="90" wrapText="1"/>
    </xf>
    <xf numFmtId="0" fontId="5" fillId="0" borderId="1" xfId="1" applyFont="1" applyBorder="1" applyAlignment="1">
      <alignment horizontal="center"/>
    </xf>
    <xf numFmtId="0" fontId="4" fillId="7" borderId="1" xfId="1" applyFont="1" applyFill="1" applyBorder="1" applyAlignment="1">
      <alignment horizontal="center" vertical="top"/>
    </xf>
    <xf numFmtId="0" fontId="4" fillId="6" borderId="1" xfId="1" quotePrefix="1" applyFont="1" applyFill="1" applyBorder="1" applyAlignment="1">
      <alignment horizontal="center" vertical="top"/>
    </xf>
    <xf numFmtId="0" fontId="12" fillId="7" borderId="1" xfId="1" quotePrefix="1" applyFont="1" applyFill="1" applyBorder="1" applyAlignment="1">
      <alignment horizontal="center" vertical="top"/>
    </xf>
    <xf numFmtId="0" fontId="39" fillId="7" borderId="1" xfId="1" applyFont="1" applyFill="1" applyBorder="1" applyAlignment="1">
      <alignment vertical="top" wrapText="1"/>
    </xf>
    <xf numFmtId="4" fontId="9" fillId="7" borderId="1" xfId="1" applyNumberFormat="1" applyFont="1" applyFill="1" applyBorder="1"/>
    <xf numFmtId="0" fontId="10" fillId="2" borderId="1" xfId="1" quotePrefix="1" applyFont="1" applyFill="1" applyBorder="1" applyAlignment="1">
      <alignment horizontal="center" vertical="top"/>
    </xf>
    <xf numFmtId="0" fontId="38" fillId="2" borderId="1" xfId="1" applyFont="1" applyFill="1" applyBorder="1" applyAlignment="1">
      <alignment vertical="top" wrapText="1"/>
    </xf>
    <xf numFmtId="0" fontId="12" fillId="7" borderId="1" xfId="1" applyNumberFormat="1" applyFont="1" applyFill="1" applyBorder="1" applyAlignment="1">
      <alignment horizontal="center"/>
    </xf>
    <xf numFmtId="0" fontId="4" fillId="0" borderId="1" xfId="1" applyFont="1" applyBorder="1" applyAlignment="1">
      <alignment horizontal="center" vertical="top"/>
    </xf>
    <xf numFmtId="0" fontId="4" fillId="0" borderId="1" xfId="1" quotePrefix="1" applyFont="1" applyBorder="1" applyAlignment="1">
      <alignment vertical="top" wrapText="1"/>
    </xf>
    <xf numFmtId="0" fontId="4" fillId="8" borderId="1" xfId="1" quotePrefix="1" applyFont="1" applyFill="1" applyBorder="1" applyAlignment="1">
      <alignment horizontal="center" vertical="top"/>
    </xf>
    <xf numFmtId="0" fontId="4" fillId="0" borderId="1" xfId="1" quotePrefix="1" applyFont="1" applyBorder="1" applyAlignment="1">
      <alignment horizontal="center" vertical="top"/>
    </xf>
    <xf numFmtId="0" fontId="4" fillId="6" borderId="1" xfId="1" quotePrefix="1" applyFont="1" applyFill="1" applyBorder="1" applyAlignment="1">
      <alignment vertical="top" wrapText="1"/>
    </xf>
    <xf numFmtId="0" fontId="4" fillId="7" borderId="1" xfId="1" quotePrefix="1" applyFont="1" applyFill="1" applyBorder="1" applyAlignment="1">
      <alignment vertical="top" wrapText="1"/>
    </xf>
    <xf numFmtId="0" fontId="4" fillId="6" borderId="1" xfId="1" quotePrefix="1" applyNumberFormat="1" applyFont="1" applyFill="1" applyBorder="1" applyAlignment="1">
      <alignment horizontal="center" vertical="top" wrapText="1"/>
    </xf>
    <xf numFmtId="0" fontId="4" fillId="7" borderId="1" xfId="1" quotePrefix="1" applyNumberFormat="1" applyFont="1" applyFill="1" applyBorder="1" applyAlignment="1">
      <alignment vertical="top" wrapText="1"/>
    </xf>
    <xf numFmtId="0" fontId="4" fillId="2" borderId="1" xfId="1" quotePrefix="1" applyNumberFormat="1" applyFont="1" applyFill="1" applyBorder="1" applyAlignment="1">
      <alignment vertical="top" wrapText="1"/>
    </xf>
    <xf numFmtId="0" fontId="4" fillId="0" borderId="1" xfId="1" quotePrefix="1" applyFont="1" applyFill="1" applyBorder="1" applyAlignment="1">
      <alignment vertical="top" wrapText="1"/>
    </xf>
    <xf numFmtId="0" fontId="27" fillId="8" borderId="1" xfId="0" applyNumberFormat="1" applyFont="1" applyFill="1" applyBorder="1" applyAlignment="1">
      <alignment vertical="top" wrapText="1"/>
    </xf>
    <xf numFmtId="49" fontId="20" fillId="7" borderId="1" xfId="0" applyNumberFormat="1" applyFont="1" applyFill="1" applyBorder="1" applyAlignment="1">
      <alignment horizontal="left" wrapText="1"/>
    </xf>
    <xf numFmtId="165" fontId="20" fillId="2" borderId="1" xfId="0" applyNumberFormat="1" applyFont="1" applyFill="1" applyBorder="1" applyAlignment="1">
      <alignment horizontal="right" wrapText="1"/>
    </xf>
    <xf numFmtId="0" fontId="27" fillId="2" borderId="1" xfId="0" applyFont="1" applyFill="1" applyBorder="1" applyAlignment="1">
      <alignment vertical="top" wrapText="1"/>
    </xf>
    <xf numFmtId="49" fontId="20" fillId="6" borderId="1" xfId="0" applyNumberFormat="1" applyFont="1" applyFill="1" applyBorder="1" applyAlignment="1">
      <alignment horizontal="center" wrapText="1"/>
    </xf>
    <xf numFmtId="49" fontId="20" fillId="6" borderId="1" xfId="0" applyNumberFormat="1" applyFont="1" applyFill="1" applyBorder="1" applyAlignment="1">
      <alignment horizontal="right" wrapText="1"/>
    </xf>
    <xf numFmtId="165" fontId="30" fillId="6" borderId="1" xfId="0" applyNumberFormat="1" applyFont="1" applyFill="1" applyBorder="1" applyAlignment="1">
      <alignment horizontal="right" wrapText="1"/>
    </xf>
    <xf numFmtId="0" fontId="4" fillId="7" borderId="1" xfId="1" quotePrefix="1" applyFont="1" applyFill="1" applyBorder="1" applyAlignment="1">
      <alignment horizontal="center" vertical="top"/>
    </xf>
    <xf numFmtId="0" fontId="4" fillId="6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top"/>
    </xf>
    <xf numFmtId="0" fontId="4" fillId="6" borderId="1" xfId="1" applyFont="1" applyFill="1" applyBorder="1" applyAlignment="1">
      <alignment horizontal="center" vertical="top"/>
    </xf>
    <xf numFmtId="0" fontId="6" fillId="6" borderId="1" xfId="1" applyFont="1" applyFill="1" applyBorder="1" applyAlignment="1">
      <alignment wrapText="1"/>
    </xf>
    <xf numFmtId="164" fontId="4" fillId="6" borderId="1" xfId="1" applyNumberFormat="1" applyFont="1" applyFill="1" applyBorder="1"/>
    <xf numFmtId="4" fontId="6" fillId="6" borderId="1" xfId="1" applyNumberFormat="1" applyFont="1" applyFill="1" applyBorder="1"/>
    <xf numFmtId="2" fontId="4" fillId="0" borderId="1" xfId="1" applyNumberFormat="1" applyFont="1" applyBorder="1" applyAlignment="1">
      <alignment horizontal="center"/>
    </xf>
    <xf numFmtId="0" fontId="4" fillId="7" borderId="1" xfId="1" applyFont="1" applyFill="1" applyBorder="1" applyAlignment="1">
      <alignment horizontal="center"/>
    </xf>
    <xf numFmtId="2" fontId="4" fillId="6" borderId="1" xfId="1" applyNumberFormat="1" applyFont="1" applyFill="1" applyBorder="1" applyAlignment="1">
      <alignment horizontal="center"/>
    </xf>
    <xf numFmtId="2" fontId="4" fillId="7" borderId="1" xfId="1" applyNumberFormat="1" applyFont="1" applyFill="1" applyBorder="1" applyAlignment="1">
      <alignment horizontal="center"/>
    </xf>
    <xf numFmtId="2" fontId="4" fillId="8" borderId="1" xfId="1" applyNumberFormat="1" applyFont="1" applyFill="1" applyBorder="1" applyAlignment="1">
      <alignment horizontal="center"/>
    </xf>
    <xf numFmtId="2" fontId="41" fillId="7" borderId="1" xfId="1" applyNumberFormat="1" applyFont="1" applyFill="1" applyBorder="1" applyAlignment="1">
      <alignment horizontal="center"/>
    </xf>
    <xf numFmtId="0" fontId="31" fillId="0" borderId="0" xfId="1" applyFont="1" applyBorder="1" applyAlignment="1">
      <alignment horizontal="center"/>
    </xf>
    <xf numFmtId="0" fontId="32" fillId="0" borderId="0" xfId="1" applyFont="1" applyBorder="1" applyAlignment="1">
      <alignment horizontal="center"/>
    </xf>
    <xf numFmtId="0" fontId="6" fillId="7" borderId="1" xfId="1" applyFont="1" applyFill="1" applyBorder="1" applyAlignment="1">
      <alignment horizontal="center"/>
    </xf>
    <xf numFmtId="0" fontId="6" fillId="7" borderId="1" xfId="1" applyFont="1" applyFill="1" applyBorder="1" applyAlignment="1">
      <alignment horizontal="center" vertical="center"/>
    </xf>
    <xf numFmtId="0" fontId="25" fillId="7" borderId="1" xfId="0" applyFont="1" applyFill="1" applyBorder="1" applyAlignment="1">
      <alignment horizontal="center" vertical="center"/>
    </xf>
    <xf numFmtId="0" fontId="6" fillId="7" borderId="1" xfId="1" quotePrefix="1" applyFont="1" applyFill="1" applyBorder="1" applyAlignment="1">
      <alignment horizontal="center" vertical="center"/>
    </xf>
    <xf numFmtId="0" fontId="25" fillId="7" borderId="1" xfId="0" applyFont="1" applyFill="1" applyBorder="1" applyAlignment="1">
      <alignment vertical="center"/>
    </xf>
    <xf numFmtId="0" fontId="6" fillId="0" borderId="0" xfId="1" applyFont="1" applyAlignment="1">
      <alignment horizontal="left" wrapText="1"/>
    </xf>
    <xf numFmtId="0" fontId="0" fillId="0" borderId="0" xfId="0" applyAlignment="1">
      <alignment wrapText="1"/>
    </xf>
    <xf numFmtId="0" fontId="6" fillId="7" borderId="1" xfId="1" quotePrefix="1" applyFont="1" applyFill="1" applyBorder="1" applyAlignment="1">
      <alignment horizontal="center" vertical="center" wrapText="1"/>
    </xf>
    <xf numFmtId="0" fontId="25" fillId="7" borderId="1" xfId="0" applyFont="1" applyFill="1" applyBorder="1" applyAlignment="1">
      <alignment horizontal="center" vertical="center" wrapText="1"/>
    </xf>
    <xf numFmtId="0" fontId="23" fillId="7" borderId="1" xfId="0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center" wrapText="1"/>
    </xf>
    <xf numFmtId="0" fontId="6" fillId="7" borderId="1" xfId="1" applyNumberFormat="1" applyFont="1" applyFill="1" applyBorder="1" applyAlignment="1">
      <alignment horizontal="center" vertical="center" wrapText="1"/>
    </xf>
    <xf numFmtId="0" fontId="6" fillId="7" borderId="1" xfId="1" applyFont="1" applyFill="1" applyBorder="1" applyAlignment="1">
      <alignment horizontal="center" vertical="center" wrapText="1"/>
    </xf>
    <xf numFmtId="0" fontId="23" fillId="7" borderId="1" xfId="0" quotePrefix="1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6" fillId="7" borderId="1" xfId="1" applyFont="1" applyFill="1" applyBorder="1" applyAlignment="1">
      <alignment horizontal="center" wrapText="1"/>
    </xf>
  </cellXfs>
  <cellStyles count="35">
    <cellStyle name="br" xfId="17"/>
    <cellStyle name="col" xfId="18"/>
    <cellStyle name="style0" xfId="19"/>
    <cellStyle name="td" xfId="20"/>
    <cellStyle name="tr" xfId="21"/>
    <cellStyle name="xl21" xfId="22"/>
    <cellStyle name="xl22" xfId="3"/>
    <cellStyle name="xl23" xfId="4"/>
    <cellStyle name="xl24" xfId="5"/>
    <cellStyle name="xl25" xfId="6"/>
    <cellStyle name="xl26" xfId="7"/>
    <cellStyle name="xl27" xfId="23"/>
    <cellStyle name="xl28" xfId="8"/>
    <cellStyle name="xl29" xfId="24"/>
    <cellStyle name="xl30" xfId="25"/>
    <cellStyle name="xl31" xfId="9"/>
    <cellStyle name="xl32" xfId="26"/>
    <cellStyle name="xl33" xfId="27"/>
    <cellStyle name="xl34" xfId="28"/>
    <cellStyle name="xl35" xfId="10"/>
    <cellStyle name="xl36" xfId="11"/>
    <cellStyle name="xl37" xfId="12"/>
    <cellStyle name="xl38" xfId="29"/>
    <cellStyle name="xl39" xfId="13"/>
    <cellStyle name="xl40" xfId="14"/>
    <cellStyle name="xl41" xfId="15"/>
    <cellStyle name="xl42" xfId="16"/>
    <cellStyle name="xl43" xfId="30"/>
    <cellStyle name="xl44" xfId="31"/>
    <cellStyle name="xl45" xfId="32"/>
    <cellStyle name="xl46" xfId="33"/>
    <cellStyle name="Обычный" xfId="0" builtinId="0"/>
    <cellStyle name="Обычный 2" xfId="1"/>
    <cellStyle name="Обычный 3" xfId="2"/>
    <cellStyle name="Финансовый" xfId="3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9"/>
  <sheetViews>
    <sheetView tabSelected="1" view="pageBreakPreview" topLeftCell="A7" zoomScale="80" zoomScaleNormal="95" zoomScaleSheetLayoutView="80" zoomScalePageLayoutView="46" workbookViewId="0">
      <selection activeCell="U19" sqref="U19"/>
    </sheetView>
  </sheetViews>
  <sheetFormatPr defaultRowHeight="15" x14ac:dyDescent="0.25"/>
  <cols>
    <col min="1" max="1" width="5.140625" customWidth="1"/>
    <col min="2" max="2" width="70.140625" customWidth="1"/>
    <col min="3" max="3" width="11.85546875" customWidth="1"/>
    <col min="4" max="4" width="17.42578125" customWidth="1"/>
    <col min="5" max="5" width="9.5703125" customWidth="1"/>
    <col min="6" max="6" width="13.42578125" customWidth="1"/>
    <col min="7" max="7" width="14.7109375" customWidth="1"/>
    <col min="8" max="8" width="15.85546875" customWidth="1"/>
    <col min="9" max="9" width="16.7109375" customWidth="1"/>
    <col min="10" max="10" width="15.5703125" customWidth="1"/>
    <col min="11" max="11" width="16.85546875" customWidth="1"/>
    <col min="12" max="12" width="12.85546875" customWidth="1"/>
    <col min="13" max="13" width="16.28515625" customWidth="1"/>
    <col min="14" max="14" width="16.140625" customWidth="1"/>
  </cols>
  <sheetData>
    <row r="1" spans="1:13" ht="18.75" x14ac:dyDescent="0.3">
      <c r="A1" s="217" t="s">
        <v>116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</row>
    <row r="2" spans="1:13" ht="16.5" customHeight="1" x14ac:dyDescent="0.35">
      <c r="A2" s="218" t="s">
        <v>0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</row>
    <row r="3" spans="1:13" ht="15.75" customHeight="1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4" t="s">
        <v>1</v>
      </c>
      <c r="L3" s="98"/>
    </row>
    <row r="4" spans="1:13" ht="28.5" customHeight="1" x14ac:dyDescent="0.25">
      <c r="A4" s="174" t="s">
        <v>2</v>
      </c>
      <c r="B4" s="175" t="s">
        <v>3</v>
      </c>
      <c r="C4" s="176" t="s">
        <v>49</v>
      </c>
      <c r="D4" s="176" t="s">
        <v>4</v>
      </c>
      <c r="E4" s="176" t="s">
        <v>5</v>
      </c>
      <c r="F4" s="176" t="s">
        <v>20</v>
      </c>
      <c r="G4" s="176" t="s">
        <v>44</v>
      </c>
      <c r="H4" s="176" t="s">
        <v>28</v>
      </c>
      <c r="I4" s="176" t="s">
        <v>117</v>
      </c>
      <c r="J4" s="176" t="s">
        <v>118</v>
      </c>
      <c r="K4" s="176" t="s">
        <v>27</v>
      </c>
      <c r="L4" s="177" t="s">
        <v>121</v>
      </c>
    </row>
    <row r="5" spans="1:13" ht="12" customHeight="1" x14ac:dyDescent="0.25">
      <c r="A5" s="178">
        <v>1</v>
      </c>
      <c r="B5" s="178">
        <v>2</v>
      </c>
      <c r="C5" s="178">
        <v>3</v>
      </c>
      <c r="D5" s="178">
        <v>4</v>
      </c>
      <c r="E5" s="178">
        <v>5</v>
      </c>
      <c r="F5" s="178">
        <v>6</v>
      </c>
      <c r="G5" s="178">
        <v>7</v>
      </c>
      <c r="H5" s="178">
        <v>8</v>
      </c>
      <c r="I5" s="178">
        <v>9</v>
      </c>
      <c r="J5" s="178">
        <v>0</v>
      </c>
      <c r="K5" s="178">
        <v>11</v>
      </c>
      <c r="L5" s="178">
        <v>13</v>
      </c>
    </row>
    <row r="6" spans="1:13" ht="12.75" customHeight="1" x14ac:dyDescent="0.25">
      <c r="A6" s="179" t="s">
        <v>6</v>
      </c>
      <c r="B6" s="219" t="s">
        <v>7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39"/>
    </row>
    <row r="7" spans="1:13" ht="18.75" customHeight="1" x14ac:dyDescent="0.25">
      <c r="A7" s="220" t="s">
        <v>71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12"/>
    </row>
    <row r="8" spans="1:13" ht="26.25" customHeight="1" x14ac:dyDescent="0.25">
      <c r="A8" s="180" t="s">
        <v>18</v>
      </c>
      <c r="B8" s="125" t="s">
        <v>26</v>
      </c>
      <c r="C8" s="164" t="s">
        <v>17</v>
      </c>
      <c r="D8" s="156" t="s">
        <v>47</v>
      </c>
      <c r="E8" s="163">
        <v>414</v>
      </c>
      <c r="F8" s="164" t="s">
        <v>50</v>
      </c>
      <c r="G8" s="47"/>
      <c r="H8" s="162">
        <f>H9</f>
        <v>377246.4</v>
      </c>
      <c r="I8" s="162">
        <f>I9</f>
        <v>235651.7</v>
      </c>
      <c r="J8" s="162">
        <f>J9</f>
        <v>235651.7</v>
      </c>
      <c r="K8" s="162">
        <f>H8-I8</f>
        <v>141594.70000000001</v>
      </c>
      <c r="L8" s="213">
        <f>J8/H8*100</f>
        <v>62.466255476526747</v>
      </c>
    </row>
    <row r="9" spans="1:13" ht="15.75" customHeight="1" x14ac:dyDescent="0.25">
      <c r="A9" s="181"/>
      <c r="B9" s="182"/>
      <c r="C9" s="129" t="s">
        <v>8</v>
      </c>
      <c r="D9" s="45" t="s">
        <v>38</v>
      </c>
      <c r="E9" s="48">
        <v>414</v>
      </c>
      <c r="F9" s="129" t="s">
        <v>48</v>
      </c>
      <c r="G9" s="183"/>
      <c r="H9" s="46">
        <f>H10+H11</f>
        <v>377246.4</v>
      </c>
      <c r="I9" s="46">
        <f>I10+I11</f>
        <v>235651.7</v>
      </c>
      <c r="J9" s="46">
        <f>J10+J11</f>
        <v>235651.7</v>
      </c>
      <c r="K9" s="46">
        <f>H9-I9</f>
        <v>141594.70000000001</v>
      </c>
      <c r="L9" s="214">
        <f t="shared" ref="L9:L72" si="0">J9/H9*100</f>
        <v>62.466255476526747</v>
      </c>
    </row>
    <row r="10" spans="1:13" ht="17.25" customHeight="1" x14ac:dyDescent="0.25">
      <c r="A10" s="184"/>
      <c r="B10" s="185" t="s">
        <v>30</v>
      </c>
      <c r="C10" s="33" t="s">
        <v>8</v>
      </c>
      <c r="D10" s="56" t="s">
        <v>38</v>
      </c>
      <c r="E10" s="57">
        <v>414</v>
      </c>
      <c r="F10" s="33" t="s">
        <v>48</v>
      </c>
      <c r="G10" s="60"/>
      <c r="H10" s="59">
        <v>286087.40000000002</v>
      </c>
      <c r="I10" s="59">
        <v>199497.04</v>
      </c>
      <c r="J10" s="59">
        <v>199497.04</v>
      </c>
      <c r="K10" s="59">
        <f>H10-I10</f>
        <v>86590.360000000015</v>
      </c>
      <c r="L10" s="211">
        <f t="shared" si="0"/>
        <v>69.732899806143152</v>
      </c>
    </row>
    <row r="11" spans="1:13" ht="14.25" customHeight="1" x14ac:dyDescent="0.25">
      <c r="A11" s="184"/>
      <c r="B11" s="185" t="s">
        <v>60</v>
      </c>
      <c r="C11" s="33" t="s">
        <v>8</v>
      </c>
      <c r="D11" s="56" t="s">
        <v>38</v>
      </c>
      <c r="E11" s="57">
        <v>414</v>
      </c>
      <c r="F11" s="33" t="s">
        <v>48</v>
      </c>
      <c r="G11" s="60"/>
      <c r="H11" s="59">
        <v>91159</v>
      </c>
      <c r="I11" s="59">
        <v>36154.660000000003</v>
      </c>
      <c r="J11" s="59">
        <v>36154.660000000003</v>
      </c>
      <c r="K11" s="59">
        <f>H11-I11</f>
        <v>55004.34</v>
      </c>
      <c r="L11" s="211">
        <f t="shared" si="0"/>
        <v>39.66109764258055</v>
      </c>
    </row>
    <row r="12" spans="1:13" ht="39.75" customHeight="1" x14ac:dyDescent="0.25">
      <c r="A12" s="180" t="s">
        <v>79</v>
      </c>
      <c r="B12" s="125" t="s">
        <v>80</v>
      </c>
      <c r="C12" s="164" t="s">
        <v>8</v>
      </c>
      <c r="D12" s="156" t="s">
        <v>47</v>
      </c>
      <c r="E12" s="163">
        <v>414</v>
      </c>
      <c r="F12" s="164" t="s">
        <v>50</v>
      </c>
      <c r="G12" s="47"/>
      <c r="H12" s="162">
        <f>H13+H15</f>
        <v>524027</v>
      </c>
      <c r="I12" s="162">
        <f>I13+I15</f>
        <v>326403.26</v>
      </c>
      <c r="J12" s="162">
        <f>J13+J15</f>
        <v>326403.26</v>
      </c>
      <c r="K12" s="162">
        <f t="shared" ref="K12:K14" si="1">H12-I12</f>
        <v>197623.74</v>
      </c>
      <c r="L12" s="213">
        <f t="shared" si="0"/>
        <v>62.287489003429222</v>
      </c>
    </row>
    <row r="13" spans="1:13" ht="19.5" customHeight="1" x14ac:dyDescent="0.25">
      <c r="A13" s="181"/>
      <c r="B13" s="182"/>
      <c r="C13" s="129" t="s">
        <v>8</v>
      </c>
      <c r="D13" s="45" t="s">
        <v>58</v>
      </c>
      <c r="E13" s="48">
        <v>414</v>
      </c>
      <c r="F13" s="129" t="s">
        <v>59</v>
      </c>
      <c r="G13" s="186">
        <v>8821</v>
      </c>
      <c r="H13" s="46">
        <f>H14</f>
        <v>399837</v>
      </c>
      <c r="I13" s="46">
        <f>I14</f>
        <v>255577.09</v>
      </c>
      <c r="J13" s="46">
        <f t="shared" ref="J13" si="2">J14</f>
        <v>255577.09</v>
      </c>
      <c r="K13" s="46">
        <f t="shared" si="1"/>
        <v>144259.91</v>
      </c>
      <c r="L13" s="214">
        <f t="shared" si="0"/>
        <v>63.920320030412391</v>
      </c>
    </row>
    <row r="14" spans="1:13" x14ac:dyDescent="0.25">
      <c r="A14" s="187"/>
      <c r="B14" s="32" t="s">
        <v>30</v>
      </c>
      <c r="C14" s="33" t="s">
        <v>8</v>
      </c>
      <c r="D14" s="56" t="s">
        <v>58</v>
      </c>
      <c r="E14" s="57">
        <v>414</v>
      </c>
      <c r="F14" s="56" t="s">
        <v>59</v>
      </c>
      <c r="G14" s="56">
        <v>8821</v>
      </c>
      <c r="H14" s="59">
        <v>399837</v>
      </c>
      <c r="I14" s="59">
        <v>255577.09</v>
      </c>
      <c r="J14" s="59">
        <v>255577.09</v>
      </c>
      <c r="K14" s="58">
        <f t="shared" si="1"/>
        <v>144259.91</v>
      </c>
      <c r="L14" s="211">
        <f t="shared" si="0"/>
        <v>63.920320030412391</v>
      </c>
    </row>
    <row r="15" spans="1:13" s="127" customFormat="1" x14ac:dyDescent="0.25">
      <c r="A15" s="179"/>
      <c r="B15" s="128"/>
      <c r="C15" s="129" t="s">
        <v>8</v>
      </c>
      <c r="D15" s="45" t="s">
        <v>58</v>
      </c>
      <c r="E15" s="48">
        <v>414</v>
      </c>
      <c r="F15" s="45" t="s">
        <v>61</v>
      </c>
      <c r="G15" s="45" t="s">
        <v>62</v>
      </c>
      <c r="H15" s="46">
        <f>H16</f>
        <v>124190</v>
      </c>
      <c r="I15" s="46">
        <f t="shared" ref="I15:J15" si="3">I16</f>
        <v>70826.17</v>
      </c>
      <c r="J15" s="46">
        <f t="shared" si="3"/>
        <v>70826.17</v>
      </c>
      <c r="K15" s="114">
        <f t="shared" ref="K15:K16" si="4">H15-I15</f>
        <v>53363.83</v>
      </c>
      <c r="L15" s="214">
        <f t="shared" si="0"/>
        <v>57.030493598518397</v>
      </c>
    </row>
    <row r="16" spans="1:13" ht="14.25" customHeight="1" x14ac:dyDescent="0.25">
      <c r="A16" s="187"/>
      <c r="B16" s="32" t="s">
        <v>60</v>
      </c>
      <c r="C16" s="33" t="s">
        <v>8</v>
      </c>
      <c r="D16" s="56" t="s">
        <v>58</v>
      </c>
      <c r="E16" s="57">
        <v>414</v>
      </c>
      <c r="F16" s="56" t="s">
        <v>61</v>
      </c>
      <c r="G16" s="56" t="s">
        <v>62</v>
      </c>
      <c r="H16" s="59">
        <v>124190</v>
      </c>
      <c r="I16" s="59">
        <v>70826.17</v>
      </c>
      <c r="J16" s="59">
        <v>70826.17</v>
      </c>
      <c r="K16" s="58">
        <f t="shared" si="4"/>
        <v>53363.83</v>
      </c>
      <c r="L16" s="211">
        <f t="shared" si="0"/>
        <v>57.030493598518397</v>
      </c>
    </row>
    <row r="17" spans="1:13" ht="27" customHeight="1" x14ac:dyDescent="0.25">
      <c r="A17" s="188"/>
      <c r="B17" s="76" t="s">
        <v>78</v>
      </c>
      <c r="C17" s="35"/>
      <c r="D17" s="35"/>
      <c r="E17" s="35"/>
      <c r="F17" s="35"/>
      <c r="G17" s="35"/>
      <c r="H17" s="108">
        <f>H8+H12</f>
        <v>901273.4</v>
      </c>
      <c r="I17" s="108">
        <f>I8+I12</f>
        <v>562054.96</v>
      </c>
      <c r="J17" s="108">
        <f>J8+J12</f>
        <v>562054.96</v>
      </c>
      <c r="K17" s="108">
        <f>H17-I17</f>
        <v>339218.44000000006</v>
      </c>
      <c r="L17" s="213">
        <f t="shared" si="0"/>
        <v>62.362315364017171</v>
      </c>
    </row>
    <row r="18" spans="1:13" ht="18.75" customHeight="1" x14ac:dyDescent="0.25">
      <c r="A18" s="222" t="s">
        <v>72</v>
      </c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14"/>
    </row>
    <row r="19" spans="1:13" ht="25.5" customHeight="1" x14ac:dyDescent="0.25">
      <c r="A19" s="180" t="s">
        <v>19</v>
      </c>
      <c r="B19" s="125" t="s">
        <v>29</v>
      </c>
      <c r="C19" s="163" t="s">
        <v>8</v>
      </c>
      <c r="D19" s="156" t="s">
        <v>42</v>
      </c>
      <c r="E19" s="163">
        <v>414</v>
      </c>
      <c r="F19" s="164" t="s">
        <v>50</v>
      </c>
      <c r="G19" s="165"/>
      <c r="H19" s="162">
        <f>H20</f>
        <v>3739061.37</v>
      </c>
      <c r="I19" s="162">
        <f>I20</f>
        <v>2892878.4299999997</v>
      </c>
      <c r="J19" s="162">
        <f>J20</f>
        <v>2892878.4299999997</v>
      </c>
      <c r="K19" s="162">
        <f>K20</f>
        <v>846182.94000000006</v>
      </c>
      <c r="L19" s="213">
        <f t="shared" si="0"/>
        <v>77.369108012260298</v>
      </c>
    </row>
    <row r="20" spans="1:13" s="102" customFormat="1" x14ac:dyDescent="0.25">
      <c r="A20" s="189"/>
      <c r="B20" s="100"/>
      <c r="C20" s="103" t="s">
        <v>8</v>
      </c>
      <c r="D20" s="105" t="s">
        <v>42</v>
      </c>
      <c r="E20" s="103">
        <v>414</v>
      </c>
      <c r="F20" s="103">
        <v>228</v>
      </c>
      <c r="G20" s="104"/>
      <c r="H20" s="101">
        <f>SUM(H21:H31)</f>
        <v>3739061.37</v>
      </c>
      <c r="I20" s="101">
        <f>SUM(I21:I31)</f>
        <v>2892878.4299999997</v>
      </c>
      <c r="J20" s="101">
        <f>SUM(J21:J31)</f>
        <v>2892878.4299999997</v>
      </c>
      <c r="K20" s="101">
        <f>SUM(K21:K31)</f>
        <v>846182.94000000006</v>
      </c>
      <c r="L20" s="215">
        <f t="shared" si="0"/>
        <v>77.369108012260298</v>
      </c>
    </row>
    <row r="21" spans="1:13" ht="24.75" x14ac:dyDescent="0.25">
      <c r="A21" s="190"/>
      <c r="B21" s="63" t="s">
        <v>39</v>
      </c>
      <c r="C21" s="33" t="s">
        <v>8</v>
      </c>
      <c r="D21" s="56" t="s">
        <v>42</v>
      </c>
      <c r="E21" s="57">
        <v>414</v>
      </c>
      <c r="F21" s="57">
        <v>228</v>
      </c>
      <c r="G21" s="60"/>
      <c r="H21" s="64">
        <v>512000</v>
      </c>
      <c r="I21" s="59">
        <v>99550</v>
      </c>
      <c r="J21" s="59">
        <v>99550</v>
      </c>
      <c r="K21" s="59">
        <f>H21-I21</f>
        <v>412450</v>
      </c>
      <c r="L21" s="211">
        <f t="shared" si="0"/>
        <v>19.443359375</v>
      </c>
    </row>
    <row r="22" spans="1:13" ht="15.75" customHeight="1" x14ac:dyDescent="0.25">
      <c r="A22" s="190"/>
      <c r="B22" s="63" t="s">
        <v>52</v>
      </c>
      <c r="C22" s="33" t="s">
        <v>8</v>
      </c>
      <c r="D22" s="56" t="s">
        <v>42</v>
      </c>
      <c r="E22" s="57">
        <v>414</v>
      </c>
      <c r="F22" s="57">
        <v>228</v>
      </c>
      <c r="G22" s="58"/>
      <c r="H22" s="64">
        <v>314555</v>
      </c>
      <c r="I22" s="59">
        <v>264170.2</v>
      </c>
      <c r="J22" s="59">
        <v>264170.2</v>
      </c>
      <c r="K22" s="59">
        <f>H22-I22</f>
        <v>50384.799999999988</v>
      </c>
      <c r="L22" s="211">
        <f t="shared" si="0"/>
        <v>83.982197072054177</v>
      </c>
    </row>
    <row r="23" spans="1:13" ht="15.75" customHeight="1" x14ac:dyDescent="0.25">
      <c r="A23" s="190"/>
      <c r="B23" s="63" t="s">
        <v>51</v>
      </c>
      <c r="C23" s="33" t="s">
        <v>8</v>
      </c>
      <c r="D23" s="56" t="s">
        <v>42</v>
      </c>
      <c r="E23" s="57">
        <v>414</v>
      </c>
      <c r="F23" s="57">
        <v>228</v>
      </c>
      <c r="G23" s="58"/>
      <c r="H23" s="64">
        <v>199070</v>
      </c>
      <c r="I23" s="59">
        <v>108947</v>
      </c>
      <c r="J23" s="59">
        <v>108947</v>
      </c>
      <c r="K23" s="59">
        <f>H23-I23</f>
        <v>90123</v>
      </c>
      <c r="L23" s="211">
        <f t="shared" si="0"/>
        <v>54.727985130858492</v>
      </c>
    </row>
    <row r="24" spans="1:13" ht="15.75" customHeight="1" x14ac:dyDescent="0.25">
      <c r="A24" s="190"/>
      <c r="B24" s="63" t="s">
        <v>55</v>
      </c>
      <c r="C24" s="33" t="s">
        <v>8</v>
      </c>
      <c r="D24" s="56" t="s">
        <v>42</v>
      </c>
      <c r="E24" s="57">
        <v>414</v>
      </c>
      <c r="F24" s="57">
        <v>228</v>
      </c>
      <c r="G24" s="58"/>
      <c r="H24" s="64">
        <v>586920</v>
      </c>
      <c r="I24" s="59">
        <v>306970.71999999997</v>
      </c>
      <c r="J24" s="59">
        <v>306970.71999999997</v>
      </c>
      <c r="K24" s="59">
        <f>H24-I24</f>
        <v>279949.28000000003</v>
      </c>
      <c r="L24" s="211">
        <f t="shared" si="0"/>
        <v>52.301969604034618</v>
      </c>
    </row>
    <row r="25" spans="1:13" ht="15.75" customHeight="1" x14ac:dyDescent="0.25">
      <c r="A25" s="190"/>
      <c r="B25" s="63" t="s">
        <v>63</v>
      </c>
      <c r="C25" s="33" t="s">
        <v>8</v>
      </c>
      <c r="D25" s="56" t="s">
        <v>42</v>
      </c>
      <c r="E25" s="57">
        <v>414</v>
      </c>
      <c r="F25" s="57">
        <v>228</v>
      </c>
      <c r="G25" s="58"/>
      <c r="H25" s="64">
        <v>511758</v>
      </c>
      <c r="I25" s="59">
        <v>511758</v>
      </c>
      <c r="J25" s="59">
        <v>511758</v>
      </c>
      <c r="K25" s="59">
        <f>H25-I25</f>
        <v>0</v>
      </c>
      <c r="L25" s="211">
        <f t="shared" si="0"/>
        <v>100</v>
      </c>
    </row>
    <row r="26" spans="1:13" ht="15.75" customHeight="1" x14ac:dyDescent="0.25">
      <c r="A26" s="190"/>
      <c r="B26" s="63" t="s">
        <v>84</v>
      </c>
      <c r="C26" s="33" t="s">
        <v>8</v>
      </c>
      <c r="D26" s="56" t="s">
        <v>42</v>
      </c>
      <c r="E26" s="57">
        <v>414</v>
      </c>
      <c r="F26" s="57">
        <v>228</v>
      </c>
      <c r="G26" s="58"/>
      <c r="H26" s="64">
        <v>52415.839999999997</v>
      </c>
      <c r="I26" s="59">
        <v>52415.839999999997</v>
      </c>
      <c r="J26" s="59">
        <v>52415.839999999997</v>
      </c>
      <c r="K26" s="59">
        <f t="shared" ref="K26:K30" si="5">H26-I26</f>
        <v>0</v>
      </c>
      <c r="L26" s="211">
        <f t="shared" si="0"/>
        <v>100</v>
      </c>
    </row>
    <row r="27" spans="1:13" ht="15.75" customHeight="1" x14ac:dyDescent="0.25">
      <c r="A27" s="190"/>
      <c r="B27" s="63" t="s">
        <v>112</v>
      </c>
      <c r="C27" s="33" t="s">
        <v>8</v>
      </c>
      <c r="D27" s="56" t="s">
        <v>42</v>
      </c>
      <c r="E27" s="57">
        <v>414</v>
      </c>
      <c r="F27" s="57">
        <v>228</v>
      </c>
      <c r="G27" s="58"/>
      <c r="H27" s="64">
        <v>400000</v>
      </c>
      <c r="I27" s="59">
        <v>400000</v>
      </c>
      <c r="J27" s="59">
        <v>400000</v>
      </c>
      <c r="K27" s="59">
        <f t="shared" si="5"/>
        <v>0</v>
      </c>
      <c r="L27" s="211">
        <f t="shared" si="0"/>
        <v>100</v>
      </c>
    </row>
    <row r="28" spans="1:13" ht="15.75" customHeight="1" x14ac:dyDescent="0.25">
      <c r="A28" s="190"/>
      <c r="B28" s="63" t="s">
        <v>85</v>
      </c>
      <c r="C28" s="33" t="s">
        <v>8</v>
      </c>
      <c r="D28" s="56" t="s">
        <v>42</v>
      </c>
      <c r="E28" s="57">
        <v>414</v>
      </c>
      <c r="F28" s="57">
        <v>228</v>
      </c>
      <c r="G28" s="58"/>
      <c r="H28" s="64">
        <v>55000</v>
      </c>
      <c r="I28" s="59">
        <v>55000</v>
      </c>
      <c r="J28" s="59">
        <v>55000</v>
      </c>
      <c r="K28" s="59">
        <f t="shared" si="5"/>
        <v>0</v>
      </c>
      <c r="L28" s="211">
        <f t="shared" si="0"/>
        <v>100</v>
      </c>
    </row>
    <row r="29" spans="1:13" ht="15.75" customHeight="1" x14ac:dyDescent="0.25">
      <c r="A29" s="190"/>
      <c r="B29" s="63" t="s">
        <v>86</v>
      </c>
      <c r="C29" s="33" t="s">
        <v>8</v>
      </c>
      <c r="D29" s="56" t="s">
        <v>42</v>
      </c>
      <c r="E29" s="57">
        <v>414</v>
      </c>
      <c r="F29" s="57">
        <v>228</v>
      </c>
      <c r="G29" s="58"/>
      <c r="H29" s="64">
        <v>48000</v>
      </c>
      <c r="I29" s="59">
        <v>48000</v>
      </c>
      <c r="J29" s="59">
        <v>48000</v>
      </c>
      <c r="K29" s="59">
        <f t="shared" si="5"/>
        <v>0</v>
      </c>
      <c r="L29" s="211">
        <f t="shared" si="0"/>
        <v>100</v>
      </c>
    </row>
    <row r="30" spans="1:13" ht="15.75" customHeight="1" x14ac:dyDescent="0.25">
      <c r="A30" s="190"/>
      <c r="B30" s="63" t="s">
        <v>113</v>
      </c>
      <c r="C30" s="33" t="s">
        <v>8</v>
      </c>
      <c r="D30" s="56" t="s">
        <v>42</v>
      </c>
      <c r="E30" s="57">
        <v>414</v>
      </c>
      <c r="F30" s="57">
        <v>228</v>
      </c>
      <c r="G30" s="58"/>
      <c r="H30" s="64">
        <v>369600</v>
      </c>
      <c r="I30" s="59">
        <v>369600</v>
      </c>
      <c r="J30" s="59">
        <v>369600</v>
      </c>
      <c r="K30" s="59">
        <f t="shared" si="5"/>
        <v>0</v>
      </c>
      <c r="L30" s="211">
        <f t="shared" si="0"/>
        <v>100</v>
      </c>
    </row>
    <row r="31" spans="1:13" ht="15.75" customHeight="1" x14ac:dyDescent="0.25">
      <c r="A31" s="190"/>
      <c r="B31" s="63" t="s">
        <v>56</v>
      </c>
      <c r="C31" s="33" t="s">
        <v>8</v>
      </c>
      <c r="D31" s="56" t="s">
        <v>42</v>
      </c>
      <c r="E31" s="57">
        <v>414</v>
      </c>
      <c r="F31" s="57">
        <v>228</v>
      </c>
      <c r="G31" s="58"/>
      <c r="H31" s="64">
        <v>689742.53</v>
      </c>
      <c r="I31" s="59">
        <v>676466.67</v>
      </c>
      <c r="J31" s="59">
        <v>676466.67</v>
      </c>
      <c r="K31" s="59">
        <f>H31-I31</f>
        <v>13275.859999999986</v>
      </c>
      <c r="L31" s="211">
        <f t="shared" si="0"/>
        <v>98.075244105941977</v>
      </c>
    </row>
    <row r="32" spans="1:13" ht="44.25" customHeight="1" x14ac:dyDescent="0.25">
      <c r="A32" s="191" t="s">
        <v>93</v>
      </c>
      <c r="B32" s="75" t="s">
        <v>80</v>
      </c>
      <c r="C32" s="156" t="s">
        <v>96</v>
      </c>
      <c r="D32" s="156" t="s">
        <v>97</v>
      </c>
      <c r="E32" s="163">
        <v>414</v>
      </c>
      <c r="F32" s="164" t="s">
        <v>50</v>
      </c>
      <c r="G32" s="70"/>
      <c r="H32" s="162">
        <f>H33+H35+H37</f>
        <v>483026.72</v>
      </c>
      <c r="I32" s="162">
        <f t="shared" ref="I32:J32" si="6">I33+I35+I37</f>
        <v>0</v>
      </c>
      <c r="J32" s="162">
        <f t="shared" si="6"/>
        <v>0</v>
      </c>
      <c r="K32" s="162">
        <f>H32-I32</f>
        <v>483026.72</v>
      </c>
      <c r="L32" s="213">
        <f t="shared" si="0"/>
        <v>0</v>
      </c>
      <c r="M32" s="49"/>
    </row>
    <row r="33" spans="1:13" x14ac:dyDescent="0.25">
      <c r="A33" s="192"/>
      <c r="B33" s="158"/>
      <c r="C33" s="45" t="s">
        <v>96</v>
      </c>
      <c r="D33" s="45" t="s">
        <v>97</v>
      </c>
      <c r="E33" s="48">
        <v>414</v>
      </c>
      <c r="F33" s="48" t="s">
        <v>98</v>
      </c>
      <c r="G33" s="167">
        <v>7544</v>
      </c>
      <c r="H33" s="46">
        <f>H34</f>
        <v>169375.12</v>
      </c>
      <c r="I33" s="46">
        <f t="shared" ref="I33:J33" si="7">I34</f>
        <v>0</v>
      </c>
      <c r="J33" s="46">
        <f t="shared" si="7"/>
        <v>0</v>
      </c>
      <c r="K33" s="46">
        <f>H33-I33</f>
        <v>169375.12</v>
      </c>
      <c r="L33" s="214">
        <f t="shared" si="0"/>
        <v>0</v>
      </c>
      <c r="M33" s="49"/>
    </row>
    <row r="34" spans="1:13" x14ac:dyDescent="0.25">
      <c r="A34" s="188"/>
      <c r="B34" s="159" t="s">
        <v>56</v>
      </c>
      <c r="C34" s="56" t="s">
        <v>96</v>
      </c>
      <c r="D34" s="56" t="s">
        <v>97</v>
      </c>
      <c r="E34" s="57">
        <v>414</v>
      </c>
      <c r="F34" s="57" t="s">
        <v>98</v>
      </c>
      <c r="G34" s="168">
        <v>7544</v>
      </c>
      <c r="H34" s="59">
        <v>169375.12</v>
      </c>
      <c r="I34" s="59">
        <v>0</v>
      </c>
      <c r="J34" s="59">
        <v>0</v>
      </c>
      <c r="K34" s="59">
        <f t="shared" ref="K34:K38" si="8">H34-I34</f>
        <v>169375.12</v>
      </c>
      <c r="L34" s="211">
        <f t="shared" si="0"/>
        <v>0</v>
      </c>
      <c r="M34" s="49"/>
    </row>
    <row r="35" spans="1:13" x14ac:dyDescent="0.25">
      <c r="A35" s="192"/>
      <c r="B35" s="160"/>
      <c r="C35" s="45" t="s">
        <v>96</v>
      </c>
      <c r="D35" s="45" t="s">
        <v>97</v>
      </c>
      <c r="E35" s="48">
        <v>414</v>
      </c>
      <c r="F35" s="48" t="s">
        <v>99</v>
      </c>
      <c r="G35" s="167">
        <v>7544</v>
      </c>
      <c r="H35" s="161">
        <f>H36</f>
        <v>236742.48</v>
      </c>
      <c r="I35" s="161">
        <f t="shared" ref="I35:J35" si="9">I36</f>
        <v>0</v>
      </c>
      <c r="J35" s="161">
        <f t="shared" si="9"/>
        <v>0</v>
      </c>
      <c r="K35" s="161">
        <f>H35-I35</f>
        <v>236742.48</v>
      </c>
      <c r="L35" s="214">
        <f t="shared" si="0"/>
        <v>0</v>
      </c>
      <c r="M35" s="49"/>
    </row>
    <row r="36" spans="1:13" x14ac:dyDescent="0.25">
      <c r="A36" s="188"/>
      <c r="B36" s="159" t="s">
        <v>94</v>
      </c>
      <c r="C36" s="56" t="s">
        <v>96</v>
      </c>
      <c r="D36" s="56" t="s">
        <v>97</v>
      </c>
      <c r="E36" s="57">
        <v>414</v>
      </c>
      <c r="F36" s="57" t="s">
        <v>99</v>
      </c>
      <c r="G36" s="168">
        <v>7544</v>
      </c>
      <c r="H36" s="59">
        <v>236742.48</v>
      </c>
      <c r="I36" s="59">
        <v>0</v>
      </c>
      <c r="J36" s="59">
        <v>0</v>
      </c>
      <c r="K36" s="59">
        <f t="shared" si="8"/>
        <v>236742.48</v>
      </c>
      <c r="L36" s="211">
        <f t="shared" si="0"/>
        <v>0</v>
      </c>
      <c r="M36" s="49"/>
    </row>
    <row r="37" spans="1:13" x14ac:dyDescent="0.25">
      <c r="A37" s="192"/>
      <c r="B37" s="160"/>
      <c r="C37" s="45" t="s">
        <v>96</v>
      </c>
      <c r="D37" s="45" t="s">
        <v>97</v>
      </c>
      <c r="E37" s="48">
        <v>414</v>
      </c>
      <c r="F37" s="48" t="s">
        <v>100</v>
      </c>
      <c r="G37" s="167">
        <v>7544</v>
      </c>
      <c r="H37" s="161">
        <f>H38</f>
        <v>76909.119999999995</v>
      </c>
      <c r="I37" s="161">
        <f t="shared" ref="I37:J37" si="10">I38</f>
        <v>0</v>
      </c>
      <c r="J37" s="161">
        <f t="shared" si="10"/>
        <v>0</v>
      </c>
      <c r="K37" s="161">
        <f>H37-I37</f>
        <v>76909.119999999995</v>
      </c>
      <c r="L37" s="214">
        <f t="shared" si="0"/>
        <v>0</v>
      </c>
      <c r="M37" s="49"/>
    </row>
    <row r="38" spans="1:13" x14ac:dyDescent="0.25">
      <c r="A38" s="188"/>
      <c r="B38" s="159" t="s">
        <v>95</v>
      </c>
      <c r="C38" s="56" t="s">
        <v>96</v>
      </c>
      <c r="D38" s="56" t="s">
        <v>97</v>
      </c>
      <c r="E38" s="57">
        <v>414</v>
      </c>
      <c r="F38" s="57" t="s">
        <v>100</v>
      </c>
      <c r="G38" s="168">
        <v>7544</v>
      </c>
      <c r="H38" s="59">
        <v>76909.119999999995</v>
      </c>
      <c r="I38" s="59">
        <v>0</v>
      </c>
      <c r="J38" s="59">
        <v>0</v>
      </c>
      <c r="K38" s="59">
        <f t="shared" si="8"/>
        <v>76909.119999999995</v>
      </c>
      <c r="L38" s="211">
        <f t="shared" si="0"/>
        <v>0</v>
      </c>
      <c r="M38" s="49"/>
    </row>
    <row r="39" spans="1:13" x14ac:dyDescent="0.25">
      <c r="A39" s="188"/>
      <c r="B39" s="75" t="s">
        <v>81</v>
      </c>
      <c r="C39" s="36"/>
      <c r="D39" s="36"/>
      <c r="E39" s="37"/>
      <c r="F39" s="37"/>
      <c r="G39" s="38"/>
      <c r="H39" s="106">
        <f>H19+H32</f>
        <v>4222088.09</v>
      </c>
      <c r="I39" s="106">
        <f>I19+I32</f>
        <v>2892878.4299999997</v>
      </c>
      <c r="J39" s="106">
        <f>J19+J32</f>
        <v>2892878.4299999997</v>
      </c>
      <c r="K39" s="106">
        <f>K19+K32</f>
        <v>1329209.6600000001</v>
      </c>
      <c r="L39" s="213">
        <f t="shared" si="0"/>
        <v>68.51771844485603</v>
      </c>
      <c r="M39" s="49"/>
    </row>
    <row r="40" spans="1:13" ht="18.75" customHeight="1" x14ac:dyDescent="0.25">
      <c r="A40" s="226" t="s">
        <v>73</v>
      </c>
      <c r="B40" s="227"/>
      <c r="C40" s="227"/>
      <c r="D40" s="227"/>
      <c r="E40" s="227"/>
      <c r="F40" s="227"/>
      <c r="G40" s="227"/>
      <c r="H40" s="227"/>
      <c r="I40" s="227"/>
      <c r="J40" s="227"/>
      <c r="K40" s="227"/>
      <c r="L40" s="214"/>
    </row>
    <row r="41" spans="1:13" ht="27.75" customHeight="1" x14ac:dyDescent="0.25">
      <c r="A41" s="193" t="s">
        <v>22</v>
      </c>
      <c r="B41" s="76" t="s">
        <v>31</v>
      </c>
      <c r="C41" s="121" t="s">
        <v>24</v>
      </c>
      <c r="D41" s="121" t="s">
        <v>47</v>
      </c>
      <c r="E41" s="121" t="s">
        <v>21</v>
      </c>
      <c r="F41" s="121" t="s">
        <v>50</v>
      </c>
      <c r="G41" s="166"/>
      <c r="H41" s="122">
        <f>H42+H48</f>
        <v>5389731.4100000001</v>
      </c>
      <c r="I41" s="122">
        <f>I42+I48</f>
        <v>4632297.21</v>
      </c>
      <c r="J41" s="122">
        <f>J42+J48</f>
        <v>4632297.21</v>
      </c>
      <c r="K41" s="122">
        <f t="shared" ref="K41:K49" si="11">H41-I41</f>
        <v>757434.20000000019</v>
      </c>
      <c r="L41" s="213">
        <f t="shared" si="0"/>
        <v>85.946717148192732</v>
      </c>
    </row>
    <row r="42" spans="1:13" x14ac:dyDescent="0.25">
      <c r="A42" s="194"/>
      <c r="B42" s="115"/>
      <c r="C42" s="116" t="s">
        <v>24</v>
      </c>
      <c r="D42" s="117" t="s">
        <v>41</v>
      </c>
      <c r="E42" s="116" t="s">
        <v>21</v>
      </c>
      <c r="F42" s="116" t="s">
        <v>48</v>
      </c>
      <c r="G42" s="118"/>
      <c r="H42" s="119">
        <f>H43+H47+H44+H45+H46</f>
        <v>1195000</v>
      </c>
      <c r="I42" s="119">
        <f>I43+I47+I44+I45+I46</f>
        <v>916310</v>
      </c>
      <c r="J42" s="119">
        <f>J43+J47+J44+J45+J46</f>
        <v>916310</v>
      </c>
      <c r="K42" s="119">
        <f>H42-I42</f>
        <v>278690</v>
      </c>
      <c r="L42" s="214">
        <f t="shared" si="0"/>
        <v>76.678661087866104</v>
      </c>
    </row>
    <row r="43" spans="1:13" s="99" customFormat="1" ht="28.5" customHeight="1" x14ac:dyDescent="0.25">
      <c r="A43" s="195"/>
      <c r="B43" s="53" t="s">
        <v>57</v>
      </c>
      <c r="C43" s="51" t="s">
        <v>24</v>
      </c>
      <c r="D43" s="65" t="s">
        <v>41</v>
      </c>
      <c r="E43" s="51" t="s">
        <v>21</v>
      </c>
      <c r="F43" s="51" t="s">
        <v>48</v>
      </c>
      <c r="G43" s="52"/>
      <c r="H43" s="66">
        <v>669840</v>
      </c>
      <c r="I43" s="66">
        <v>669840</v>
      </c>
      <c r="J43" s="66">
        <v>669840</v>
      </c>
      <c r="K43" s="66">
        <f t="shared" si="11"/>
        <v>0</v>
      </c>
      <c r="L43" s="211">
        <f t="shared" si="0"/>
        <v>100</v>
      </c>
      <c r="M43" s="113"/>
    </row>
    <row r="44" spans="1:13" s="99" customFormat="1" ht="28.5" customHeight="1" x14ac:dyDescent="0.25">
      <c r="A44" s="195"/>
      <c r="B44" s="53" t="s">
        <v>92</v>
      </c>
      <c r="C44" s="51" t="s">
        <v>24</v>
      </c>
      <c r="D44" s="65" t="s">
        <v>41</v>
      </c>
      <c r="E44" s="51" t="s">
        <v>21</v>
      </c>
      <c r="F44" s="51" t="s">
        <v>48</v>
      </c>
      <c r="G44" s="52"/>
      <c r="H44" s="66">
        <v>201170</v>
      </c>
      <c r="I44" s="66">
        <v>151470</v>
      </c>
      <c r="J44" s="66">
        <v>151470</v>
      </c>
      <c r="K44" s="66">
        <f t="shared" si="11"/>
        <v>49700</v>
      </c>
      <c r="L44" s="211">
        <f t="shared" si="0"/>
        <v>75.294527016950838</v>
      </c>
      <c r="M44" s="113"/>
    </row>
    <row r="45" spans="1:13" s="99" customFormat="1" ht="28.5" customHeight="1" x14ac:dyDescent="0.25">
      <c r="A45" s="195"/>
      <c r="B45" s="53" t="s">
        <v>114</v>
      </c>
      <c r="C45" s="51" t="s">
        <v>24</v>
      </c>
      <c r="D45" s="65" t="s">
        <v>41</v>
      </c>
      <c r="E45" s="51" t="s">
        <v>21</v>
      </c>
      <c r="F45" s="51" t="s">
        <v>48</v>
      </c>
      <c r="G45" s="52"/>
      <c r="H45" s="66">
        <v>118990</v>
      </c>
      <c r="I45" s="66">
        <v>0</v>
      </c>
      <c r="J45" s="66">
        <v>0</v>
      </c>
      <c r="K45" s="66">
        <f t="shared" si="11"/>
        <v>118990</v>
      </c>
      <c r="L45" s="211">
        <f t="shared" si="0"/>
        <v>0</v>
      </c>
      <c r="M45" s="113"/>
    </row>
    <row r="46" spans="1:13" s="99" customFormat="1" ht="28.5" customHeight="1" x14ac:dyDescent="0.25">
      <c r="A46" s="195"/>
      <c r="B46" s="53" t="s">
        <v>115</v>
      </c>
      <c r="C46" s="51" t="s">
        <v>24</v>
      </c>
      <c r="D46" s="65" t="s">
        <v>41</v>
      </c>
      <c r="E46" s="51" t="s">
        <v>21</v>
      </c>
      <c r="F46" s="51" t="s">
        <v>48</v>
      </c>
      <c r="G46" s="52"/>
      <c r="H46" s="66">
        <v>110000</v>
      </c>
      <c r="I46" s="66">
        <v>0</v>
      </c>
      <c r="J46" s="66">
        <v>0</v>
      </c>
      <c r="K46" s="66">
        <f t="shared" si="11"/>
        <v>110000</v>
      </c>
      <c r="L46" s="211">
        <f t="shared" si="0"/>
        <v>0</v>
      </c>
      <c r="M46" s="113"/>
    </row>
    <row r="47" spans="1:13" s="99" customFormat="1" ht="22.5" customHeight="1" x14ac:dyDescent="0.25">
      <c r="A47" s="195"/>
      <c r="B47" s="53" t="s">
        <v>87</v>
      </c>
      <c r="C47" s="51" t="s">
        <v>24</v>
      </c>
      <c r="D47" s="65" t="s">
        <v>41</v>
      </c>
      <c r="E47" s="51" t="s">
        <v>21</v>
      </c>
      <c r="F47" s="51" t="s">
        <v>48</v>
      </c>
      <c r="G47" s="52"/>
      <c r="H47" s="66">
        <v>95000</v>
      </c>
      <c r="I47" s="66">
        <v>95000</v>
      </c>
      <c r="J47" s="66">
        <v>95000</v>
      </c>
      <c r="K47" s="66">
        <f t="shared" si="11"/>
        <v>0</v>
      </c>
      <c r="L47" s="211">
        <f t="shared" si="0"/>
        <v>100</v>
      </c>
      <c r="M47" s="113"/>
    </row>
    <row r="48" spans="1:13" s="99" customFormat="1" x14ac:dyDescent="0.25">
      <c r="A48" s="194"/>
      <c r="B48" s="115"/>
      <c r="C48" s="116" t="s">
        <v>24</v>
      </c>
      <c r="D48" s="117" t="s">
        <v>46</v>
      </c>
      <c r="E48" s="116" t="s">
        <v>21</v>
      </c>
      <c r="F48" s="116" t="s">
        <v>64</v>
      </c>
      <c r="G48" s="118" t="s">
        <v>53</v>
      </c>
      <c r="H48" s="119">
        <f>H49</f>
        <v>4194731.41</v>
      </c>
      <c r="I48" s="119">
        <f>I49</f>
        <v>3715987.21</v>
      </c>
      <c r="J48" s="119">
        <f>J49</f>
        <v>3715987.21</v>
      </c>
      <c r="K48" s="119">
        <f t="shared" si="11"/>
        <v>478744.20000000019</v>
      </c>
      <c r="L48" s="214">
        <f t="shared" si="0"/>
        <v>88.587011820144156</v>
      </c>
      <c r="M48" s="113"/>
    </row>
    <row r="49" spans="1:14" s="99" customFormat="1" ht="24.75" x14ac:dyDescent="0.25">
      <c r="A49" s="195"/>
      <c r="B49" s="53" t="s">
        <v>57</v>
      </c>
      <c r="C49" s="51" t="s">
        <v>24</v>
      </c>
      <c r="D49" s="65" t="s">
        <v>46</v>
      </c>
      <c r="E49" s="51" t="s">
        <v>21</v>
      </c>
      <c r="F49" s="51" t="s">
        <v>64</v>
      </c>
      <c r="G49" s="52" t="s">
        <v>53</v>
      </c>
      <c r="H49" s="66">
        <v>4194731.41</v>
      </c>
      <c r="I49" s="66">
        <v>3715987.21</v>
      </c>
      <c r="J49" s="66">
        <v>3715987.21</v>
      </c>
      <c r="K49" s="66">
        <f t="shared" si="11"/>
        <v>478744.20000000019</v>
      </c>
      <c r="L49" s="211">
        <f t="shared" si="0"/>
        <v>88.587011820144156</v>
      </c>
      <c r="M49" s="113"/>
    </row>
    <row r="50" spans="1:14" ht="25.5" customHeight="1" x14ac:dyDescent="0.25">
      <c r="A50" s="196"/>
      <c r="B50" s="76" t="s">
        <v>82</v>
      </c>
      <c r="C50" s="77"/>
      <c r="D50" s="77"/>
      <c r="E50" s="77"/>
      <c r="F50" s="77"/>
      <c r="G50" s="78"/>
      <c r="H50" s="109">
        <f>H41</f>
        <v>5389731.4100000001</v>
      </c>
      <c r="I50" s="109">
        <f>I41</f>
        <v>4632297.21</v>
      </c>
      <c r="J50" s="109">
        <f>J41</f>
        <v>4632297.21</v>
      </c>
      <c r="K50" s="109">
        <f>H50-I50</f>
        <v>757434.20000000019</v>
      </c>
      <c r="L50" s="213">
        <f t="shared" si="0"/>
        <v>85.946717148192732</v>
      </c>
    </row>
    <row r="51" spans="1:14" ht="15.75" customHeight="1" x14ac:dyDescent="0.25">
      <c r="A51" s="232" t="s">
        <v>76</v>
      </c>
      <c r="B51" s="233"/>
      <c r="C51" s="233"/>
      <c r="D51" s="233"/>
      <c r="E51" s="233"/>
      <c r="F51" s="233"/>
      <c r="G51" s="233"/>
      <c r="H51" s="233"/>
      <c r="I51" s="233"/>
      <c r="J51" s="233"/>
      <c r="K51" s="233"/>
      <c r="L51" s="214"/>
    </row>
    <row r="52" spans="1:14" ht="15" customHeight="1" x14ac:dyDescent="0.25">
      <c r="A52" s="146" t="s">
        <v>23</v>
      </c>
      <c r="B52" s="120" t="s">
        <v>83</v>
      </c>
      <c r="C52" s="121" t="s">
        <v>54</v>
      </c>
      <c r="D52" s="121" t="s">
        <v>47</v>
      </c>
      <c r="E52" s="121" t="s">
        <v>21</v>
      </c>
      <c r="F52" s="121" t="s">
        <v>50</v>
      </c>
      <c r="G52" s="79"/>
      <c r="H52" s="122">
        <f>H53</f>
        <v>12121189.020000001</v>
      </c>
      <c r="I52" s="122">
        <f>I53</f>
        <v>3358938</v>
      </c>
      <c r="J52" s="122">
        <f>J53</f>
        <v>3358938</v>
      </c>
      <c r="K52" s="122">
        <f t="shared" ref="K52:K58" si="12">H52-I52</f>
        <v>8762251.0200000014</v>
      </c>
      <c r="L52" s="213">
        <f t="shared" si="0"/>
        <v>27.711291313564544</v>
      </c>
    </row>
    <row r="53" spans="1:14" x14ac:dyDescent="0.25">
      <c r="A53" s="197"/>
      <c r="B53" s="198"/>
      <c r="C53" s="116" t="s">
        <v>54</v>
      </c>
      <c r="D53" s="116" t="s">
        <v>43</v>
      </c>
      <c r="E53" s="116" t="s">
        <v>21</v>
      </c>
      <c r="F53" s="116" t="s">
        <v>48</v>
      </c>
      <c r="G53" s="123"/>
      <c r="H53" s="119">
        <f>H54+H55+H56+H57</f>
        <v>12121189.020000001</v>
      </c>
      <c r="I53" s="119">
        <f>I54+I55+I56+I57</f>
        <v>3358938</v>
      </c>
      <c r="J53" s="119">
        <f>J54+J55+J56+J57</f>
        <v>3358938</v>
      </c>
      <c r="K53" s="124">
        <f t="shared" si="12"/>
        <v>8762251.0200000014</v>
      </c>
      <c r="L53" s="215">
        <f t="shared" si="0"/>
        <v>27.711291313564544</v>
      </c>
    </row>
    <row r="54" spans="1:14" ht="36.75" customHeight="1" x14ac:dyDescent="0.25">
      <c r="A54" s="126"/>
      <c r="B54" s="130" t="s">
        <v>65</v>
      </c>
      <c r="C54" s="131" t="s">
        <v>54</v>
      </c>
      <c r="D54" s="131" t="s">
        <v>43</v>
      </c>
      <c r="E54" s="131" t="s">
        <v>21</v>
      </c>
      <c r="F54" s="131" t="s">
        <v>48</v>
      </c>
      <c r="G54" s="132"/>
      <c r="H54" s="199">
        <v>10639395.710000001</v>
      </c>
      <c r="I54" s="199">
        <v>2877298</v>
      </c>
      <c r="J54" s="199">
        <v>2877298</v>
      </c>
      <c r="K54" s="199">
        <f t="shared" si="12"/>
        <v>7762097.7100000009</v>
      </c>
      <c r="L54" s="211">
        <f t="shared" si="0"/>
        <v>27.043810366932952</v>
      </c>
    </row>
    <row r="55" spans="1:14" ht="39.75" customHeight="1" x14ac:dyDescent="0.25">
      <c r="A55" s="126"/>
      <c r="B55" s="130" t="s">
        <v>66</v>
      </c>
      <c r="C55" s="131" t="s">
        <v>54</v>
      </c>
      <c r="D55" s="131" t="s">
        <v>43</v>
      </c>
      <c r="E55" s="131" t="s">
        <v>21</v>
      </c>
      <c r="F55" s="131" t="s">
        <v>48</v>
      </c>
      <c r="G55" s="131"/>
      <c r="H55" s="199">
        <v>621158</v>
      </c>
      <c r="I55" s="199">
        <v>337580</v>
      </c>
      <c r="J55" s="199">
        <v>337580</v>
      </c>
      <c r="K55" s="133">
        <f t="shared" si="12"/>
        <v>283578</v>
      </c>
      <c r="L55" s="211">
        <f t="shared" si="0"/>
        <v>54.346881147791706</v>
      </c>
    </row>
    <row r="56" spans="1:14" ht="22.5" customHeight="1" x14ac:dyDescent="0.25">
      <c r="A56" s="126"/>
      <c r="B56" s="130" t="s">
        <v>88</v>
      </c>
      <c r="C56" s="131" t="s">
        <v>54</v>
      </c>
      <c r="D56" s="131" t="s">
        <v>43</v>
      </c>
      <c r="E56" s="131" t="s">
        <v>21</v>
      </c>
      <c r="F56" s="131" t="s">
        <v>48</v>
      </c>
      <c r="G56" s="131"/>
      <c r="H56" s="199">
        <v>700000</v>
      </c>
      <c r="I56" s="199">
        <v>0</v>
      </c>
      <c r="J56" s="199">
        <v>0</v>
      </c>
      <c r="K56" s="133">
        <f t="shared" si="12"/>
        <v>700000</v>
      </c>
      <c r="L56" s="211">
        <f t="shared" si="0"/>
        <v>0</v>
      </c>
    </row>
    <row r="57" spans="1:14" ht="27" customHeight="1" x14ac:dyDescent="0.25">
      <c r="A57" s="126"/>
      <c r="B57" s="130" t="s">
        <v>89</v>
      </c>
      <c r="C57" s="131" t="s">
        <v>54</v>
      </c>
      <c r="D57" s="131" t="s">
        <v>43</v>
      </c>
      <c r="E57" s="131" t="s">
        <v>21</v>
      </c>
      <c r="F57" s="131" t="s">
        <v>48</v>
      </c>
      <c r="G57" s="131"/>
      <c r="H57" s="199">
        <v>160635.31</v>
      </c>
      <c r="I57" s="199">
        <v>144060</v>
      </c>
      <c r="J57" s="199">
        <v>144060</v>
      </c>
      <c r="K57" s="133">
        <f t="shared" si="12"/>
        <v>16575.309999999998</v>
      </c>
      <c r="L57" s="211">
        <f t="shared" si="0"/>
        <v>89.681403173436777</v>
      </c>
    </row>
    <row r="58" spans="1:14" ht="26.25" customHeight="1" x14ac:dyDescent="0.25">
      <c r="A58" s="200"/>
      <c r="B58" s="120" t="s">
        <v>77</v>
      </c>
      <c r="C58" s="201"/>
      <c r="D58" s="201"/>
      <c r="E58" s="201"/>
      <c r="F58" s="202"/>
      <c r="G58" s="203"/>
      <c r="H58" s="109">
        <f>H52</f>
        <v>12121189.020000001</v>
      </c>
      <c r="I58" s="109">
        <f>I52</f>
        <v>3358938</v>
      </c>
      <c r="J58" s="109">
        <f>J52</f>
        <v>3358938</v>
      </c>
      <c r="K58" s="109">
        <f t="shared" si="12"/>
        <v>8762251.0200000014</v>
      </c>
      <c r="L58" s="213">
        <f t="shared" si="0"/>
        <v>27.711291313564544</v>
      </c>
      <c r="M58" s="111"/>
    </row>
    <row r="59" spans="1:14" ht="15" customHeight="1" x14ac:dyDescent="0.25">
      <c r="A59" s="180"/>
      <c r="B59" s="107" t="s">
        <v>33</v>
      </c>
      <c r="C59" s="67"/>
      <c r="D59" s="68"/>
      <c r="E59" s="69"/>
      <c r="F59" s="69"/>
      <c r="G59" s="70"/>
      <c r="H59" s="106">
        <f>H17+H39+H50+H58</f>
        <v>22634281.920000002</v>
      </c>
      <c r="I59" s="106">
        <f>I17+I39+I50+I58</f>
        <v>11446168.6</v>
      </c>
      <c r="J59" s="106">
        <f>J17+J39+J50+J58</f>
        <v>11446168.6</v>
      </c>
      <c r="K59" s="106">
        <f>H59-I59</f>
        <v>11188113.320000002</v>
      </c>
      <c r="L59" s="213">
        <f t="shared" si="0"/>
        <v>50.570054046583159</v>
      </c>
      <c r="M59" s="30"/>
    </row>
    <row r="60" spans="1:14" ht="18.75" customHeight="1" x14ac:dyDescent="0.25">
      <c r="A60" s="204" t="s">
        <v>9</v>
      </c>
      <c r="B60" s="228" t="s">
        <v>10</v>
      </c>
      <c r="C60" s="229"/>
      <c r="D60" s="229"/>
      <c r="E60" s="229"/>
      <c r="F60" s="229"/>
      <c r="G60" s="229"/>
      <c r="H60" s="229"/>
      <c r="I60" s="229"/>
      <c r="J60" s="229"/>
      <c r="K60" s="229"/>
      <c r="L60" s="214"/>
      <c r="M60" s="30"/>
      <c r="N60" s="30"/>
    </row>
    <row r="61" spans="1:14" ht="23.25" customHeight="1" x14ac:dyDescent="0.25">
      <c r="A61" s="179"/>
      <c r="B61" s="230" t="s">
        <v>74</v>
      </c>
      <c r="C61" s="230"/>
      <c r="D61" s="230"/>
      <c r="E61" s="230"/>
      <c r="F61" s="230"/>
      <c r="G61" s="230"/>
      <c r="H61" s="230"/>
      <c r="I61" s="230"/>
      <c r="J61" s="230"/>
      <c r="K61" s="230"/>
      <c r="L61" s="214"/>
      <c r="M61" s="30"/>
      <c r="N61" s="30"/>
    </row>
    <row r="62" spans="1:14" ht="25.5" customHeight="1" x14ac:dyDescent="0.25">
      <c r="A62" s="205" t="s">
        <v>18</v>
      </c>
      <c r="B62" s="134" t="s">
        <v>26</v>
      </c>
      <c r="C62" s="135">
        <v>502</v>
      </c>
      <c r="D62" s="136" t="s">
        <v>67</v>
      </c>
      <c r="E62" s="137">
        <v>414</v>
      </c>
      <c r="F62" s="136" t="s">
        <v>50</v>
      </c>
      <c r="G62" s="136"/>
      <c r="H62" s="83">
        <f>H63+H65</f>
        <v>6201661.75</v>
      </c>
      <c r="I62" s="83">
        <f>I63+I65</f>
        <v>6201661.75</v>
      </c>
      <c r="J62" s="83">
        <f>J63+J65</f>
        <v>6201661.75</v>
      </c>
      <c r="K62" s="83">
        <f>H62-I62</f>
        <v>0</v>
      </c>
      <c r="L62" s="213">
        <f t="shared" si="0"/>
        <v>100</v>
      </c>
      <c r="M62" s="90"/>
    </row>
    <row r="63" spans="1:14" ht="23.25" customHeight="1" x14ac:dyDescent="0.25">
      <c r="A63" s="179"/>
      <c r="B63" s="138"/>
      <c r="C63" s="139">
        <v>502</v>
      </c>
      <c r="D63" s="140" t="s">
        <v>58</v>
      </c>
      <c r="E63" s="141">
        <v>414</v>
      </c>
      <c r="F63" s="141" t="s">
        <v>68</v>
      </c>
      <c r="G63" s="139">
        <v>8821</v>
      </c>
      <c r="H63" s="142">
        <f>H64</f>
        <v>4855964.54</v>
      </c>
      <c r="I63" s="142">
        <f>I64</f>
        <v>4855964.54</v>
      </c>
      <c r="J63" s="142">
        <f>J64</f>
        <v>4855964.54</v>
      </c>
      <c r="K63" s="142">
        <f>H63-I63</f>
        <v>0</v>
      </c>
      <c r="L63" s="214">
        <f t="shared" si="0"/>
        <v>100</v>
      </c>
      <c r="M63" s="90"/>
    </row>
    <row r="64" spans="1:14" ht="23.25" customHeight="1" x14ac:dyDescent="0.25">
      <c r="A64" s="206"/>
      <c r="B64" s="55" t="s">
        <v>30</v>
      </c>
      <c r="C64" s="143">
        <v>502</v>
      </c>
      <c r="D64" s="144" t="s">
        <v>58</v>
      </c>
      <c r="E64" s="145">
        <v>414</v>
      </c>
      <c r="F64" s="145" t="s">
        <v>68</v>
      </c>
      <c r="G64" s="143">
        <v>8821</v>
      </c>
      <c r="H64" s="61">
        <v>4855964.54</v>
      </c>
      <c r="I64" s="61">
        <v>4855964.54</v>
      </c>
      <c r="J64" s="61">
        <v>4855964.54</v>
      </c>
      <c r="K64" s="61">
        <f>H64-I64</f>
        <v>0</v>
      </c>
      <c r="L64" s="211">
        <f t="shared" si="0"/>
        <v>100</v>
      </c>
      <c r="M64" s="90"/>
    </row>
    <row r="65" spans="1:13" ht="23.25" customHeight="1" x14ac:dyDescent="0.25">
      <c r="A65" s="179"/>
      <c r="B65" s="138"/>
      <c r="C65" s="139">
        <v>502</v>
      </c>
      <c r="D65" s="140" t="s">
        <v>58</v>
      </c>
      <c r="E65" s="141">
        <v>414</v>
      </c>
      <c r="F65" s="141" t="s">
        <v>90</v>
      </c>
      <c r="G65" s="139">
        <v>8821</v>
      </c>
      <c r="H65" s="142">
        <f>H66</f>
        <v>1345697.21</v>
      </c>
      <c r="I65" s="142">
        <f t="shared" ref="I65:J65" si="13">I66</f>
        <v>1345697.21</v>
      </c>
      <c r="J65" s="142">
        <f t="shared" si="13"/>
        <v>1345697.21</v>
      </c>
      <c r="K65" s="142">
        <f t="shared" ref="K65:K74" si="14">H65-I65</f>
        <v>0</v>
      </c>
      <c r="L65" s="214">
        <f t="shared" si="0"/>
        <v>100</v>
      </c>
      <c r="M65" s="90"/>
    </row>
    <row r="66" spans="1:13" x14ac:dyDescent="0.25">
      <c r="A66" s="206"/>
      <c r="B66" s="55" t="s">
        <v>60</v>
      </c>
      <c r="C66" s="143">
        <v>502</v>
      </c>
      <c r="D66" s="144" t="s">
        <v>58</v>
      </c>
      <c r="E66" s="145">
        <v>414</v>
      </c>
      <c r="F66" s="145" t="s">
        <v>90</v>
      </c>
      <c r="G66" s="143">
        <v>8821</v>
      </c>
      <c r="H66" s="61">
        <v>1345697.21</v>
      </c>
      <c r="I66" s="61">
        <v>1345697.21</v>
      </c>
      <c r="J66" s="61">
        <v>1345697.21</v>
      </c>
      <c r="K66" s="61">
        <f t="shared" si="14"/>
        <v>0</v>
      </c>
      <c r="L66" s="211">
        <f t="shared" si="0"/>
        <v>100</v>
      </c>
      <c r="M66" s="90"/>
    </row>
    <row r="67" spans="1:13" ht="41.25" hidden="1" customHeight="1" x14ac:dyDescent="0.25">
      <c r="A67" s="207" t="s">
        <v>79</v>
      </c>
      <c r="B67" s="169" t="s">
        <v>101</v>
      </c>
      <c r="C67" s="135">
        <v>505</v>
      </c>
      <c r="D67" s="136" t="s">
        <v>97</v>
      </c>
      <c r="E67" s="137">
        <v>414</v>
      </c>
      <c r="F67" s="136" t="s">
        <v>50</v>
      </c>
      <c r="G67" s="135"/>
      <c r="H67" s="83">
        <f>H68+H70+H72</f>
        <v>0</v>
      </c>
      <c r="I67" s="83">
        <f t="shared" ref="I67:J67" si="15">I68+I70+I72</f>
        <v>0</v>
      </c>
      <c r="J67" s="83">
        <f t="shared" si="15"/>
        <v>0</v>
      </c>
      <c r="K67" s="83">
        <f>H67-I67</f>
        <v>0</v>
      </c>
      <c r="L67" s="211" t="e">
        <f t="shared" si="0"/>
        <v>#DIV/0!</v>
      </c>
      <c r="M67" s="90"/>
    </row>
    <row r="68" spans="1:13" hidden="1" x14ac:dyDescent="0.25">
      <c r="A68" s="179"/>
      <c r="B68" s="138"/>
      <c r="C68" s="139">
        <v>505</v>
      </c>
      <c r="D68" s="140" t="s">
        <v>97</v>
      </c>
      <c r="E68" s="141">
        <v>414</v>
      </c>
      <c r="F68" s="141" t="s">
        <v>103</v>
      </c>
      <c r="G68" s="139">
        <v>7544</v>
      </c>
      <c r="H68" s="142">
        <v>0</v>
      </c>
      <c r="I68" s="142">
        <f t="shared" ref="I68:J68" si="16">I69</f>
        <v>0</v>
      </c>
      <c r="J68" s="142">
        <f t="shared" si="16"/>
        <v>0</v>
      </c>
      <c r="K68" s="171">
        <f t="shared" ref="K68:K73" si="17">H68-I68</f>
        <v>0</v>
      </c>
      <c r="L68" s="211" t="e">
        <f t="shared" si="0"/>
        <v>#DIV/0!</v>
      </c>
      <c r="M68" s="90"/>
    </row>
    <row r="69" spans="1:13" hidden="1" x14ac:dyDescent="0.25">
      <c r="A69" s="206"/>
      <c r="B69" s="55" t="s">
        <v>56</v>
      </c>
      <c r="C69" s="143">
        <v>505</v>
      </c>
      <c r="D69" s="144" t="s">
        <v>97</v>
      </c>
      <c r="E69" s="145">
        <v>414</v>
      </c>
      <c r="F69" s="87" t="s">
        <v>103</v>
      </c>
      <c r="G69" s="143">
        <v>7544</v>
      </c>
      <c r="H69" s="61">
        <v>0</v>
      </c>
      <c r="I69" s="61">
        <v>0</v>
      </c>
      <c r="J69" s="61">
        <v>0</v>
      </c>
      <c r="K69" s="170">
        <f t="shared" si="17"/>
        <v>0</v>
      </c>
      <c r="L69" s="211" t="e">
        <f t="shared" si="0"/>
        <v>#DIV/0!</v>
      </c>
      <c r="M69" s="90"/>
    </row>
    <row r="70" spans="1:13" hidden="1" x14ac:dyDescent="0.25">
      <c r="A70" s="179"/>
      <c r="B70" s="138"/>
      <c r="C70" s="139">
        <v>505</v>
      </c>
      <c r="D70" s="140" t="s">
        <v>97</v>
      </c>
      <c r="E70" s="141">
        <v>414</v>
      </c>
      <c r="F70" s="141" t="s">
        <v>104</v>
      </c>
      <c r="G70" s="139">
        <v>7544</v>
      </c>
      <c r="H70" s="142">
        <v>0</v>
      </c>
      <c r="I70" s="142">
        <f t="shared" ref="I70:J70" si="18">I71</f>
        <v>0</v>
      </c>
      <c r="J70" s="142">
        <f t="shared" si="18"/>
        <v>0</v>
      </c>
      <c r="K70" s="171">
        <f t="shared" si="17"/>
        <v>0</v>
      </c>
      <c r="L70" s="211" t="e">
        <f t="shared" si="0"/>
        <v>#DIV/0!</v>
      </c>
      <c r="M70" s="90"/>
    </row>
    <row r="71" spans="1:13" hidden="1" x14ac:dyDescent="0.25">
      <c r="A71" s="206"/>
      <c r="B71" s="55" t="s">
        <v>102</v>
      </c>
      <c r="C71" s="143">
        <v>505</v>
      </c>
      <c r="D71" s="144" t="s">
        <v>97</v>
      </c>
      <c r="E71" s="145">
        <v>414</v>
      </c>
      <c r="F71" s="87" t="s">
        <v>104</v>
      </c>
      <c r="G71" s="143">
        <v>7544</v>
      </c>
      <c r="H71" s="61">
        <v>0</v>
      </c>
      <c r="I71" s="61">
        <v>0</v>
      </c>
      <c r="J71" s="61">
        <v>0</v>
      </c>
      <c r="K71" s="170">
        <f t="shared" si="17"/>
        <v>0</v>
      </c>
      <c r="L71" s="211" t="e">
        <f t="shared" si="0"/>
        <v>#DIV/0!</v>
      </c>
      <c r="M71" s="90"/>
    </row>
    <row r="72" spans="1:13" hidden="1" x14ac:dyDescent="0.25">
      <c r="A72" s="179"/>
      <c r="B72" s="138"/>
      <c r="C72" s="139">
        <v>505</v>
      </c>
      <c r="D72" s="140" t="s">
        <v>97</v>
      </c>
      <c r="E72" s="141">
        <v>414</v>
      </c>
      <c r="F72" s="141" t="s">
        <v>105</v>
      </c>
      <c r="G72" s="139">
        <v>7544</v>
      </c>
      <c r="H72" s="142">
        <v>0</v>
      </c>
      <c r="I72" s="142">
        <f t="shared" ref="I72:J72" si="19">I73</f>
        <v>0</v>
      </c>
      <c r="J72" s="142">
        <f t="shared" si="19"/>
        <v>0</v>
      </c>
      <c r="K72" s="171">
        <f t="shared" si="17"/>
        <v>0</v>
      </c>
      <c r="L72" s="211" t="e">
        <f t="shared" si="0"/>
        <v>#DIV/0!</v>
      </c>
      <c r="M72" s="90"/>
    </row>
    <row r="73" spans="1:13" hidden="1" x14ac:dyDescent="0.25">
      <c r="A73" s="206"/>
      <c r="B73" s="55" t="s">
        <v>94</v>
      </c>
      <c r="C73" s="143">
        <v>505</v>
      </c>
      <c r="D73" s="144" t="s">
        <v>97</v>
      </c>
      <c r="E73" s="145">
        <v>414</v>
      </c>
      <c r="F73" s="87" t="s">
        <v>105</v>
      </c>
      <c r="G73" s="143">
        <v>7544</v>
      </c>
      <c r="H73" s="61">
        <v>0</v>
      </c>
      <c r="I73" s="61">
        <v>0</v>
      </c>
      <c r="J73" s="61">
        <v>0</v>
      </c>
      <c r="K73" s="170">
        <f t="shared" si="17"/>
        <v>0</v>
      </c>
      <c r="L73" s="211" t="e">
        <f t="shared" ref="L73:L92" si="20">J73/H73*100</f>
        <v>#DIV/0!</v>
      </c>
      <c r="M73" s="90"/>
    </row>
    <row r="74" spans="1:13" ht="14.25" customHeight="1" x14ac:dyDescent="0.25">
      <c r="A74" s="207"/>
      <c r="B74" s="80" t="s">
        <v>37</v>
      </c>
      <c r="C74" s="73"/>
      <c r="D74" s="81"/>
      <c r="E74" s="82"/>
      <c r="F74" s="73"/>
      <c r="G74" s="73"/>
      <c r="H74" s="83">
        <f>H62+H67</f>
        <v>6201661.75</v>
      </c>
      <c r="I74" s="83">
        <f t="shared" ref="I74:J74" si="21">I62+I67</f>
        <v>6201661.75</v>
      </c>
      <c r="J74" s="83">
        <f t="shared" si="21"/>
        <v>6201661.75</v>
      </c>
      <c r="K74" s="83">
        <f t="shared" si="14"/>
        <v>0</v>
      </c>
      <c r="L74" s="213">
        <f t="shared" si="20"/>
        <v>100</v>
      </c>
      <c r="M74" s="30"/>
    </row>
    <row r="75" spans="1:13" ht="27.75" customHeight="1" x14ac:dyDescent="0.25">
      <c r="A75" s="179"/>
      <c r="B75" s="231" t="s">
        <v>75</v>
      </c>
      <c r="C75" s="227"/>
      <c r="D75" s="227"/>
      <c r="E75" s="227"/>
      <c r="F75" s="227"/>
      <c r="G75" s="227"/>
      <c r="H75" s="227"/>
      <c r="I75" s="227"/>
      <c r="J75" s="227"/>
      <c r="K75" s="227"/>
      <c r="L75" s="214"/>
      <c r="M75" s="30"/>
    </row>
    <row r="76" spans="1:13" ht="48" customHeight="1" x14ac:dyDescent="0.25">
      <c r="A76" s="205" t="s">
        <v>19</v>
      </c>
      <c r="B76" s="75" t="s">
        <v>70</v>
      </c>
      <c r="C76" s="150">
        <v>409</v>
      </c>
      <c r="D76" s="81" t="s">
        <v>47</v>
      </c>
      <c r="E76" s="81">
        <v>414</v>
      </c>
      <c r="F76" s="81" t="s">
        <v>50</v>
      </c>
      <c r="G76" s="150"/>
      <c r="H76" s="152">
        <f>H77</f>
        <v>70603756.959999993</v>
      </c>
      <c r="I76" s="152">
        <f>I77</f>
        <v>70603756.959999993</v>
      </c>
      <c r="J76" s="152">
        <f>J77</f>
        <v>70603756.959999993</v>
      </c>
      <c r="K76" s="152">
        <f>K77</f>
        <v>0</v>
      </c>
      <c r="L76" s="213">
        <f t="shared" si="20"/>
        <v>100</v>
      </c>
      <c r="M76" s="30"/>
    </row>
    <row r="77" spans="1:13" ht="15.75" customHeight="1" x14ac:dyDescent="0.25">
      <c r="A77" s="179"/>
      <c r="B77" s="147"/>
      <c r="C77" s="148" t="s">
        <v>24</v>
      </c>
      <c r="D77" s="148" t="s">
        <v>46</v>
      </c>
      <c r="E77" s="148" t="s">
        <v>21</v>
      </c>
      <c r="F77" s="148" t="s">
        <v>69</v>
      </c>
      <c r="G77" s="148" t="s">
        <v>53</v>
      </c>
      <c r="H77" s="151">
        <f>H78</f>
        <v>70603756.959999993</v>
      </c>
      <c r="I77" s="151">
        <f>I78</f>
        <v>70603756.959999993</v>
      </c>
      <c r="J77" s="151">
        <f>J78</f>
        <v>70603756.959999993</v>
      </c>
      <c r="K77" s="151">
        <f>H77-I77</f>
        <v>0</v>
      </c>
      <c r="L77" s="214">
        <f t="shared" si="20"/>
        <v>100</v>
      </c>
      <c r="M77" s="30"/>
    </row>
    <row r="78" spans="1:13" ht="28.5" customHeight="1" x14ac:dyDescent="0.25">
      <c r="A78" s="206"/>
      <c r="B78" s="149" t="s">
        <v>91</v>
      </c>
      <c r="C78" s="143">
        <v>409</v>
      </c>
      <c r="D78" s="144" t="s">
        <v>46</v>
      </c>
      <c r="E78" s="145">
        <v>414</v>
      </c>
      <c r="F78" s="145" t="s">
        <v>69</v>
      </c>
      <c r="G78" s="143">
        <v>8818</v>
      </c>
      <c r="H78" s="173">
        <v>70603756.959999993</v>
      </c>
      <c r="I78" s="173">
        <v>70603756.959999993</v>
      </c>
      <c r="J78" s="173">
        <v>70603756.959999993</v>
      </c>
      <c r="K78" s="173">
        <f>H78-I78</f>
        <v>0</v>
      </c>
      <c r="L78" s="211">
        <f t="shared" si="20"/>
        <v>100</v>
      </c>
      <c r="M78" s="84"/>
    </row>
    <row r="79" spans="1:13" ht="16.5" customHeight="1" x14ac:dyDescent="0.25">
      <c r="A79" s="207"/>
      <c r="B79" s="80" t="s">
        <v>37</v>
      </c>
      <c r="C79" s="73"/>
      <c r="D79" s="81"/>
      <c r="E79" s="82"/>
      <c r="F79" s="73"/>
      <c r="G79" s="73"/>
      <c r="H79" s="83">
        <f>H78</f>
        <v>70603756.959999993</v>
      </c>
      <c r="I79" s="83">
        <f>I78</f>
        <v>70603756.959999993</v>
      </c>
      <c r="J79" s="83">
        <f>J78</f>
        <v>70603756.959999993</v>
      </c>
      <c r="K79" s="83">
        <f>K78</f>
        <v>0</v>
      </c>
      <c r="L79" s="213">
        <f t="shared" si="20"/>
        <v>100</v>
      </c>
      <c r="M79" s="30"/>
    </row>
    <row r="80" spans="1:13" ht="34.5" customHeight="1" x14ac:dyDescent="0.25">
      <c r="A80" s="179"/>
      <c r="B80" s="235" t="s">
        <v>109</v>
      </c>
      <c r="C80" s="235"/>
      <c r="D80" s="235"/>
      <c r="E80" s="235"/>
      <c r="F80" s="235"/>
      <c r="G80" s="235"/>
      <c r="H80" s="235"/>
      <c r="I80" s="235"/>
      <c r="J80" s="235"/>
      <c r="K80" s="235"/>
      <c r="L80" s="214"/>
      <c r="M80" s="30"/>
    </row>
    <row r="81" spans="1:13" ht="39.75" customHeight="1" x14ac:dyDescent="0.25">
      <c r="A81" s="191" t="s">
        <v>22</v>
      </c>
      <c r="B81" s="75" t="s">
        <v>106</v>
      </c>
      <c r="C81" s="156" t="s">
        <v>8</v>
      </c>
      <c r="D81" s="156" t="s">
        <v>107</v>
      </c>
      <c r="E81" s="163">
        <v>414</v>
      </c>
      <c r="F81" s="164" t="s">
        <v>50</v>
      </c>
      <c r="G81" s="172"/>
      <c r="H81" s="162">
        <f>H82</f>
        <v>6887440</v>
      </c>
      <c r="I81" s="162">
        <f t="shared" ref="I81:J82" si="22">I82</f>
        <v>6462950</v>
      </c>
      <c r="J81" s="162">
        <f t="shared" si="22"/>
        <v>6462950</v>
      </c>
      <c r="K81" s="162">
        <f>H81-I81</f>
        <v>424490</v>
      </c>
      <c r="L81" s="213">
        <f t="shared" si="20"/>
        <v>93.836752116896847</v>
      </c>
      <c r="M81" s="30"/>
    </row>
    <row r="82" spans="1:13" ht="15.75" customHeight="1" x14ac:dyDescent="0.25">
      <c r="A82" s="192"/>
      <c r="B82" s="160"/>
      <c r="C82" s="45" t="s">
        <v>8</v>
      </c>
      <c r="D82" s="45" t="s">
        <v>107</v>
      </c>
      <c r="E82" s="48">
        <v>414</v>
      </c>
      <c r="F82" s="48" t="s">
        <v>111</v>
      </c>
      <c r="G82" s="114"/>
      <c r="H82" s="46">
        <f>H83</f>
        <v>6887440</v>
      </c>
      <c r="I82" s="46">
        <f t="shared" si="22"/>
        <v>6462950</v>
      </c>
      <c r="J82" s="46">
        <f t="shared" si="22"/>
        <v>6462950</v>
      </c>
      <c r="K82" s="46">
        <f>H82-I82</f>
        <v>424490</v>
      </c>
      <c r="L82" s="214">
        <f t="shared" si="20"/>
        <v>93.836752116896847</v>
      </c>
      <c r="M82" s="30"/>
    </row>
    <row r="83" spans="1:13" ht="28.5" customHeight="1" x14ac:dyDescent="0.25">
      <c r="A83" s="188"/>
      <c r="B83" s="159" t="s">
        <v>108</v>
      </c>
      <c r="C83" s="56" t="s">
        <v>8</v>
      </c>
      <c r="D83" s="56" t="s">
        <v>107</v>
      </c>
      <c r="E83" s="57">
        <v>414</v>
      </c>
      <c r="F83" s="57" t="s">
        <v>111</v>
      </c>
      <c r="G83" s="58"/>
      <c r="H83" s="59">
        <v>6887440</v>
      </c>
      <c r="I83" s="59">
        <v>6462950</v>
      </c>
      <c r="J83" s="59">
        <v>6462950</v>
      </c>
      <c r="K83" s="59">
        <f>H83-I83</f>
        <v>424490</v>
      </c>
      <c r="L83" s="211">
        <f t="shared" si="20"/>
        <v>93.836752116896847</v>
      </c>
      <c r="M83" s="30"/>
    </row>
    <row r="84" spans="1:13" ht="16.5" customHeight="1" x14ac:dyDescent="0.25">
      <c r="A84" s="188"/>
      <c r="B84" s="75" t="s">
        <v>110</v>
      </c>
      <c r="C84" s="36"/>
      <c r="D84" s="36"/>
      <c r="E84" s="37"/>
      <c r="F84" s="37"/>
      <c r="G84" s="38"/>
      <c r="H84" s="106">
        <f>H81</f>
        <v>6887440</v>
      </c>
      <c r="I84" s="106">
        <f>I81</f>
        <v>6462950</v>
      </c>
      <c r="J84" s="106">
        <f>J81</f>
        <v>6462950</v>
      </c>
      <c r="K84" s="106">
        <f t="shared" ref="K84" si="23">K81</f>
        <v>424490</v>
      </c>
      <c r="L84" s="213">
        <f t="shared" si="20"/>
        <v>93.836752116896847</v>
      </c>
      <c r="M84" s="30"/>
    </row>
    <row r="85" spans="1:13" ht="18.75" customHeight="1" x14ac:dyDescent="0.25">
      <c r="A85" s="207"/>
      <c r="B85" s="71" t="s">
        <v>25</v>
      </c>
      <c r="C85" s="72"/>
      <c r="D85" s="72"/>
      <c r="E85" s="72"/>
      <c r="F85" s="72"/>
      <c r="G85" s="47"/>
      <c r="H85" s="96">
        <f>H74+H79+H84</f>
        <v>83692858.709999993</v>
      </c>
      <c r="I85" s="96">
        <f>I74+I79+I84</f>
        <v>83268368.709999993</v>
      </c>
      <c r="J85" s="96">
        <f>J74+J79+J84</f>
        <v>83268368.709999993</v>
      </c>
      <c r="K85" s="96">
        <f>K74+K79+K84</f>
        <v>424490</v>
      </c>
      <c r="L85" s="213">
        <f t="shared" si="20"/>
        <v>99.492800214327872</v>
      </c>
      <c r="M85" s="30"/>
    </row>
    <row r="86" spans="1:13" ht="20.25" customHeight="1" x14ac:dyDescent="0.25">
      <c r="A86" s="204" t="s">
        <v>34</v>
      </c>
      <c r="B86" s="228" t="s">
        <v>35</v>
      </c>
      <c r="C86" s="229"/>
      <c r="D86" s="229"/>
      <c r="E86" s="229"/>
      <c r="F86" s="229"/>
      <c r="G86" s="229"/>
      <c r="H86" s="229"/>
      <c r="I86" s="229"/>
      <c r="J86" s="229"/>
      <c r="K86" s="229"/>
      <c r="L86" s="216"/>
      <c r="M86" s="30"/>
    </row>
    <row r="87" spans="1:13" ht="21" customHeight="1" x14ac:dyDescent="0.25">
      <c r="A87" s="204"/>
      <c r="B87" s="228"/>
      <c r="C87" s="234"/>
      <c r="D87" s="234"/>
      <c r="E87" s="234"/>
      <c r="F87" s="234"/>
      <c r="G87" s="234"/>
      <c r="H87" s="234"/>
      <c r="I87" s="234"/>
      <c r="J87" s="234"/>
      <c r="K87" s="234"/>
      <c r="L87" s="216"/>
      <c r="M87" s="30"/>
    </row>
    <row r="88" spans="1:13" ht="12" customHeight="1" x14ac:dyDescent="0.25">
      <c r="A88" s="93"/>
      <c r="B88" s="88"/>
      <c r="C88" s="85"/>
      <c r="D88" s="86"/>
      <c r="E88" s="87"/>
      <c r="F88" s="51"/>
      <c r="G88" s="110"/>
      <c r="H88" s="94"/>
      <c r="I88" s="94"/>
      <c r="J88" s="94"/>
      <c r="K88" s="95"/>
      <c r="L88" s="211"/>
      <c r="M88" s="30"/>
    </row>
    <row r="89" spans="1:13" ht="15" hidden="1" customHeight="1" x14ac:dyDescent="0.25">
      <c r="A89" s="93"/>
      <c r="B89" s="88"/>
      <c r="C89" s="51"/>
      <c r="D89" s="86"/>
      <c r="E89" s="51"/>
      <c r="F89" s="51"/>
      <c r="G89" s="51"/>
      <c r="H89" s="62"/>
      <c r="I89" s="62"/>
      <c r="J89" s="62"/>
      <c r="K89" s="95"/>
      <c r="L89" s="211" t="e">
        <f t="shared" si="20"/>
        <v>#DIV/0!</v>
      </c>
      <c r="M89" s="90"/>
    </row>
    <row r="90" spans="1:13" ht="13.5" customHeight="1" x14ac:dyDescent="0.25">
      <c r="A90" s="93"/>
      <c r="B90" s="88"/>
      <c r="C90" s="51"/>
      <c r="D90" s="86"/>
      <c r="E90" s="51"/>
      <c r="F90" s="51"/>
      <c r="G90" s="51"/>
      <c r="H90" s="62"/>
      <c r="I90" s="62"/>
      <c r="J90" s="62"/>
      <c r="K90" s="95"/>
      <c r="L90" s="211"/>
      <c r="M90" s="90"/>
    </row>
    <row r="91" spans="1:13" x14ac:dyDescent="0.25">
      <c r="A91" s="206"/>
      <c r="B91" s="89" t="s">
        <v>36</v>
      </c>
      <c r="C91" s="72"/>
      <c r="D91" s="72"/>
      <c r="E91" s="72"/>
      <c r="F91" s="73"/>
      <c r="G91" s="74"/>
      <c r="H91" s="97">
        <f>SUM(H88:H90)</f>
        <v>0</v>
      </c>
      <c r="I91" s="97">
        <f>SUM(I88:I90)</f>
        <v>0</v>
      </c>
      <c r="J91" s="97">
        <f>SUM(J88:J90)</f>
        <v>0</v>
      </c>
      <c r="K91" s="157">
        <f>H91-I91</f>
        <v>0</v>
      </c>
      <c r="L91" s="213"/>
      <c r="M91" s="30"/>
    </row>
    <row r="92" spans="1:13" ht="21.75" customHeight="1" x14ac:dyDescent="0.25">
      <c r="A92" s="205"/>
      <c r="B92" s="208" t="s">
        <v>32</v>
      </c>
      <c r="C92" s="209"/>
      <c r="D92" s="209"/>
      <c r="E92" s="205"/>
      <c r="F92" s="205"/>
      <c r="G92" s="172"/>
      <c r="H92" s="210">
        <f>H91+H85+H59</f>
        <v>106327140.63</v>
      </c>
      <c r="I92" s="210">
        <f>I91+I85+I59</f>
        <v>94714537.309999987</v>
      </c>
      <c r="J92" s="210">
        <f>J91+J85+J59</f>
        <v>94714537.309999987</v>
      </c>
      <c r="K92" s="210">
        <f>H92-I92</f>
        <v>11612603.320000008</v>
      </c>
      <c r="L92" s="213">
        <f t="shared" si="20"/>
        <v>89.078420381481109</v>
      </c>
      <c r="M92" s="112"/>
    </row>
    <row r="93" spans="1:13" s="39" customFormat="1" ht="24.75" customHeight="1" x14ac:dyDescent="0.25">
      <c r="A93" s="34"/>
      <c r="B93" s="31"/>
      <c r="C93" s="42"/>
      <c r="D93" s="42"/>
      <c r="E93" s="42"/>
      <c r="F93" s="42"/>
      <c r="G93" s="43"/>
      <c r="H93" s="44"/>
      <c r="I93" s="43"/>
      <c r="J93" s="43"/>
      <c r="K93" s="43"/>
      <c r="L93" s="40"/>
      <c r="M93" s="41"/>
    </row>
    <row r="94" spans="1:13" ht="32.25" customHeight="1" x14ac:dyDescent="0.25">
      <c r="A94" s="31"/>
      <c r="B94" s="224" t="s">
        <v>120</v>
      </c>
      <c r="C94" s="225"/>
      <c r="D94" s="225"/>
      <c r="E94" s="1"/>
      <c r="F94" s="1"/>
      <c r="G94" s="5"/>
      <c r="H94" s="27" t="s">
        <v>40</v>
      </c>
      <c r="I94" s="5"/>
      <c r="K94" s="153"/>
      <c r="L94" s="154"/>
      <c r="M94" s="155"/>
    </row>
    <row r="95" spans="1:13" ht="19.5" customHeight="1" x14ac:dyDescent="0.25">
      <c r="B95" s="28"/>
      <c r="C95" s="29"/>
      <c r="D95" s="29"/>
      <c r="E95" s="29"/>
      <c r="F95" s="29"/>
      <c r="G95" s="29"/>
      <c r="H95" s="29"/>
      <c r="I95" s="5"/>
      <c r="J95" s="27"/>
      <c r="K95" s="153"/>
      <c r="L95" s="154"/>
      <c r="M95" s="155"/>
    </row>
    <row r="96" spans="1:13" ht="14.25" customHeight="1" x14ac:dyDescent="0.25">
      <c r="B96" s="91" t="s">
        <v>119</v>
      </c>
      <c r="C96" s="28"/>
      <c r="D96" s="28"/>
      <c r="E96" s="28"/>
      <c r="F96" s="29"/>
      <c r="G96" s="28"/>
      <c r="H96" s="28"/>
      <c r="I96" s="5"/>
      <c r="J96" s="27"/>
      <c r="K96" s="5"/>
      <c r="L96" s="25"/>
      <c r="M96" s="25"/>
    </row>
    <row r="97" spans="2:13" ht="3.75" customHeight="1" x14ac:dyDescent="0.25">
      <c r="B97" s="92"/>
      <c r="C97" s="1"/>
      <c r="D97" s="1"/>
      <c r="E97" s="1"/>
      <c r="F97" s="1"/>
      <c r="G97" s="5"/>
      <c r="H97" s="5"/>
      <c r="I97" s="5"/>
      <c r="J97" s="5"/>
      <c r="K97" s="5"/>
      <c r="L97" s="26"/>
      <c r="M97" s="25"/>
    </row>
    <row r="98" spans="2:13" ht="15.75" customHeight="1" x14ac:dyDescent="0.25">
      <c r="B98" s="4" t="s">
        <v>45</v>
      </c>
      <c r="C98" s="1"/>
      <c r="D98" s="1"/>
      <c r="E98" s="1"/>
      <c r="F98" s="1"/>
      <c r="G98" s="5"/>
      <c r="H98" s="5"/>
      <c r="I98" s="5"/>
      <c r="J98" s="5"/>
      <c r="K98" s="5"/>
      <c r="L98" s="26"/>
    </row>
    <row r="99" spans="2:13" ht="26.25" customHeight="1" x14ac:dyDescent="0.25">
      <c r="B99" s="4"/>
      <c r="C99" s="1"/>
      <c r="D99" s="1"/>
      <c r="E99" s="1"/>
      <c r="F99" s="1"/>
      <c r="G99" s="5"/>
      <c r="H99" s="5"/>
      <c r="I99" s="5"/>
      <c r="J99" s="5"/>
      <c r="K99" s="5"/>
      <c r="L99" s="25"/>
    </row>
    <row r="100" spans="2:13" ht="19.5" customHeight="1" x14ac:dyDescent="0.25">
      <c r="B100" s="4"/>
      <c r="C100" s="1"/>
      <c r="D100" s="1"/>
      <c r="E100" s="1"/>
      <c r="F100" s="1"/>
      <c r="G100" s="5"/>
      <c r="H100" s="5"/>
      <c r="I100" s="5"/>
      <c r="J100" s="5"/>
      <c r="K100" s="5"/>
      <c r="L100" s="24"/>
    </row>
    <row r="101" spans="2:13" ht="34.5" customHeight="1" x14ac:dyDescent="0.25">
      <c r="B101" s="4"/>
      <c r="C101" s="1"/>
      <c r="D101" s="1"/>
      <c r="E101" s="1"/>
      <c r="F101" s="1"/>
      <c r="G101" s="5"/>
      <c r="H101" s="5"/>
      <c r="I101" s="5"/>
      <c r="J101" s="5"/>
      <c r="K101" s="5"/>
      <c r="L101" s="25"/>
    </row>
    <row r="102" spans="2:13" ht="81.75" customHeight="1" x14ac:dyDescent="0.25">
      <c r="B102" s="4"/>
      <c r="C102" s="1"/>
      <c r="D102" s="1"/>
      <c r="E102" s="1"/>
      <c r="F102" s="1"/>
      <c r="G102" s="5"/>
      <c r="H102" s="5"/>
      <c r="I102" s="5"/>
      <c r="J102" s="5"/>
      <c r="K102" s="5"/>
    </row>
    <row r="103" spans="2:13" ht="15.75" customHeight="1" x14ac:dyDescent="0.25">
      <c r="B103" s="4"/>
      <c r="C103" s="1"/>
      <c r="D103" s="1"/>
      <c r="E103" s="1"/>
      <c r="F103" s="1"/>
      <c r="G103" s="5"/>
      <c r="H103" s="5"/>
      <c r="I103" s="5"/>
      <c r="J103" s="5"/>
      <c r="K103" s="5"/>
    </row>
    <row r="104" spans="2:13" ht="27.75" customHeight="1" x14ac:dyDescent="0.25">
      <c r="B104" s="4"/>
      <c r="C104" s="1"/>
      <c r="D104" s="1"/>
      <c r="E104" s="1"/>
      <c r="F104" s="1"/>
      <c r="G104" s="5"/>
      <c r="H104" s="5"/>
      <c r="I104" s="5"/>
      <c r="J104" s="5"/>
      <c r="K104" s="5"/>
    </row>
    <row r="105" spans="2:13" ht="25.5" customHeight="1" x14ac:dyDescent="0.25">
      <c r="B105" s="4"/>
      <c r="C105" s="1"/>
      <c r="D105" s="1"/>
      <c r="E105" s="1"/>
      <c r="F105" s="1"/>
      <c r="G105" s="5"/>
      <c r="H105" s="5"/>
      <c r="I105" s="5"/>
      <c r="J105" s="5"/>
      <c r="K105" s="5"/>
    </row>
    <row r="106" spans="2:13" ht="31.5" customHeight="1" x14ac:dyDescent="0.25">
      <c r="B106" s="4"/>
      <c r="C106" s="1"/>
      <c r="D106" s="1"/>
      <c r="E106" s="1"/>
      <c r="F106" s="1"/>
      <c r="G106" s="5"/>
      <c r="H106" s="5"/>
      <c r="I106" s="5"/>
      <c r="J106" s="5"/>
      <c r="K106" s="5"/>
    </row>
    <row r="107" spans="2:13" ht="26.25" customHeight="1" x14ac:dyDescent="0.25">
      <c r="B107" s="4"/>
      <c r="C107" s="1"/>
      <c r="D107" s="1"/>
      <c r="E107" s="1"/>
      <c r="F107" s="1"/>
      <c r="G107" s="5"/>
      <c r="H107" s="5"/>
      <c r="I107" s="5"/>
      <c r="J107" s="5"/>
      <c r="K107" s="5"/>
    </row>
    <row r="108" spans="2:13" ht="39" customHeight="1" x14ac:dyDescent="0.25">
      <c r="B108" s="4"/>
      <c r="C108" s="1"/>
      <c r="D108" s="1"/>
      <c r="E108" s="1"/>
      <c r="F108" s="1"/>
      <c r="G108" s="5"/>
      <c r="H108" s="5"/>
      <c r="I108" s="5"/>
      <c r="J108" s="5"/>
      <c r="K108" s="5"/>
    </row>
    <row r="109" spans="2:13" ht="36" customHeight="1" x14ac:dyDescent="0.25">
      <c r="B109" s="4"/>
      <c r="C109" s="1"/>
      <c r="D109" s="1"/>
      <c r="E109" s="1"/>
      <c r="F109" s="1"/>
      <c r="G109" s="5"/>
      <c r="H109" s="5"/>
      <c r="I109" s="5"/>
      <c r="J109" s="5"/>
      <c r="K109" s="5"/>
    </row>
    <row r="110" spans="2:13" ht="12.75" customHeight="1" x14ac:dyDescent="0.25">
      <c r="B110" s="4"/>
      <c r="C110" s="1"/>
      <c r="D110" s="1"/>
      <c r="E110" s="1"/>
      <c r="F110" s="1"/>
      <c r="G110" s="5"/>
      <c r="H110" s="5"/>
      <c r="I110" s="5"/>
      <c r="J110" s="5"/>
      <c r="K110" s="5"/>
    </row>
    <row r="119" spans="9:9" x14ac:dyDescent="0.25">
      <c r="I119" t="s">
        <v>16</v>
      </c>
    </row>
  </sheetData>
  <mergeCells count="14">
    <mergeCell ref="B94:D94"/>
    <mergeCell ref="A40:K40"/>
    <mergeCell ref="B60:K60"/>
    <mergeCell ref="B86:K86"/>
    <mergeCell ref="B61:K61"/>
    <mergeCell ref="B75:K75"/>
    <mergeCell ref="A51:K51"/>
    <mergeCell ref="B87:K87"/>
    <mergeCell ref="B80:K80"/>
    <mergeCell ref="A1:L1"/>
    <mergeCell ref="A2:L2"/>
    <mergeCell ref="B6:L6"/>
    <mergeCell ref="A7:K7"/>
    <mergeCell ref="A18:K18"/>
  </mergeCells>
  <printOptions horizontalCentered="1"/>
  <pageMargins left="0.23622047244094491" right="0.23622047244094491" top="0.55118110236220474" bottom="0.55118110236220474" header="0.31496062992125984" footer="0.31496062992125984"/>
  <pageSetup paperSize="9" scale="50" orientation="landscape" r:id="rId1"/>
  <rowBreaks count="2" manualBreakCount="2">
    <brk id="50" max="11" man="1"/>
    <brk id="9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M10"/>
  <sheetViews>
    <sheetView workbookViewId="0">
      <selection activeCell="C8" sqref="C8"/>
    </sheetView>
  </sheetViews>
  <sheetFormatPr defaultRowHeight="15" x14ac:dyDescent="0.25"/>
  <cols>
    <col min="2" max="2" width="27.85546875" customWidth="1"/>
    <col min="8" max="10" width="11.28515625" bestFit="1" customWidth="1"/>
  </cols>
  <sheetData>
    <row r="7" spans="1:13" ht="15.75" thickBot="1" x14ac:dyDescent="0.3"/>
    <row r="8" spans="1:13" s="25" customFormat="1" ht="63.75" x14ac:dyDescent="0.2">
      <c r="A8" s="8" t="s">
        <v>13</v>
      </c>
      <c r="B8" s="9" t="s">
        <v>12</v>
      </c>
      <c r="C8" s="10" t="s">
        <v>15</v>
      </c>
      <c r="D8" s="11">
        <v>1001200</v>
      </c>
      <c r="E8" s="10">
        <v>411</v>
      </c>
      <c r="F8" s="11">
        <v>225</v>
      </c>
      <c r="G8" s="12">
        <v>0</v>
      </c>
      <c r="H8" s="12">
        <f>H10</f>
        <v>3752000</v>
      </c>
      <c r="I8" s="12">
        <f>I10</f>
        <v>1575803</v>
      </c>
      <c r="J8" s="12">
        <f>J10</f>
        <v>1575803</v>
      </c>
      <c r="K8" s="12">
        <v>0</v>
      </c>
      <c r="L8" s="13"/>
      <c r="M8" s="14"/>
    </row>
    <row r="9" spans="1:13" s="25" customFormat="1" ht="12.75" x14ac:dyDescent="0.2">
      <c r="A9" s="15"/>
      <c r="B9" s="2" t="s">
        <v>11</v>
      </c>
      <c r="C9" s="6"/>
      <c r="D9" s="6"/>
      <c r="E9" s="6"/>
      <c r="F9" s="3"/>
      <c r="G9" s="7"/>
      <c r="H9" s="7"/>
      <c r="I9" s="7"/>
      <c r="J9" s="7"/>
      <c r="K9" s="7"/>
      <c r="L9" s="6"/>
      <c r="M9" s="16"/>
    </row>
    <row r="10" spans="1:13" s="25" customFormat="1" ht="13.5" thickBot="1" x14ac:dyDescent="0.25">
      <c r="A10" s="22"/>
      <c r="B10" s="23" t="s">
        <v>14</v>
      </c>
      <c r="C10" s="17" t="s">
        <v>15</v>
      </c>
      <c r="D10" s="18">
        <v>1001200</v>
      </c>
      <c r="E10" s="17">
        <v>411</v>
      </c>
      <c r="F10" s="18">
        <v>225</v>
      </c>
      <c r="G10" s="19">
        <v>0</v>
      </c>
      <c r="H10" s="19">
        <v>3752000</v>
      </c>
      <c r="I10" s="19">
        <v>1575803</v>
      </c>
      <c r="J10" s="19">
        <v>1575803</v>
      </c>
      <c r="K10" s="19">
        <v>0</v>
      </c>
      <c r="L10" s="20"/>
      <c r="M10" s="2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Романенко</dc:creator>
  <cp:lastModifiedBy>Ивашкина</cp:lastModifiedBy>
  <cp:lastPrinted>2020-12-07T06:31:09Z</cp:lastPrinted>
  <dcterms:created xsi:type="dcterms:W3CDTF">2014-01-20T09:17:56Z</dcterms:created>
  <dcterms:modified xsi:type="dcterms:W3CDTF">2021-07-05T12:51:53Z</dcterms:modified>
</cp:coreProperties>
</file>