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8195" windowHeight="10080" activeTab="6"/>
  </bookViews>
  <sheets>
    <sheet name="доходы" sheetId="1" r:id="rId1"/>
    <sheet name="прил 2" sheetId="7" r:id="rId2"/>
    <sheet name="прил 3" sheetId="4" r:id="rId3"/>
    <sheet name="прил 4" sheetId="8" r:id="rId4"/>
    <sheet name="прил 5" sheetId="6" r:id="rId5"/>
    <sheet name="Доходы к 2019" sheetId="12" r:id="rId6"/>
    <sheet name="Расходы 20 к 19" sheetId="10" r:id="rId7"/>
    <sheet name="МП 20 к 19" sheetId="11" r:id="rId8"/>
  </sheets>
  <definedNames>
    <definedName name="_xlnm._FilterDatabase" localSheetId="0" hidden="1">доходы!$A$7:$E$156</definedName>
    <definedName name="_xlnm._FilterDatabase" localSheetId="5" hidden="1">'Доходы к 2019'!$A$6:$G$128</definedName>
    <definedName name="_xlnm._FilterDatabase" localSheetId="7" hidden="1">'МП 20 к 19'!$A$6:$B$18</definedName>
    <definedName name="_xlnm._FilterDatabase" localSheetId="1" hidden="1">'прил 2'!$A$10:$D$509</definedName>
    <definedName name="_xlnm._FilterDatabase" localSheetId="2" hidden="1">'прил 3'!$A$9:$E$549</definedName>
    <definedName name="_xlnm._FilterDatabase" localSheetId="3" hidden="1">'прил 4'!$A$9:$K$583</definedName>
    <definedName name="_xlnm._FilterDatabase" localSheetId="6" hidden="1">'Расходы 20 к 19'!$A$5:$B$55</definedName>
    <definedName name="_xlnm.Print_Titles" localSheetId="0">доходы!$5:$7</definedName>
    <definedName name="_xlnm.Print_Titles" localSheetId="5">'Доходы к 2019'!$4:$6</definedName>
    <definedName name="_xlnm.Print_Titles" localSheetId="7">'МП 20 к 19'!$6:$7</definedName>
    <definedName name="_xlnm.Print_Titles" localSheetId="1">'прил 2'!$10:$11</definedName>
    <definedName name="_xlnm.Print_Titles" localSheetId="2">'прил 3'!$9:$10</definedName>
    <definedName name="_xlnm.Print_Titles" localSheetId="4">'прил 5'!$9:$9</definedName>
    <definedName name="_xlnm.Print_Titles" localSheetId="6">'Расходы 20 к 19'!$5:$6</definedName>
    <definedName name="_xlnm.Print_Area" localSheetId="0">доходы!$A$1:$E$160</definedName>
    <definedName name="_xlnm.Print_Area" localSheetId="5">'Доходы к 2019'!$A$1:$G$132</definedName>
    <definedName name="_xlnm.Print_Area" localSheetId="7">'МП 20 к 19'!$A$1:$H$20</definedName>
    <definedName name="_xlnm.Print_Area" localSheetId="1">'прил 2'!$A$1:$H$516</definedName>
    <definedName name="_xlnm.Print_Area" localSheetId="2">'прил 3'!$A$1:$I$550</definedName>
    <definedName name="_xlnm.Print_Area" localSheetId="3">'прил 4'!$A$1:$K$588</definedName>
    <definedName name="_xlnm.Print_Area" localSheetId="4">'прил 5'!$A$1:$F$31</definedName>
    <definedName name="_xlnm.Print_Area" localSheetId="6">'Расходы 20 к 19'!$A$1:$G$55</definedName>
  </definedNames>
  <calcPr calcId="145621"/>
</workbook>
</file>

<file path=xl/calcChain.xml><?xml version="1.0" encoding="utf-8"?>
<calcChain xmlns="http://schemas.openxmlformats.org/spreadsheetml/2006/main">
  <c r="G127" i="12" l="1"/>
  <c r="F127" i="12"/>
  <c r="G126" i="12"/>
  <c r="E126" i="12"/>
  <c r="D126" i="12"/>
  <c r="F126" i="12" s="1"/>
  <c r="G125" i="12"/>
  <c r="E125" i="12"/>
  <c r="D125" i="12"/>
  <c r="F125" i="12" s="1"/>
  <c r="G124" i="12"/>
  <c r="F124" i="12"/>
  <c r="E123" i="12"/>
  <c r="G123" i="12" s="1"/>
  <c r="D123" i="12"/>
  <c r="E122" i="12"/>
  <c r="G122" i="12" s="1"/>
  <c r="D122" i="12"/>
  <c r="E121" i="12"/>
  <c r="G121" i="12" s="1"/>
  <c r="D121" i="12"/>
  <c r="G120" i="12"/>
  <c r="F120" i="12"/>
  <c r="G119" i="12"/>
  <c r="E119" i="12"/>
  <c r="D119" i="12"/>
  <c r="F119" i="12" s="1"/>
  <c r="G118" i="12"/>
  <c r="F118" i="12"/>
  <c r="G117" i="12"/>
  <c r="F117" i="12"/>
  <c r="G116" i="12"/>
  <c r="F116" i="12"/>
  <c r="E115" i="12"/>
  <c r="G115" i="12" s="1"/>
  <c r="D115" i="12"/>
  <c r="E114" i="12"/>
  <c r="G114" i="12" s="1"/>
  <c r="G113" i="12"/>
  <c r="F113" i="12"/>
  <c r="G112" i="12"/>
  <c r="E112" i="12"/>
  <c r="D112" i="12"/>
  <c r="F112" i="12" s="1"/>
  <c r="G111" i="12"/>
  <c r="F111" i="12"/>
  <c r="E110" i="12"/>
  <c r="G110" i="12" s="1"/>
  <c r="D110" i="12"/>
  <c r="G109" i="12"/>
  <c r="F109" i="12"/>
  <c r="G108" i="12"/>
  <c r="E108" i="12"/>
  <c r="D108" i="12"/>
  <c r="F108" i="12" s="1"/>
  <c r="G107" i="12"/>
  <c r="F107" i="12"/>
  <c r="E106" i="12"/>
  <c r="G106" i="12" s="1"/>
  <c r="D106" i="12"/>
  <c r="G105" i="12"/>
  <c r="F105" i="12"/>
  <c r="G104" i="12"/>
  <c r="E104" i="12"/>
  <c r="D104" i="12"/>
  <c r="F104" i="12" s="1"/>
  <c r="G103" i="12"/>
  <c r="F103" i="12"/>
  <c r="E102" i="12"/>
  <c r="G102" i="12" s="1"/>
  <c r="D102" i="12"/>
  <c r="G101" i="12"/>
  <c r="F101" i="12"/>
  <c r="G100" i="12"/>
  <c r="E100" i="12"/>
  <c r="D100" i="12"/>
  <c r="D99" i="12" s="1"/>
  <c r="G98" i="12"/>
  <c r="F98" i="12"/>
  <c r="E97" i="12"/>
  <c r="G97" i="12" s="1"/>
  <c r="D97" i="12"/>
  <c r="G96" i="12"/>
  <c r="F96" i="12"/>
  <c r="G95" i="12"/>
  <c r="E95" i="12"/>
  <c r="D95" i="12"/>
  <c r="F95" i="12" s="1"/>
  <c r="G94" i="12"/>
  <c r="F94" i="12"/>
  <c r="E93" i="12"/>
  <c r="G93" i="12" s="1"/>
  <c r="D93" i="12"/>
  <c r="G92" i="12"/>
  <c r="F92" i="12"/>
  <c r="G91" i="12"/>
  <c r="E91" i="12"/>
  <c r="D91" i="12"/>
  <c r="F91" i="12" s="1"/>
  <c r="G90" i="12"/>
  <c r="F90" i="12"/>
  <c r="E89" i="12"/>
  <c r="G89" i="12" s="1"/>
  <c r="D89" i="12"/>
  <c r="G88" i="12"/>
  <c r="F88" i="12"/>
  <c r="G87" i="12"/>
  <c r="E87" i="12"/>
  <c r="D87" i="12"/>
  <c r="F87" i="12" s="1"/>
  <c r="G86" i="12"/>
  <c r="F86" i="12"/>
  <c r="E85" i="12"/>
  <c r="G85" i="12" s="1"/>
  <c r="D85" i="12"/>
  <c r="G84" i="12"/>
  <c r="F84" i="12"/>
  <c r="G83" i="12"/>
  <c r="E83" i="12"/>
  <c r="D83" i="12"/>
  <c r="F83" i="12" s="1"/>
  <c r="G82" i="12"/>
  <c r="F82" i="12"/>
  <c r="E81" i="12"/>
  <c r="G81" i="12" s="1"/>
  <c r="D81" i="12"/>
  <c r="E80" i="12"/>
  <c r="G80" i="12" s="1"/>
  <c r="G79" i="12"/>
  <c r="F79" i="12"/>
  <c r="G78" i="12"/>
  <c r="E78" i="12"/>
  <c r="D78" i="12"/>
  <c r="F78" i="12" s="1"/>
  <c r="G77" i="12"/>
  <c r="F77" i="12"/>
  <c r="E76" i="12"/>
  <c r="G76" i="12" s="1"/>
  <c r="D76" i="12"/>
  <c r="G75" i="12"/>
  <c r="F75" i="12"/>
  <c r="G74" i="12"/>
  <c r="E74" i="12"/>
  <c r="D74" i="12"/>
  <c r="F74" i="12" s="1"/>
  <c r="D73" i="12"/>
  <c r="G70" i="12"/>
  <c r="F70" i="12"/>
  <c r="E69" i="12"/>
  <c r="G69" i="12" s="1"/>
  <c r="D69" i="12"/>
  <c r="E68" i="12"/>
  <c r="G68" i="12" s="1"/>
  <c r="D68" i="12"/>
  <c r="G67" i="12"/>
  <c r="F67" i="12"/>
  <c r="G66" i="12"/>
  <c r="F66" i="12"/>
  <c r="E65" i="12"/>
  <c r="G65" i="12" s="1"/>
  <c r="D65" i="12"/>
  <c r="G64" i="12"/>
  <c r="F64" i="12"/>
  <c r="G63" i="12"/>
  <c r="E63" i="12"/>
  <c r="D63" i="12"/>
  <c r="F63" i="12" s="1"/>
  <c r="D62" i="12"/>
  <c r="D61" i="12" s="1"/>
  <c r="G60" i="12"/>
  <c r="F60" i="12"/>
  <c r="E59" i="12"/>
  <c r="G59" i="12" s="1"/>
  <c r="D59" i="12"/>
  <c r="E58" i="12"/>
  <c r="G58" i="12" s="1"/>
  <c r="D58" i="12"/>
  <c r="D57" i="12"/>
  <c r="G56" i="12"/>
  <c r="F56" i="12"/>
  <c r="G55" i="12"/>
  <c r="E55" i="12"/>
  <c r="D55" i="12"/>
  <c r="F55" i="12" s="1"/>
  <c r="G54" i="12"/>
  <c r="F54" i="12"/>
  <c r="G53" i="12"/>
  <c r="F53" i="12"/>
  <c r="G52" i="12"/>
  <c r="E52" i="12"/>
  <c r="D52" i="12"/>
  <c r="D51" i="12" s="1"/>
  <c r="F51" i="12" s="1"/>
  <c r="G51" i="12"/>
  <c r="E51" i="12"/>
  <c r="G50" i="12"/>
  <c r="F50" i="12"/>
  <c r="E49" i="12"/>
  <c r="G49" i="12" s="1"/>
  <c r="D49" i="12"/>
  <c r="D48" i="12"/>
  <c r="G47" i="12"/>
  <c r="F47" i="12"/>
  <c r="G46" i="12"/>
  <c r="E46" i="12"/>
  <c r="D46" i="12"/>
  <c r="F46" i="12" s="1"/>
  <c r="G45" i="12"/>
  <c r="E45" i="12"/>
  <c r="D45" i="12"/>
  <c r="F45" i="12" s="1"/>
  <c r="G44" i="12"/>
  <c r="F44" i="12"/>
  <c r="E43" i="12"/>
  <c r="G43" i="12" s="1"/>
  <c r="D43" i="12"/>
  <c r="G42" i="12"/>
  <c r="F42" i="12"/>
  <c r="G41" i="12"/>
  <c r="E41" i="12"/>
  <c r="D41" i="12"/>
  <c r="F41" i="12" s="1"/>
  <c r="G40" i="12"/>
  <c r="F40" i="12"/>
  <c r="E39" i="12"/>
  <c r="G39" i="12" s="1"/>
  <c r="D39" i="12"/>
  <c r="E38" i="12"/>
  <c r="G38" i="12" s="1"/>
  <c r="G36" i="12"/>
  <c r="F36" i="12"/>
  <c r="E35" i="12"/>
  <c r="D35" i="12"/>
  <c r="D32" i="12" s="1"/>
  <c r="F32" i="12" s="1"/>
  <c r="C35" i="12"/>
  <c r="G35" i="12" s="1"/>
  <c r="G34" i="12"/>
  <c r="F34" i="12"/>
  <c r="F33" i="12"/>
  <c r="E33" i="12"/>
  <c r="G33" i="12" s="1"/>
  <c r="D33" i="12"/>
  <c r="E32" i="12"/>
  <c r="G32" i="12" s="1"/>
  <c r="G31" i="12"/>
  <c r="F31" i="12"/>
  <c r="G30" i="12"/>
  <c r="E30" i="12"/>
  <c r="F30" i="12" s="1"/>
  <c r="D30" i="12"/>
  <c r="D24" i="12" s="1"/>
  <c r="F24" i="12" s="1"/>
  <c r="G29" i="12"/>
  <c r="F29" i="12"/>
  <c r="F28" i="12"/>
  <c r="E28" i="12"/>
  <c r="G28" i="12" s="1"/>
  <c r="D28" i="12"/>
  <c r="G27" i="12"/>
  <c r="F27" i="12"/>
  <c r="G26" i="12"/>
  <c r="F26" i="12"/>
  <c r="F25" i="12"/>
  <c r="E25" i="12"/>
  <c r="G25" i="12" s="1"/>
  <c r="D25" i="12"/>
  <c r="E24" i="12"/>
  <c r="G24" i="12" s="1"/>
  <c r="G23" i="12"/>
  <c r="F23" i="12"/>
  <c r="G22" i="12"/>
  <c r="E22" i="12"/>
  <c r="F22" i="12" s="1"/>
  <c r="D22" i="12"/>
  <c r="G21" i="12"/>
  <c r="F21" i="12"/>
  <c r="F20" i="12"/>
  <c r="E20" i="12"/>
  <c r="G20" i="12" s="1"/>
  <c r="D20" i="12"/>
  <c r="G19" i="12"/>
  <c r="F19" i="12"/>
  <c r="G18" i="12"/>
  <c r="E18" i="12"/>
  <c r="F18" i="12" s="1"/>
  <c r="D18" i="12"/>
  <c r="D15" i="12" s="1"/>
  <c r="G17" i="12"/>
  <c r="F17" i="12"/>
  <c r="F16" i="12"/>
  <c r="E16" i="12"/>
  <c r="G16" i="12" s="1"/>
  <c r="D16" i="12"/>
  <c r="E15" i="12"/>
  <c r="G15" i="12" s="1"/>
  <c r="E14" i="12"/>
  <c r="G14" i="12" s="1"/>
  <c r="G13" i="12"/>
  <c r="F13" i="12"/>
  <c r="G12" i="12"/>
  <c r="F12" i="12"/>
  <c r="G11" i="12"/>
  <c r="F11" i="12"/>
  <c r="G10" i="12"/>
  <c r="F10" i="12"/>
  <c r="F9" i="12"/>
  <c r="E9" i="12"/>
  <c r="G9" i="12" s="1"/>
  <c r="D9" i="12"/>
  <c r="F8" i="12"/>
  <c r="E8" i="12"/>
  <c r="G8" i="12" s="1"/>
  <c r="D8" i="12"/>
  <c r="D18" i="11"/>
  <c r="D14" i="12" l="1"/>
  <c r="F15" i="12"/>
  <c r="F35" i="12"/>
  <c r="D38" i="12"/>
  <c r="D37" i="12" s="1"/>
  <c r="F52" i="12"/>
  <c r="D80" i="12"/>
  <c r="D72" i="12" s="1"/>
  <c r="D71" i="12" s="1"/>
  <c r="F100" i="12"/>
  <c r="D114" i="12"/>
  <c r="E57" i="12"/>
  <c r="F39" i="12"/>
  <c r="F43" i="12"/>
  <c r="F49" i="12"/>
  <c r="F59" i="12"/>
  <c r="F65" i="12"/>
  <c r="F68" i="12"/>
  <c r="F81" i="12"/>
  <c r="F89" i="12"/>
  <c r="F97" i="12"/>
  <c r="F102" i="12"/>
  <c r="F115" i="12"/>
  <c r="E48" i="12"/>
  <c r="F38" i="12"/>
  <c r="F58" i="12"/>
  <c r="F69" i="12"/>
  <c r="F76" i="12"/>
  <c r="F85" i="12"/>
  <c r="F93" i="12"/>
  <c r="F106" i="12"/>
  <c r="F110" i="12"/>
  <c r="F114" i="12"/>
  <c r="F121" i="12"/>
  <c r="F122" i="12"/>
  <c r="F123" i="12"/>
  <c r="E62" i="12"/>
  <c r="E73" i="12"/>
  <c r="E99" i="12"/>
  <c r="D17" i="11"/>
  <c r="D16" i="11"/>
  <c r="D15" i="11"/>
  <c r="D14" i="11"/>
  <c r="D13" i="11"/>
  <c r="D12" i="11"/>
  <c r="D11" i="11"/>
  <c r="D10" i="11"/>
  <c r="D9" i="11"/>
  <c r="D8" i="11"/>
  <c r="F17" i="11"/>
  <c r="H17" i="11" s="1"/>
  <c r="E17" i="11"/>
  <c r="F16" i="11"/>
  <c r="H16" i="11" s="1"/>
  <c r="E16" i="11"/>
  <c r="F15" i="11"/>
  <c r="H15" i="11" s="1"/>
  <c r="E15" i="11"/>
  <c r="F14" i="11"/>
  <c r="H14" i="11" s="1"/>
  <c r="E14" i="11"/>
  <c r="F13" i="11"/>
  <c r="E13" i="11"/>
  <c r="F12" i="11"/>
  <c r="H12" i="11" s="1"/>
  <c r="E12" i="11"/>
  <c r="F11" i="11"/>
  <c r="H11" i="11" s="1"/>
  <c r="E11" i="11"/>
  <c r="F10" i="11"/>
  <c r="H10" i="11" s="1"/>
  <c r="E10" i="11"/>
  <c r="F9" i="11"/>
  <c r="H9" i="11" s="1"/>
  <c r="E9" i="11"/>
  <c r="F8" i="11"/>
  <c r="E8" i="11"/>
  <c r="C18" i="11"/>
  <c r="E47" i="10"/>
  <c r="G49" i="10"/>
  <c r="D49" i="10"/>
  <c r="F49" i="10" s="1"/>
  <c r="D12" i="10"/>
  <c r="E12" i="10"/>
  <c r="G12" i="10" s="1"/>
  <c r="D54" i="10"/>
  <c r="D53" i="10"/>
  <c r="D51" i="10"/>
  <c r="D48" i="10"/>
  <c r="D47" i="10" s="1"/>
  <c r="F47" i="10" s="1"/>
  <c r="D46" i="10"/>
  <c r="D45" i="10"/>
  <c r="D44" i="10"/>
  <c r="D42" i="10" s="1"/>
  <c r="F42" i="10" s="1"/>
  <c r="D43" i="10"/>
  <c r="D41" i="10"/>
  <c r="D40" i="10"/>
  <c r="D39" i="10"/>
  <c r="D38" i="10"/>
  <c r="D37" i="10" s="1"/>
  <c r="D36" i="10"/>
  <c r="D35" i="10"/>
  <c r="D34" i="10"/>
  <c r="D33" i="10"/>
  <c r="D32" i="10"/>
  <c r="D30" i="10"/>
  <c r="D29" i="10"/>
  <c r="D28" i="10"/>
  <c r="D27" i="10"/>
  <c r="D26" i="10"/>
  <c r="D25" i="10" s="1"/>
  <c r="D24" i="10"/>
  <c r="D23" i="10"/>
  <c r="D22" i="10"/>
  <c r="D21" i="10"/>
  <c r="D19" i="10"/>
  <c r="D18" i="10"/>
  <c r="D17" i="10" s="1"/>
  <c r="D16" i="10"/>
  <c r="D15" i="10" s="1"/>
  <c r="D14" i="10"/>
  <c r="D13" i="10"/>
  <c r="D11" i="10"/>
  <c r="D10" i="10"/>
  <c r="D9" i="10"/>
  <c r="D8" i="10"/>
  <c r="E54" i="10"/>
  <c r="G54" i="10" s="1"/>
  <c r="E53" i="10"/>
  <c r="G53" i="10" s="1"/>
  <c r="E51" i="10"/>
  <c r="E50" i="10"/>
  <c r="E48" i="10"/>
  <c r="E46" i="10"/>
  <c r="F46" i="10" s="1"/>
  <c r="E45" i="10"/>
  <c r="G45" i="10" s="1"/>
  <c r="E44" i="10"/>
  <c r="G44" i="10" s="1"/>
  <c r="E43" i="10"/>
  <c r="F43" i="10" s="1"/>
  <c r="E41" i="10"/>
  <c r="G41" i="10"/>
  <c r="E39" i="10"/>
  <c r="E38" i="10"/>
  <c r="G38" i="10" s="1"/>
  <c r="E36" i="10"/>
  <c r="G36" i="10" s="1"/>
  <c r="E35" i="10"/>
  <c r="G35" i="10" s="1"/>
  <c r="E34" i="10"/>
  <c r="F34" i="10" s="1"/>
  <c r="E33" i="10"/>
  <c r="G33" i="10"/>
  <c r="E32" i="10"/>
  <c r="G32" i="10"/>
  <c r="E30" i="10"/>
  <c r="E29" i="10"/>
  <c r="E28" i="10"/>
  <c r="E27" i="10"/>
  <c r="G27" i="10" s="1"/>
  <c r="E26" i="10"/>
  <c r="G26" i="10"/>
  <c r="E21" i="10"/>
  <c r="E20" i="10"/>
  <c r="E23" i="10"/>
  <c r="G23" i="10"/>
  <c r="E24" i="10"/>
  <c r="G24" i="10"/>
  <c r="E22" i="10"/>
  <c r="E19" i="10"/>
  <c r="G19" i="10" s="1"/>
  <c r="E18" i="10"/>
  <c r="G18" i="10" s="1"/>
  <c r="E16" i="10"/>
  <c r="E15" i="10" s="1"/>
  <c r="E14" i="10"/>
  <c r="G14" i="10" s="1"/>
  <c r="E13" i="10"/>
  <c r="G13" i="10"/>
  <c r="E10" i="10"/>
  <c r="E11" i="10"/>
  <c r="G11" i="10" s="1"/>
  <c r="E9" i="10"/>
  <c r="G9" i="10" s="1"/>
  <c r="E8" i="10"/>
  <c r="C52" i="10"/>
  <c r="C50" i="10"/>
  <c r="C47" i="10"/>
  <c r="C42" i="10"/>
  <c r="C40" i="10"/>
  <c r="G39" i="10"/>
  <c r="C37" i="10"/>
  <c r="G34" i="10"/>
  <c r="C31" i="10"/>
  <c r="C29" i="10"/>
  <c r="G28" i="10"/>
  <c r="C25" i="10"/>
  <c r="G22" i="10"/>
  <c r="F21" i="10"/>
  <c r="C20" i="10"/>
  <c r="F18" i="10"/>
  <c r="C17" i="10"/>
  <c r="C55" i="10" s="1"/>
  <c r="C15" i="10"/>
  <c r="G10" i="10"/>
  <c r="C7" i="10"/>
  <c r="I541" i="8"/>
  <c r="J562" i="8"/>
  <c r="I562" i="8"/>
  <c r="M536" i="8" s="1"/>
  <c r="I583" i="8"/>
  <c r="J583" i="8"/>
  <c r="J541" i="8"/>
  <c r="K128" i="8"/>
  <c r="K129" i="8"/>
  <c r="K130" i="8"/>
  <c r="K131" i="8"/>
  <c r="K127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E19" i="6"/>
  <c r="E18" i="6" s="1"/>
  <c r="E17" i="6" s="1"/>
  <c r="E16" i="6" s="1"/>
  <c r="E152" i="1"/>
  <c r="D115" i="1"/>
  <c r="C115" i="1"/>
  <c r="D108" i="1"/>
  <c r="C108" i="1"/>
  <c r="E109" i="1"/>
  <c r="D87" i="1"/>
  <c r="D81" i="1"/>
  <c r="D79" i="1"/>
  <c r="D70" i="1"/>
  <c r="D19" i="1"/>
  <c r="E19" i="1" s="1"/>
  <c r="D10" i="1"/>
  <c r="D9" i="1"/>
  <c r="H484" i="7"/>
  <c r="H485" i="7"/>
  <c r="H486" i="7"/>
  <c r="H487" i="7"/>
  <c r="H488" i="7"/>
  <c r="H489" i="7"/>
  <c r="H490" i="7"/>
  <c r="H491" i="7"/>
  <c r="H372" i="7"/>
  <c r="H373" i="7"/>
  <c r="H374" i="7"/>
  <c r="H215" i="7"/>
  <c r="H216" i="7"/>
  <c r="H217" i="7"/>
  <c r="H218" i="7"/>
  <c r="H219" i="7"/>
  <c r="H71" i="7"/>
  <c r="H72" i="7"/>
  <c r="H109" i="7"/>
  <c r="H110" i="7"/>
  <c r="H111" i="7"/>
  <c r="I418" i="4"/>
  <c r="I419" i="4"/>
  <c r="I342" i="4"/>
  <c r="I343" i="4"/>
  <c r="I344" i="4"/>
  <c r="I270" i="4"/>
  <c r="I271" i="4"/>
  <c r="I272" i="4"/>
  <c r="I253" i="4"/>
  <c r="I254" i="4"/>
  <c r="I101" i="4"/>
  <c r="I102" i="4"/>
  <c r="I103" i="4"/>
  <c r="I157" i="4"/>
  <c r="I158" i="4"/>
  <c r="I159" i="4"/>
  <c r="I160" i="4"/>
  <c r="I161" i="4"/>
  <c r="I162" i="4"/>
  <c r="I163" i="4"/>
  <c r="I164" i="4"/>
  <c r="I41" i="4"/>
  <c r="H583" i="8"/>
  <c r="H541" i="8"/>
  <c r="K309" i="8"/>
  <c r="K310" i="8"/>
  <c r="K311" i="8"/>
  <c r="K312" i="8"/>
  <c r="K313" i="8"/>
  <c r="K314" i="8"/>
  <c r="K315" i="8"/>
  <c r="K316" i="8"/>
  <c r="K317" i="8"/>
  <c r="K318" i="8"/>
  <c r="K319" i="8"/>
  <c r="K320" i="8"/>
  <c r="K321" i="8"/>
  <c r="K322" i="8"/>
  <c r="K323" i="8"/>
  <c r="K324" i="8"/>
  <c r="K325" i="8"/>
  <c r="K326" i="8"/>
  <c r="K327" i="8"/>
  <c r="K328" i="8"/>
  <c r="K329" i="8"/>
  <c r="K330" i="8"/>
  <c r="K331" i="8"/>
  <c r="K332" i="8"/>
  <c r="K333" i="8"/>
  <c r="K334" i="8"/>
  <c r="K335" i="8"/>
  <c r="K336" i="8"/>
  <c r="K337" i="8"/>
  <c r="K338" i="8"/>
  <c r="K339" i="8"/>
  <c r="K340" i="8"/>
  <c r="K341" i="8"/>
  <c r="K342" i="8"/>
  <c r="K343" i="8"/>
  <c r="K344" i="8"/>
  <c r="K345" i="8"/>
  <c r="K346" i="8"/>
  <c r="K347" i="8"/>
  <c r="K348" i="8"/>
  <c r="K349" i="8"/>
  <c r="K350" i="8"/>
  <c r="K351" i="8"/>
  <c r="K352" i="8"/>
  <c r="K353" i="8"/>
  <c r="K354" i="8"/>
  <c r="K355" i="8"/>
  <c r="K356" i="8"/>
  <c r="K357" i="8"/>
  <c r="K358" i="8"/>
  <c r="K359" i="8"/>
  <c r="K365" i="8"/>
  <c r="K366" i="8"/>
  <c r="K367" i="8"/>
  <c r="K368" i="8"/>
  <c r="K369" i="8"/>
  <c r="K370" i="8"/>
  <c r="K371" i="8"/>
  <c r="K372" i="8"/>
  <c r="K373" i="8"/>
  <c r="K374" i="8"/>
  <c r="K375" i="8"/>
  <c r="K376" i="8"/>
  <c r="K377" i="8"/>
  <c r="K378" i="8"/>
  <c r="K379" i="8"/>
  <c r="K380" i="8"/>
  <c r="K381" i="8"/>
  <c r="K382" i="8"/>
  <c r="K383" i="8"/>
  <c r="K384" i="8"/>
  <c r="K385" i="8"/>
  <c r="K386" i="8"/>
  <c r="K387" i="8"/>
  <c r="K388" i="8"/>
  <c r="K389" i="8"/>
  <c r="K390" i="8"/>
  <c r="K391" i="8"/>
  <c r="K392" i="8"/>
  <c r="K393" i="8"/>
  <c r="K394" i="8"/>
  <c r="K395" i="8"/>
  <c r="K396" i="8"/>
  <c r="K397" i="8"/>
  <c r="K398" i="8"/>
  <c r="K399" i="8"/>
  <c r="K400" i="8"/>
  <c r="K401" i="8"/>
  <c r="K402" i="8"/>
  <c r="K403" i="8"/>
  <c r="K404" i="8"/>
  <c r="K405" i="8"/>
  <c r="K406" i="8"/>
  <c r="K407" i="8"/>
  <c r="K408" i="8"/>
  <c r="K409" i="8"/>
  <c r="K410" i="8"/>
  <c r="K411" i="8"/>
  <c r="K412" i="8"/>
  <c r="K413" i="8"/>
  <c r="K414" i="8"/>
  <c r="K415" i="8"/>
  <c r="K416" i="8"/>
  <c r="K417" i="8"/>
  <c r="K418" i="8"/>
  <c r="K419" i="8"/>
  <c r="K420" i="8"/>
  <c r="K421" i="8"/>
  <c r="K422" i="8"/>
  <c r="K423" i="8"/>
  <c r="K424" i="8"/>
  <c r="K425" i="8"/>
  <c r="K426" i="8"/>
  <c r="K427" i="8"/>
  <c r="K428" i="8"/>
  <c r="K429" i="8"/>
  <c r="K430" i="8"/>
  <c r="K431" i="8"/>
  <c r="K432" i="8"/>
  <c r="K433" i="8"/>
  <c r="K434" i="8"/>
  <c r="K435" i="8"/>
  <c r="K436" i="8"/>
  <c r="K437" i="8"/>
  <c r="K438" i="8"/>
  <c r="K445" i="8"/>
  <c r="K446" i="8"/>
  <c r="K447" i="8"/>
  <c r="K448" i="8"/>
  <c r="K449" i="8"/>
  <c r="K450" i="8"/>
  <c r="K451" i="8"/>
  <c r="K452" i="8"/>
  <c r="K453" i="8"/>
  <c r="K454" i="8"/>
  <c r="K455" i="8"/>
  <c r="K456" i="8"/>
  <c r="K457" i="8"/>
  <c r="K458" i="8"/>
  <c r="K459" i="8"/>
  <c r="K460" i="8"/>
  <c r="K461" i="8"/>
  <c r="K462" i="8"/>
  <c r="K463" i="8"/>
  <c r="K464" i="8"/>
  <c r="K465" i="8"/>
  <c r="K466" i="8"/>
  <c r="K467" i="8"/>
  <c r="K468" i="8"/>
  <c r="K469" i="8"/>
  <c r="K470" i="8"/>
  <c r="K471" i="8"/>
  <c r="K472" i="8"/>
  <c r="K473" i="8"/>
  <c r="K474" i="8"/>
  <c r="K475" i="8"/>
  <c r="K476" i="8"/>
  <c r="K477" i="8"/>
  <c r="K478" i="8"/>
  <c r="K479" i="8"/>
  <c r="K480" i="8"/>
  <c r="K481" i="8"/>
  <c r="K482" i="8"/>
  <c r="K483" i="8"/>
  <c r="K484" i="8"/>
  <c r="K485" i="8"/>
  <c r="K486" i="8"/>
  <c r="K487" i="8"/>
  <c r="K488" i="8"/>
  <c r="K489" i="8"/>
  <c r="K490" i="8"/>
  <c r="K491" i="8"/>
  <c r="K492" i="8"/>
  <c r="K493" i="8"/>
  <c r="K494" i="8"/>
  <c r="K495" i="8"/>
  <c r="K496" i="8"/>
  <c r="K497" i="8"/>
  <c r="K498" i="8"/>
  <c r="K499" i="8"/>
  <c r="K500" i="8"/>
  <c r="K501" i="8"/>
  <c r="K502" i="8"/>
  <c r="K503" i="8"/>
  <c r="K504" i="8"/>
  <c r="K505" i="8"/>
  <c r="K506" i="8"/>
  <c r="K507" i="8"/>
  <c r="K508" i="8"/>
  <c r="K509" i="8"/>
  <c r="K510" i="8"/>
  <c r="K511" i="8"/>
  <c r="K512" i="8"/>
  <c r="K513" i="8"/>
  <c r="K514" i="8"/>
  <c r="K515" i="8"/>
  <c r="K516" i="8"/>
  <c r="K517" i="8"/>
  <c r="K518" i="8"/>
  <c r="K519" i="8"/>
  <c r="K520" i="8"/>
  <c r="K521" i="8"/>
  <c r="K522" i="8"/>
  <c r="K523" i="8"/>
  <c r="K524" i="8"/>
  <c r="K525" i="8"/>
  <c r="K526" i="8"/>
  <c r="K527" i="8"/>
  <c r="K528" i="8"/>
  <c r="K529" i="8"/>
  <c r="K530" i="8"/>
  <c r="K531" i="8"/>
  <c r="K532" i="8"/>
  <c r="K533" i="8"/>
  <c r="K534" i="8"/>
  <c r="K535" i="8"/>
  <c r="K536" i="8"/>
  <c r="K537" i="8"/>
  <c r="K538" i="8"/>
  <c r="K539" i="8"/>
  <c r="K540" i="8"/>
  <c r="K542" i="8"/>
  <c r="K543" i="8"/>
  <c r="K544" i="8"/>
  <c r="K545" i="8"/>
  <c r="K546" i="8"/>
  <c r="K547" i="8"/>
  <c r="K548" i="8"/>
  <c r="K549" i="8"/>
  <c r="K550" i="8"/>
  <c r="K551" i="8"/>
  <c r="K552" i="8"/>
  <c r="K553" i="8"/>
  <c r="K554" i="8"/>
  <c r="K555" i="8"/>
  <c r="K556" i="8"/>
  <c r="K557" i="8"/>
  <c r="K558" i="8"/>
  <c r="K559" i="8"/>
  <c r="K560" i="8"/>
  <c r="K561" i="8"/>
  <c r="K563" i="8"/>
  <c r="K564" i="8"/>
  <c r="K565" i="8"/>
  <c r="K566" i="8"/>
  <c r="K567" i="8"/>
  <c r="K568" i="8"/>
  <c r="K569" i="8"/>
  <c r="K570" i="8"/>
  <c r="K571" i="8"/>
  <c r="K572" i="8"/>
  <c r="K573" i="8"/>
  <c r="K574" i="8"/>
  <c r="K575" i="8"/>
  <c r="K576" i="8"/>
  <c r="K577" i="8"/>
  <c r="K578" i="8"/>
  <c r="K579" i="8"/>
  <c r="K308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7" i="8"/>
  <c r="K298" i="8"/>
  <c r="K302" i="8"/>
  <c r="K303" i="8"/>
  <c r="K304" i="8"/>
  <c r="K305" i="8"/>
  <c r="K306" i="8"/>
  <c r="K307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173" i="8"/>
  <c r="K174" i="8"/>
  <c r="K175" i="8"/>
  <c r="K176" i="8"/>
  <c r="K177" i="8"/>
  <c r="K178" i="8"/>
  <c r="K172" i="8"/>
  <c r="K167" i="8"/>
  <c r="K168" i="8"/>
  <c r="K169" i="8"/>
  <c r="K170" i="8"/>
  <c r="K171" i="8"/>
  <c r="K164" i="8"/>
  <c r="K165" i="8"/>
  <c r="K166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17" i="8"/>
  <c r="K118" i="8"/>
  <c r="K119" i="8"/>
  <c r="K120" i="8"/>
  <c r="K121" i="8"/>
  <c r="K122" i="8"/>
  <c r="K123" i="8"/>
  <c r="K124" i="8"/>
  <c r="K125" i="8"/>
  <c r="K126" i="8"/>
  <c r="F536" i="4"/>
  <c r="I11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430" i="4"/>
  <c r="I428" i="4"/>
  <c r="I408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9" i="4"/>
  <c r="I410" i="4"/>
  <c r="I411" i="4"/>
  <c r="I412" i="4"/>
  <c r="I413" i="4"/>
  <c r="I414" i="4"/>
  <c r="I415" i="4"/>
  <c r="I416" i="4"/>
  <c r="I417" i="4"/>
  <c r="I420" i="4"/>
  <c r="I421" i="4"/>
  <c r="I422" i="4"/>
  <c r="I423" i="4"/>
  <c r="I424" i="4"/>
  <c r="I425" i="4"/>
  <c r="I426" i="4"/>
  <c r="I427" i="4"/>
  <c r="I429" i="4"/>
  <c r="I374" i="4"/>
  <c r="I375" i="4"/>
  <c r="I376" i="4"/>
  <c r="I361" i="4"/>
  <c r="I362" i="4"/>
  <c r="I363" i="4"/>
  <c r="I369" i="4"/>
  <c r="I370" i="4"/>
  <c r="I371" i="4"/>
  <c r="I372" i="4"/>
  <c r="I373" i="4"/>
  <c r="I360" i="4"/>
  <c r="I354" i="4"/>
  <c r="I355" i="4"/>
  <c r="I356" i="4"/>
  <c r="I357" i="4"/>
  <c r="I358" i="4"/>
  <c r="I359" i="4"/>
  <c r="I353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5" i="4"/>
  <c r="I346" i="4"/>
  <c r="I347" i="4"/>
  <c r="I348" i="4"/>
  <c r="I349" i="4"/>
  <c r="I350" i="4"/>
  <c r="I351" i="4"/>
  <c r="I352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65" i="4"/>
  <c r="I166" i="4"/>
  <c r="I167" i="4"/>
  <c r="I168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2" i="4"/>
  <c r="I43" i="4"/>
  <c r="I44" i="4"/>
  <c r="I45" i="4"/>
  <c r="I46" i="4"/>
  <c r="I47" i="4"/>
  <c r="I48" i="4"/>
  <c r="I52" i="4"/>
  <c r="I53" i="4"/>
  <c r="I54" i="4"/>
  <c r="H505" i="7"/>
  <c r="E13" i="6"/>
  <c r="E11" i="6"/>
  <c r="E509" i="7"/>
  <c r="H370" i="7"/>
  <c r="H371" i="7"/>
  <c r="H369" i="7"/>
  <c r="H303" i="7"/>
  <c r="H304" i="7"/>
  <c r="H302" i="7"/>
  <c r="H300" i="7"/>
  <c r="H301" i="7"/>
  <c r="H299" i="7"/>
  <c r="H273" i="7"/>
  <c r="H274" i="7"/>
  <c r="H272" i="7"/>
  <c r="H245" i="7"/>
  <c r="H246" i="7"/>
  <c r="H244" i="7"/>
  <c r="H209" i="7"/>
  <c r="H210" i="7"/>
  <c r="H208" i="7"/>
  <c r="H148" i="7"/>
  <c r="H149" i="7"/>
  <c r="H147" i="7"/>
  <c r="H107" i="7"/>
  <c r="H108" i="7"/>
  <c r="H106" i="7"/>
  <c r="H104" i="7"/>
  <c r="H105" i="7"/>
  <c r="C151" i="1"/>
  <c r="C150" i="1" s="1"/>
  <c r="C149" i="1" s="1"/>
  <c r="D151" i="1"/>
  <c r="E151" i="1" s="1"/>
  <c r="E143" i="1"/>
  <c r="D142" i="1"/>
  <c r="C142" i="1"/>
  <c r="E122" i="1"/>
  <c r="D121" i="1"/>
  <c r="C121" i="1"/>
  <c r="C95" i="1"/>
  <c r="C93" i="1"/>
  <c r="C92" i="1" s="1"/>
  <c r="C68" i="1" s="1"/>
  <c r="C87" i="1"/>
  <c r="C85" i="1"/>
  <c r="C83" i="1"/>
  <c r="C77" i="1"/>
  <c r="C50" i="1"/>
  <c r="C49" i="1"/>
  <c r="D95" i="1"/>
  <c r="D93" i="1"/>
  <c r="E91" i="1"/>
  <c r="D90" i="1"/>
  <c r="E90" i="1" s="1"/>
  <c r="C90" i="1"/>
  <c r="D85" i="1"/>
  <c r="D83" i="1"/>
  <c r="D77" i="1"/>
  <c r="D74" i="1"/>
  <c r="E74" i="1" s="1"/>
  <c r="C74" i="1"/>
  <c r="E75" i="1"/>
  <c r="E73" i="1"/>
  <c r="D72" i="1"/>
  <c r="E72" i="1"/>
  <c r="C72" i="1"/>
  <c r="H350" i="7"/>
  <c r="H351" i="7"/>
  <c r="H352" i="7"/>
  <c r="H353" i="7"/>
  <c r="H354" i="7"/>
  <c r="H355" i="7"/>
  <c r="H253" i="7"/>
  <c r="H254" i="7"/>
  <c r="H255" i="7"/>
  <c r="H12" i="7"/>
  <c r="H13" i="7"/>
  <c r="H14" i="7"/>
  <c r="H15" i="7"/>
  <c r="H16" i="7"/>
  <c r="D36" i="1"/>
  <c r="C36" i="1"/>
  <c r="D125" i="1"/>
  <c r="H462" i="7"/>
  <c r="H399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11" i="7"/>
  <c r="H212" i="7"/>
  <c r="H213" i="7"/>
  <c r="H214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7" i="7"/>
  <c r="H248" i="7"/>
  <c r="H249" i="7"/>
  <c r="H250" i="7"/>
  <c r="H251" i="7"/>
  <c r="H252" i="7"/>
  <c r="H256" i="7"/>
  <c r="H257" i="7"/>
  <c r="H258" i="7"/>
  <c r="H262" i="7"/>
  <c r="H263" i="7"/>
  <c r="H264" i="7"/>
  <c r="H265" i="7"/>
  <c r="H266" i="7"/>
  <c r="H267" i="7"/>
  <c r="H268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9" i="7"/>
  <c r="H360" i="7"/>
  <c r="H361" i="7"/>
  <c r="H362" i="7"/>
  <c r="H363" i="7"/>
  <c r="H364" i="7"/>
  <c r="H365" i="7"/>
  <c r="H366" i="7"/>
  <c r="H367" i="7"/>
  <c r="H368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92" i="7"/>
  <c r="H493" i="7"/>
  <c r="H494" i="7"/>
  <c r="H495" i="7"/>
  <c r="H496" i="7"/>
  <c r="H497" i="7"/>
  <c r="H498" i="7"/>
  <c r="H499" i="7"/>
  <c r="H500" i="7"/>
  <c r="H501" i="7"/>
  <c r="H502" i="7"/>
  <c r="H503" i="7"/>
  <c r="H504" i="7"/>
  <c r="H506" i="7"/>
  <c r="H507" i="7"/>
  <c r="H508" i="7"/>
  <c r="E22" i="6"/>
  <c r="E21" i="6"/>
  <c r="E20" i="6" s="1"/>
  <c r="D22" i="6"/>
  <c r="D21" i="6"/>
  <c r="D20" i="6"/>
  <c r="D15" i="6" s="1"/>
  <c r="C22" i="6"/>
  <c r="C21" i="6"/>
  <c r="C20" i="6"/>
  <c r="C15" i="6" s="1"/>
  <c r="F14" i="6"/>
  <c r="D13" i="6"/>
  <c r="C13" i="6"/>
  <c r="F12" i="6"/>
  <c r="D11" i="6"/>
  <c r="D10" i="6" s="1"/>
  <c r="D24" i="6" s="1"/>
  <c r="C11" i="6"/>
  <c r="C10" i="6" s="1"/>
  <c r="E118" i="1"/>
  <c r="D117" i="1"/>
  <c r="C117" i="1"/>
  <c r="C110" i="1" s="1"/>
  <c r="E131" i="1"/>
  <c r="E133" i="1"/>
  <c r="E135" i="1"/>
  <c r="E65" i="1"/>
  <c r="D44" i="1"/>
  <c r="C44" i="1"/>
  <c r="E43" i="1"/>
  <c r="E35" i="1"/>
  <c r="E32" i="1"/>
  <c r="E20" i="1"/>
  <c r="D154" i="1"/>
  <c r="D153" i="1"/>
  <c r="C154" i="1"/>
  <c r="C153" i="1"/>
  <c r="D145" i="1"/>
  <c r="C145" i="1"/>
  <c r="C144" i="1" s="1"/>
  <c r="E144" i="1" s="1"/>
  <c r="D134" i="1"/>
  <c r="C134" i="1"/>
  <c r="E134" i="1"/>
  <c r="D132" i="1"/>
  <c r="C132" i="1"/>
  <c r="D130" i="1"/>
  <c r="C130" i="1"/>
  <c r="C129" i="1" s="1"/>
  <c r="D123" i="1"/>
  <c r="E123" i="1" s="1"/>
  <c r="C123" i="1"/>
  <c r="D113" i="1"/>
  <c r="D119" i="1"/>
  <c r="C119" i="1"/>
  <c r="E119" i="1" s="1"/>
  <c r="C113" i="1"/>
  <c r="D99" i="1"/>
  <c r="D98" i="1"/>
  <c r="C99" i="1"/>
  <c r="C98" i="1" s="1"/>
  <c r="D64" i="1"/>
  <c r="C64" i="1"/>
  <c r="C63" i="1" s="1"/>
  <c r="C62" i="1" s="1"/>
  <c r="C42" i="1"/>
  <c r="C39" i="1" s="1"/>
  <c r="D40" i="1"/>
  <c r="C40" i="1"/>
  <c r="D26" i="1"/>
  <c r="D25" i="1" s="1"/>
  <c r="C26" i="1"/>
  <c r="C25" i="1" s="1"/>
  <c r="D23" i="1"/>
  <c r="C23" i="1"/>
  <c r="E24" i="1"/>
  <c r="D21" i="1"/>
  <c r="E21" i="1" s="1"/>
  <c r="C21" i="1"/>
  <c r="E22" i="1"/>
  <c r="C19" i="1"/>
  <c r="D17" i="1"/>
  <c r="C17" i="1"/>
  <c r="C16" i="1" s="1"/>
  <c r="C15" i="1" s="1"/>
  <c r="E18" i="1"/>
  <c r="C10" i="1"/>
  <c r="C9" i="1"/>
  <c r="C34" i="1"/>
  <c r="D31" i="1"/>
  <c r="E31" i="1" s="1"/>
  <c r="C31" i="1"/>
  <c r="D29" i="1"/>
  <c r="C29" i="1"/>
  <c r="E30" i="1"/>
  <c r="E57" i="1"/>
  <c r="D56" i="1"/>
  <c r="E56" i="1" s="1"/>
  <c r="D53" i="1"/>
  <c r="E53" i="1" s="1"/>
  <c r="C56" i="1"/>
  <c r="C53" i="1" s="1"/>
  <c r="C52" i="1" s="1"/>
  <c r="D42" i="1"/>
  <c r="E42" i="1"/>
  <c r="D34" i="1"/>
  <c r="D33" i="1"/>
  <c r="D150" i="1"/>
  <c r="D149" i="1"/>
  <c r="D147" i="1"/>
  <c r="C147" i="1"/>
  <c r="D140" i="1"/>
  <c r="C140" i="1"/>
  <c r="D138" i="1"/>
  <c r="C138" i="1"/>
  <c r="E138" i="1" s="1"/>
  <c r="D136" i="1"/>
  <c r="C136" i="1"/>
  <c r="E128" i="1"/>
  <c r="D127" i="1"/>
  <c r="E127" i="1" s="1"/>
  <c r="C127" i="1"/>
  <c r="C125" i="1"/>
  <c r="D111" i="1"/>
  <c r="E111" i="1" s="1"/>
  <c r="D110" i="1"/>
  <c r="C111" i="1"/>
  <c r="E107" i="1"/>
  <c r="D106" i="1"/>
  <c r="C106" i="1"/>
  <c r="D104" i="1"/>
  <c r="E104" i="1" s="1"/>
  <c r="C104" i="1"/>
  <c r="C103" i="1"/>
  <c r="C102" i="1" s="1"/>
  <c r="C101" i="1" s="1"/>
  <c r="D66" i="1"/>
  <c r="C66" i="1"/>
  <c r="E66" i="1" s="1"/>
  <c r="D60" i="1"/>
  <c r="D59" i="1"/>
  <c r="E59" i="1" s="1"/>
  <c r="C60" i="1"/>
  <c r="C59" i="1"/>
  <c r="C58" i="1"/>
  <c r="D50" i="1"/>
  <c r="D49" i="1" s="1"/>
  <c r="D47" i="1"/>
  <c r="E47" i="1" s="1"/>
  <c r="D46" i="1"/>
  <c r="C47" i="1"/>
  <c r="C46" i="1" s="1"/>
  <c r="E27" i="1"/>
  <c r="E148" i="1"/>
  <c r="E141" i="1"/>
  <c r="E139" i="1"/>
  <c r="E137" i="1"/>
  <c r="E126" i="1"/>
  <c r="E124" i="1"/>
  <c r="E112" i="1"/>
  <c r="E105" i="1"/>
  <c r="E67" i="1"/>
  <c r="E61" i="1"/>
  <c r="E55" i="1"/>
  <c r="E54" i="1"/>
  <c r="E48" i="1"/>
  <c r="E45" i="1"/>
  <c r="E41" i="1"/>
  <c r="E28" i="1"/>
  <c r="E14" i="1"/>
  <c r="E13" i="1"/>
  <c r="E12" i="1"/>
  <c r="E11" i="1"/>
  <c r="E44" i="1"/>
  <c r="E114" i="1"/>
  <c r="E120" i="1"/>
  <c r="E146" i="1"/>
  <c r="E10" i="6"/>
  <c r="E24" i="6"/>
  <c r="E125" i="1"/>
  <c r="E106" i="1"/>
  <c r="E142" i="1"/>
  <c r="E121" i="1"/>
  <c r="D39" i="1"/>
  <c r="E39" i="1" s="1"/>
  <c r="E64" i="1"/>
  <c r="E136" i="1"/>
  <c r="E140" i="1"/>
  <c r="E117" i="1"/>
  <c r="D92" i="1"/>
  <c r="E147" i="1"/>
  <c r="C69" i="1"/>
  <c r="E34" i="1"/>
  <c r="E23" i="1"/>
  <c r="E40" i="1"/>
  <c r="C33" i="1"/>
  <c r="E33" i="1" s="1"/>
  <c r="E10" i="1"/>
  <c r="K541" i="8"/>
  <c r="I536" i="4"/>
  <c r="H509" i="7"/>
  <c r="F13" i="6"/>
  <c r="D144" i="1"/>
  <c r="D63" i="1"/>
  <c r="D69" i="1"/>
  <c r="D68" i="1" s="1"/>
  <c r="E68" i="1" s="1"/>
  <c r="E132" i="1"/>
  <c r="D129" i="1"/>
  <c r="E129" i="1" s="1"/>
  <c r="E113" i="1"/>
  <c r="E108" i="1"/>
  <c r="E69" i="1"/>
  <c r="D58" i="1"/>
  <c r="E58" i="1" s="1"/>
  <c r="E60" i="1"/>
  <c r="D52" i="1"/>
  <c r="E52" i="1" s="1"/>
  <c r="E17" i="1"/>
  <c r="K562" i="8"/>
  <c r="K583" i="8"/>
  <c r="D31" i="10"/>
  <c r="F54" i="10"/>
  <c r="F14" i="10"/>
  <c r="G46" i="10"/>
  <c r="F22" i="10"/>
  <c r="F8" i="10"/>
  <c r="F13" i="10"/>
  <c r="F19" i="10"/>
  <c r="E52" i="10"/>
  <c r="F52" i="10" s="1"/>
  <c r="G52" i="10"/>
  <c r="D7" i="10"/>
  <c r="G48" i="10"/>
  <c r="F10" i="10"/>
  <c r="F16" i="10"/>
  <c r="D20" i="10"/>
  <c r="F20" i="10"/>
  <c r="F35" i="10"/>
  <c r="F51" i="10"/>
  <c r="F12" i="10"/>
  <c r="D52" i="10"/>
  <c r="F53" i="10"/>
  <c r="D50" i="10"/>
  <c r="F50" i="10"/>
  <c r="F48" i="10"/>
  <c r="F41" i="10"/>
  <c r="F39" i="10"/>
  <c r="F28" i="10"/>
  <c r="F27" i="10"/>
  <c r="G50" i="10"/>
  <c r="G51" i="10"/>
  <c r="F45" i="10"/>
  <c r="F44" i="10"/>
  <c r="E42" i="10"/>
  <c r="G43" i="10"/>
  <c r="E40" i="10"/>
  <c r="F40" i="10"/>
  <c r="E37" i="10"/>
  <c r="G37" i="10" s="1"/>
  <c r="F38" i="10"/>
  <c r="F36" i="10"/>
  <c r="E31" i="10"/>
  <c r="F31" i="10" s="1"/>
  <c r="F33" i="10"/>
  <c r="F32" i="10"/>
  <c r="E25" i="10"/>
  <c r="F25" i="10" s="1"/>
  <c r="F26" i="10"/>
  <c r="F23" i="10"/>
  <c r="F24" i="10"/>
  <c r="G20" i="10"/>
  <c r="G16" i="10"/>
  <c r="F9" i="10"/>
  <c r="E7" i="10"/>
  <c r="G7" i="10" s="1"/>
  <c r="G8" i="10"/>
  <c r="G47" i="10"/>
  <c r="G42" i="10"/>
  <c r="G40" i="10"/>
  <c r="F7" i="10"/>
  <c r="F80" i="12" l="1"/>
  <c r="G99" i="12"/>
  <c r="F99" i="12"/>
  <c r="G48" i="12"/>
  <c r="F48" i="12"/>
  <c r="E72" i="12"/>
  <c r="G73" i="12"/>
  <c r="F73" i="12"/>
  <c r="E37" i="12"/>
  <c r="G57" i="12"/>
  <c r="F57" i="12"/>
  <c r="D7" i="12"/>
  <c r="D128" i="12" s="1"/>
  <c r="F14" i="12"/>
  <c r="E61" i="12"/>
  <c r="G62" i="12"/>
  <c r="F62" i="12"/>
  <c r="E149" i="1"/>
  <c r="C38" i="1"/>
  <c r="C8" i="1" s="1"/>
  <c r="C156" i="1" s="1"/>
  <c r="E46" i="1"/>
  <c r="E150" i="1"/>
  <c r="E25" i="1"/>
  <c r="D55" i="10"/>
  <c r="E63" i="1"/>
  <c r="E110" i="1"/>
  <c r="C24" i="6"/>
  <c r="G15" i="10"/>
  <c r="F15" i="10"/>
  <c r="E145" i="1"/>
  <c r="E26" i="1"/>
  <c r="G31" i="10"/>
  <c r="E130" i="1"/>
  <c r="F11" i="6"/>
  <c r="F11" i="10"/>
  <c r="G25" i="10"/>
  <c r="D16" i="1"/>
  <c r="D62" i="1"/>
  <c r="E62" i="1" s="1"/>
  <c r="D38" i="1"/>
  <c r="E38" i="1" s="1"/>
  <c r="F37" i="10"/>
  <c r="E9" i="1"/>
  <c r="D103" i="1"/>
  <c r="E17" i="10"/>
  <c r="G13" i="11"/>
  <c r="G8" i="11"/>
  <c r="G17" i="11"/>
  <c r="G16" i="11"/>
  <c r="G15" i="11"/>
  <c r="G14" i="11"/>
  <c r="G12" i="11"/>
  <c r="G11" i="11"/>
  <c r="G10" i="11"/>
  <c r="G9" i="11"/>
  <c r="E18" i="11"/>
  <c r="H8" i="11"/>
  <c r="F18" i="11"/>
  <c r="H18" i="11" s="1"/>
  <c r="G61" i="12" l="1"/>
  <c r="F61" i="12"/>
  <c r="E71" i="12"/>
  <c r="G72" i="12"/>
  <c r="F72" i="12"/>
  <c r="G37" i="12"/>
  <c r="F37" i="12"/>
  <c r="E7" i="12"/>
  <c r="F17" i="10"/>
  <c r="G17" i="10"/>
  <c r="E55" i="10"/>
  <c r="D102" i="1"/>
  <c r="E103" i="1"/>
  <c r="E16" i="1"/>
  <c r="D15" i="1"/>
  <c r="G18" i="11"/>
  <c r="G7" i="12" l="1"/>
  <c r="E128" i="12"/>
  <c r="F7" i="12"/>
  <c r="G71" i="12"/>
  <c r="F71" i="12"/>
  <c r="D101" i="1"/>
  <c r="E101" i="1" s="1"/>
  <c r="E102" i="1"/>
  <c r="D8" i="1"/>
  <c r="E15" i="1"/>
  <c r="F55" i="10"/>
  <c r="G55" i="10"/>
  <c r="G128" i="12" l="1"/>
  <c r="F128" i="12"/>
  <c r="D156" i="1"/>
  <c r="E156" i="1" s="1"/>
  <c r="E8" i="1"/>
</calcChain>
</file>

<file path=xl/sharedStrings.xml><?xml version="1.0" encoding="utf-8"?>
<sst xmlns="http://schemas.openxmlformats.org/spreadsheetml/2006/main" count="8833" uniqueCount="1029">
  <si>
    <t>Код бюджетной классификации Российской Федерации</t>
  </si>
  <si>
    <t>Наименование доходов</t>
  </si>
  <si>
    <t>Процент исполнения к прогнозным параметрам доходов</t>
  </si>
  <si>
    <t>ВСЕГО: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</si>
  <si>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</si>
  <si>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</si>
  <si>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</si>
  <si>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</si>
  <si>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</si>
  <si>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</si>
  <si>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</si>
  <si>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</si>
  <si>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</si>
  <si>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</si>
  <si>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</si>
  <si>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</si>
  <si>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</si>
  <si>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</si>
  <si>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</si>
  <si>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</si>
  <si>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</si>
  <si>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</si>
  <si>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</si>
  <si>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</si>
  <si>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</si>
  <si>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</si>
  <si>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</si>
  <si>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</si>
  <si>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</si>
  <si>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</si>
  <si>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&lt;7&gt;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</si>
  <si>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</si>
  <si>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</si>
  <si>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отходов производства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</si>
  <si>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</si>
  <si>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</si>
  <si>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</si>
  <si>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субъектов Российской Федерации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</si>
  <si>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</si>
  <si>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</si>
  <si>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</si>
  <si>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</si>
  <si>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</si>
  <si>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</si>
  <si>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</si>
  <si>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</si>
  <si>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</si>
  <si>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</si>
  <si>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</si>
  <si>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</si>
  <si>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на реализацию мероприятий по обеспечению жильем молодых семей</t>
  </si>
  <si>
    <t>Субсидия бюджетам на поддержку отрасли культуры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</si>
  <si>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</si>
  <si>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</si>
  <si>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</si>
  <si>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</si>
  <si>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</si>
  <si>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</si>
  <si>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</si>
  <si>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</si>
  <si>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</si>
  <si>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</si>
  <si>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</si>
  <si>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</si>
  <si>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</si>
  <si>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</si>
  <si>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</si>
  <si>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</si>
  <si>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</si>
  <si>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</si>
  <si>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</si>
  <si>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</si>
  <si>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 000 1050000000 0000 000</t>
  </si>
  <si>
    <t xml:space="preserve"> 000 1050300001 0000 110</t>
  </si>
  <si>
    <t xml:space="preserve"> 000 1080000000 0000 000</t>
  </si>
  <si>
    <t xml:space="preserve"> 000 1110000000 0000 000</t>
  </si>
  <si>
    <t xml:space="preserve"> 000 1110500000 0000 120</t>
  </si>
  <si>
    <t xml:space="preserve"> 000 1110502000 0000 120</t>
  </si>
  <si>
    <t xml:space="preserve"> 000 1110503000 0000 120</t>
  </si>
  <si>
    <t xml:space="preserve"> 000 1110700000 0000 120</t>
  </si>
  <si>
    <t xml:space="preserve"> 000 1110701000 0000 120</t>
  </si>
  <si>
    <t xml:space="preserve"> 000 1110900000 0000 120</t>
  </si>
  <si>
    <t xml:space="preserve"> 000 1110904000 0000 120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</si>
  <si>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</si>
  <si>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</si>
  <si>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</si>
  <si>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</si>
  <si>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</si>
  <si>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000 1120104101 0000 120</t>
  </si>
  <si>
    <t xml:space="preserve"> 000 1130000000 0000 000</t>
  </si>
  <si>
    <t xml:space="preserve"> 000 1130200000 0000 130</t>
  </si>
  <si>
    <t xml:space="preserve"> 000 1130299000 0000 130</t>
  </si>
  <si>
    <t xml:space="preserve"> 000 1140000000 0000 000</t>
  </si>
  <si>
    <t xml:space="preserve"> 000 1140600000 0000 430</t>
  </si>
  <si>
    <t xml:space="preserve"> 000 1140602000 0000 430</t>
  </si>
  <si>
    <t xml:space="preserve"> 000 1160000000 0000 000</t>
  </si>
  <si>
    <t xml:space="preserve"> 000 1170000000 0000 000</t>
  </si>
  <si>
    <t xml:space="preserve"> 000 1170100000 0000 180</t>
  </si>
  <si>
    <t xml:space="preserve"> 000 2000000000 0000 000</t>
  </si>
  <si>
    <t xml:space="preserve"> 000 2020000000 0000 000</t>
  </si>
  <si>
    <t xml:space="preserve"> 000 2180000000 0000 000</t>
  </si>
  <si>
    <t xml:space="preserve"> 000 2190000000 0000 000</t>
  </si>
  <si>
    <t>(в рублях)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</si>
  <si>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</si>
  <si>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Дотации бюджетам на поддержку мер по обеспечению сбалансированности бюджетов</t>
  </si>
  <si>
    <t xml:space="preserve"> 000 1050400002 0000 110</t>
  </si>
  <si>
    <t xml:space="preserve"> 000 1050301001 0000 110</t>
  </si>
  <si>
    <t xml:space="preserve"> 000 1050200002 0000 110</t>
  </si>
  <si>
    <t xml:space="preserve"> 000 1050201002 0000 110</t>
  </si>
  <si>
    <t xml:space="preserve"> 000 1050202002 0000 110</t>
  </si>
  <si>
    <t xml:space="preserve"> 000 1050402002 0000 110</t>
  </si>
  <si>
    <t>000 1080300001 0000 110</t>
  </si>
  <si>
    <t>000 1080301001 0000 110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</si>
  <si>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</si>
  <si>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</si>
  <si>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</si>
  <si>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</si>
  <si>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000 1110501000 0000 120</t>
  </si>
  <si>
    <t xml:space="preserve"> 000 1110501305 0000 120</t>
  </si>
  <si>
    <t>000 1110502505 0000 120</t>
  </si>
  <si>
    <t xml:space="preserve"> 000 1110503505 0000 120</t>
  </si>
  <si>
    <t xml:space="preserve"> 000 1110701505 0000 120</t>
  </si>
  <si>
    <t xml:space="preserve"> 000 1110904505 0000 120</t>
  </si>
  <si>
    <t xml:space="preserve"> 000 1130299505 0000 130</t>
  </si>
  <si>
    <t xml:space="preserve"> 000 1140601000 0000 430</t>
  </si>
  <si>
    <t xml:space="preserve"> 000 1140601305 0000 430</t>
  </si>
  <si>
    <t xml:space="preserve"> 000 1140602505 0000 430</t>
  </si>
  <si>
    <t xml:space="preserve"> 000 1170105005 0000 180</t>
  </si>
  <si>
    <t xml:space="preserve"> 000 2021000000 0000 150</t>
  </si>
  <si>
    <t xml:space="preserve"> 000 2021500100 0000 150</t>
  </si>
  <si>
    <t xml:space="preserve"> 000 2021500105 0000 150</t>
  </si>
  <si>
    <t>000 2021500200 0000 150</t>
  </si>
  <si>
    <t>000 2021500205 0000 150</t>
  </si>
  <si>
    <t xml:space="preserve"> 000 2022000000 0000 150</t>
  </si>
  <si>
    <t xml:space="preserve"> 000 2022007700 0000 150</t>
  </si>
  <si>
    <t xml:space="preserve"> 000 2022007705 0000 150</t>
  </si>
  <si>
    <t xml:space="preserve"> 000 2022021600 0000 150</t>
  </si>
  <si>
    <t xml:space="preserve"> 000 2022021605 0000 150</t>
  </si>
  <si>
    <t xml:space="preserve"> 000 2022549705 0000 150</t>
  </si>
  <si>
    <t xml:space="preserve"> 000 2022549700 0000 150</t>
  </si>
  <si>
    <t xml:space="preserve"> 000 2022551900 0000 150</t>
  </si>
  <si>
    <t xml:space="preserve"> 000 2022551905 0000 150</t>
  </si>
  <si>
    <t>000 2022999900 0000 150</t>
  </si>
  <si>
    <t>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</si>
  <si>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</si>
  <si>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</si>
  <si>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</si>
  <si>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</si>
  <si>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</si>
  <si>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</si>
  <si>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</si>
  <si>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</si>
  <si>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</si>
  <si>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000 2023512000 0000 150</t>
  </si>
  <si>
    <t xml:space="preserve"> 000 2023512005 0000 150</t>
  </si>
  <si>
    <t xml:space="preserve"> 000 2023526000 0000 150</t>
  </si>
  <si>
    <t xml:space="preserve"> 000 2023526005 0000 150</t>
  </si>
  <si>
    <t xml:space="preserve"> 000 2024000000 0000 150</t>
  </si>
  <si>
    <t>000 2024001400 0000 150</t>
  </si>
  <si>
    <t>000 2024001405 0000 150</t>
  </si>
  <si>
    <t xml:space="preserve"> 000 2024539300 0000 150</t>
  </si>
  <si>
    <t xml:space="preserve"> 000 2024539305 0000 150</t>
  </si>
  <si>
    <t xml:space="preserve"> 000 2180000000 0000 150</t>
  </si>
  <si>
    <t xml:space="preserve"> 000 2180000005 0000 150</t>
  </si>
  <si>
    <t xml:space="preserve"> 000 2186001005 0000 150</t>
  </si>
  <si>
    <t xml:space="preserve"> 000 2190000005 0000 150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</si>
  <si>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</si>
  <si>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</si>
  <si>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</si>
  <si>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</si>
  <si>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</si>
  <si>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</si>
  <si>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</si>
  <si>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</si>
  <si>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</si>
  <si>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</si>
  <si>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</si>
  <si>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</si>
  <si>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</si>
  <si>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</si>
  <si>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</si>
  <si>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</si>
  <si>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</si>
  <si>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</si>
  <si>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</si>
  <si>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Невыясненные поступления, зачисляемые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</si>
  <si>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</si>
  <si>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</si>
  <si>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</si>
  <si>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реализацию мероприятий по обеспечению жильем молодых семей</t>
  </si>
  <si>
    <t>Субсидия бюджетам муниципальных районов на поддержку отрасли культуры</t>
  </si>
  <si>
    <t>Прочие субсидии</t>
  </si>
  <si>
    <t>Прочие субсидии бюджетам муниципальных районов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</si>
  <si>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</si>
  <si>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</si>
  <si>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</si>
  <si>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</si>
  <si>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</si>
  <si>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</si>
  <si>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</si>
  <si>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</si>
  <si>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</si>
  <si>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</si>
  <si>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</si>
  <si>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</si>
  <si>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</si>
  <si>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</si>
  <si>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</si>
  <si>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</si>
  <si>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</si>
  <si>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</si>
  <si>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</si>
  <si>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Заместитель главы администрации,</t>
  </si>
  <si>
    <t>начальник финансового управления</t>
  </si>
  <si>
    <t>Воронцова С.Н.</t>
  </si>
  <si>
    <t>240</t>
  </si>
  <si>
    <t>901</t>
  </si>
  <si>
    <t>0</t>
  </si>
  <si>
    <t>70</t>
  </si>
  <si>
    <t>200</t>
  </si>
  <si>
    <t>810</t>
  </si>
  <si>
    <t>01</t>
  </si>
  <si>
    <t>800</t>
  </si>
  <si>
    <t>830</t>
  </si>
  <si>
    <t>83270</t>
  </si>
  <si>
    <t>Исполнение судебных актов</t>
  </si>
  <si>
    <t>Исполнение исковых требований на основании вступивших в силу судебных актов, обязательств бюджета</t>
  </si>
  <si>
    <t>83310</t>
  </si>
  <si>
    <t>00</t>
  </si>
  <si>
    <t>Мероприятия в сфере архитектуры и градостроительства</t>
  </si>
  <si>
    <t>870</t>
  </si>
  <si>
    <t>83030</t>
  </si>
  <si>
    <t>320</t>
  </si>
  <si>
    <t>300</t>
  </si>
  <si>
    <t>Резервный фонд администрации Брянского района</t>
  </si>
  <si>
    <t>81870</t>
  </si>
  <si>
    <t>Прочие мероприятия в области жилищно-коммунального хозяйства</t>
  </si>
  <si>
    <t>Администрация Брянского района</t>
  </si>
  <si>
    <t>80040</t>
  </si>
  <si>
    <t>368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</si>
  <si>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</si>
  <si>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</si>
  <si>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</si>
  <si>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</t>
  </si>
  <si>
    <t>80030</t>
  </si>
  <si>
    <t>Обеспечение деятельности законодательного (представительного) органа муниципального образования</t>
  </si>
  <si>
    <t>80010</t>
  </si>
  <si>
    <t>Обеспечение деятельности главы муниципального образования</t>
  </si>
  <si>
    <t>Брянский районный Совет народных депутатов</t>
  </si>
  <si>
    <t>258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</si>
  <si>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</si>
  <si>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</si>
  <si>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</si>
  <si>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Обеспечение деятельности контрольно-счетного органа муниципального образования</t>
  </si>
  <si>
    <t>80050</t>
  </si>
  <si>
    <t>Контрольно-счетная палата Брянского района</t>
  </si>
  <si>
    <t>510</t>
  </si>
  <si>
    <t>83020</t>
  </si>
  <si>
    <t>102</t>
  </si>
  <si>
    <t>500</t>
  </si>
  <si>
    <t>Поддержка и реализация мероприятий по обеспечению сбалансированности бюджетов сельских поселений</t>
  </si>
  <si>
    <t>Финансовое управление администрации Брянского района</t>
  </si>
  <si>
    <t>Непрограммная деятельность</t>
  </si>
  <si>
    <t>80900</t>
  </si>
  <si>
    <t>111</t>
  </si>
  <si>
    <t>05</t>
  </si>
  <si>
    <t>11</t>
  </si>
  <si>
    <t>Рыночная оценка и регулирование отношений по муниципальной собственности</t>
  </si>
  <si>
    <t>Комитет по управлению муниципальным имуществом Брянского района</t>
  </si>
  <si>
    <t>Оценка имущества и регулирование отношений муниципальной собственности</t>
  </si>
  <si>
    <t>81830</t>
  </si>
  <si>
    <t>04</t>
  </si>
  <si>
    <t>Взносы на капитальный ремонт в Региональный фонд капитального ремонта МКД Брянской области</t>
  </si>
  <si>
    <t>Жилищно-коммунальное хозяйство</t>
  </si>
  <si>
    <t>850</t>
  </si>
  <si>
    <t>03</t>
  </si>
  <si>
    <t>Уплата налогов, сборов и иных платежей</t>
  </si>
  <si>
    <t>Иные бюджетные ассигнования</t>
  </si>
  <si>
    <t>Материально-техническое и финансовое обеспечение деятельности комитета</t>
  </si>
  <si>
    <t>80910</t>
  </si>
  <si>
    <t>02</t>
  </si>
  <si>
    <t>Формирования земельных участков для индивидуального жилищного строительства, оформление земельных участков под объектами недвижимости муниципальной собственности</t>
  </si>
  <si>
    <t>Мероприятия по землеустройству и землепользованию</t>
  </si>
  <si>
    <t>80920</t>
  </si>
  <si>
    <t>Расходы на оплату коммунальных услуг, охрану и содержание и ремонт зданий и сооружений, находящихся в муниципальной казне</t>
  </si>
  <si>
    <t>Проведение технической инвентаризации, изготовление кадастровых паспортов, признание прав в отношении имущества муниципальной собственности</t>
  </si>
  <si>
    <t>80070</t>
  </si>
  <si>
    <t>Оценка имущества, признание прав и регулирование отношений муниципальной собственности</t>
  </si>
  <si>
    <t>540</t>
  </si>
  <si>
    <t>53930</t>
  </si>
  <si>
    <t>R1</t>
  </si>
  <si>
    <t>08</t>
  </si>
  <si>
    <t>Межбюджетные трансферты</t>
  </si>
  <si>
    <t>Региональный проект "Дорожная сеть"</t>
  </si>
  <si>
    <t>S6160</t>
  </si>
  <si>
    <t>83730</t>
  </si>
  <si>
    <t>Реализация полномочий в сфере дорожной деятельности в отношении дорог общего пользования местного значения в соответствии с заключенными соглашениями</t>
  </si>
  <si>
    <t>Ремонт и содержание автомобильных дорог общего пользования местного значения по Брянскому району (в разрезе сельских поселений) для обеспечения сохранности и условий безопасности на них</t>
  </si>
  <si>
    <t>410</t>
  </si>
  <si>
    <t>400</t>
  </si>
  <si>
    <t>Финансирование объектов капитальных вложений муниципальной собственности (строительство автомобильных дорог)</t>
  </si>
  <si>
    <t>610</t>
  </si>
  <si>
    <t>81600</t>
  </si>
  <si>
    <t>600</t>
  </si>
  <si>
    <t>Строительство автомобильных дорог для населенных пунктов Брянского района</t>
  </si>
  <si>
    <t>Финансирование объектов капитальных вложений муниципальной собственности</t>
  </si>
  <si>
    <t>81680</t>
  </si>
  <si>
    <t>07</t>
  </si>
  <si>
    <t>Строительство систем газоснабжения для населенных пунктов Брянского района</t>
  </si>
  <si>
    <t>81120</t>
  </si>
  <si>
    <t>06</t>
  </si>
  <si>
    <t>Реализация отдельных мероприятий по профилактике безнадзорности и правонарушений несовершеннолетних</t>
  </si>
  <si>
    <t>S1270</t>
  </si>
  <si>
    <t>Строительство систем водоснабжения, водоотведения, очистки сточных вод для населенных пунктов Брянского района Брянской области</t>
  </si>
  <si>
    <t>S4240</t>
  </si>
  <si>
    <t>104</t>
  </si>
  <si>
    <t>80480</t>
  </si>
  <si>
    <t>Управление культуры, молодежной политики и спорта Брянского муниципального района</t>
  </si>
  <si>
    <t>Культурно-досуговые учреждения (расходы на содержание филиалов ЦКД)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</si>
  <si>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</si>
  <si>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</si>
  <si>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L5190</t>
  </si>
  <si>
    <t>30</t>
  </si>
  <si>
    <t>Субсидии на поддержку отрасли культуры</t>
  </si>
  <si>
    <t>80520</t>
  </si>
  <si>
    <t>22</t>
  </si>
  <si>
    <t>110</t>
  </si>
  <si>
    <t>Расходы на выплаты персоналу казенных учреждений</t>
  </si>
  <si>
    <t>Архивная служба</t>
  </si>
  <si>
    <t>80720</t>
  </si>
  <si>
    <t>21</t>
  </si>
  <si>
    <t>Учреждения, обеспечивающие оказание услуг в сфере физической культуры и спорта (методический кабинет)</t>
  </si>
  <si>
    <t>82300</t>
  </si>
  <si>
    <t>20</t>
  </si>
  <si>
    <t>Отдельные мероприятия по развитию спорта</t>
  </si>
  <si>
    <t>620</t>
  </si>
  <si>
    <t>80600</t>
  </si>
  <si>
    <t>19</t>
  </si>
  <si>
    <t>Спортивно-оздоровительные комплексы и центры</t>
  </si>
  <si>
    <t>82480</t>
  </si>
  <si>
    <t>18</t>
  </si>
  <si>
    <t>Мероприятия по организации и проведению работы, направленной на социальную поддержку и помощь ветеранам и гражданам пожилого возраста Брянского района</t>
  </si>
  <si>
    <t>14210</t>
  </si>
  <si>
    <t>16</t>
  </si>
  <si>
    <t>Социальное обеспечение и иные выплаты населению</t>
  </si>
  <si>
    <t>Предоставление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</si>
  <si>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15</t>
  </si>
  <si>
    <t>Учреждения, обеспечивающие оказание услуг в сфере культуры (централизованная бухгалтерия)</t>
  </si>
  <si>
    <t>14</t>
  </si>
  <si>
    <t>Учреждения, обеспечивающие оказание услуг в сфере культуры (методический кабинет)</t>
  </si>
  <si>
    <t>13</t>
  </si>
  <si>
    <t>82400</t>
  </si>
  <si>
    <t>12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</si>
  <si>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</si>
  <si>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83260</t>
  </si>
  <si>
    <t>10</t>
  </si>
  <si>
    <t>Повышение энергетической эффективности и обеспечение энергосбережения</t>
  </si>
  <si>
    <t>09</t>
  </si>
  <si>
    <t>Культурно-досуговые учреждения</t>
  </si>
  <si>
    <t>80460</t>
  </si>
  <si>
    <t>Музеи и постоянные выставки</t>
  </si>
  <si>
    <t>Музей</t>
  </si>
  <si>
    <t>80450</t>
  </si>
  <si>
    <t>Библиотеки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</si>
  <si>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</si>
  <si>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82520</t>
  </si>
  <si>
    <t>340</t>
  </si>
  <si>
    <t>Выплата стипендий</t>
  </si>
  <si>
    <t>82360</t>
  </si>
  <si>
    <t>Мероприятия по работе с детьми и молодежью</t>
  </si>
  <si>
    <t>S7640</t>
  </si>
  <si>
    <t>80620</t>
  </si>
  <si>
    <t>Организации, осуществляющие спортивную подготовку</t>
  </si>
  <si>
    <t>80330</t>
  </si>
  <si>
    <t>Детско-юношеские спортивные школы</t>
  </si>
  <si>
    <t>Развитие детско-юношеского спорта и системы подготовки высококвалифицированных спортсменов</t>
  </si>
  <si>
    <t>80320</t>
  </si>
  <si>
    <t>Учреждения дополнительного образования в сфере культуры и искусства</t>
  </si>
  <si>
    <t>82390</t>
  </si>
  <si>
    <t>Мероприятия в сфере туризма</t>
  </si>
  <si>
    <t>Бюджетные инвестиции</t>
  </si>
  <si>
    <t>Капитальные вложения в объекты государственной (муниципальной) собственности</t>
  </si>
  <si>
    <t>903</t>
  </si>
  <si>
    <t>E2</t>
  </si>
  <si>
    <t>Управление образования администрации Брянского района</t>
  </si>
  <si>
    <t>Региональный проект "Успех каждого ребенка"</t>
  </si>
  <si>
    <t>Учреждения, обеспечивающие оказание услуг в сфере образования (планово-экономическая служба)</t>
  </si>
  <si>
    <t>Учреждения, обеспечивающие оказание услуг в сфере образования (служба по вопросам семьи и демографии)</t>
  </si>
  <si>
    <t>Учреждения, обеспечивающие оказание услуг в сфере образования (централизованная бухгалтерия)</t>
  </si>
  <si>
    <t>Строительство учреждений образования Брянского района</t>
  </si>
  <si>
    <t>Бюджетные инвестиции в объекты капитальных вложений</t>
  </si>
  <si>
    <t>310</t>
  </si>
  <si>
    <t>14780</t>
  </si>
  <si>
    <t>Публичные нормативные социальные выплаты гражданам</t>
  </si>
  <si>
    <t>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</si>
  <si>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Компенсация родительской платы</t>
  </si>
  <si>
    <t>82510</t>
  </si>
  <si>
    <t>Материальная поддержка молодых специалистов, работников общеобразовательных учреждений Брянского района</t>
  </si>
  <si>
    <t>Социальные выплаты гражданам, кроме публичных нормативных социальных выплат</t>
  </si>
  <si>
    <t>Социальные гарантии педагогическим работникам</t>
  </si>
  <si>
    <t>S4790</t>
  </si>
  <si>
    <t>Организация летнего отдыха</t>
  </si>
  <si>
    <t>82350</t>
  </si>
  <si>
    <t>Субсидии автономным учреждениям</t>
  </si>
  <si>
    <t>Организация питания</t>
  </si>
  <si>
    <t>Стипендии</t>
  </si>
  <si>
    <t>82370</t>
  </si>
  <si>
    <t>Организация временного трудоустройства несовершеннолетних граждан в возрасте от 14 до 18 лет</t>
  </si>
  <si>
    <t>82340</t>
  </si>
  <si>
    <t>Организация и проведение олимпиад, выставок, конкурсов, конференций и других общеобразовательных мероприятий в сфере образования</t>
  </si>
  <si>
    <t>Мероприятия по работе с детьми и молодежью - выплата именных стипендий, проведение конкурсов, районных мероприятий, районной спартакиады дошкольников, участие в областной спартакиаде</t>
  </si>
  <si>
    <t>S4850</t>
  </si>
  <si>
    <t>Модернизация инфраструктуры</t>
  </si>
  <si>
    <t>80310</t>
  </si>
  <si>
    <t>Общеобразовательные организации</t>
  </si>
  <si>
    <t>80300</t>
  </si>
  <si>
    <t>Дошкольные образовательные организации</t>
  </si>
  <si>
    <t>Субсидии муниципальным образовательным организациям на возмещение нормативных затрат, связанных с оказанием муниципальных услуг</t>
  </si>
  <si>
    <t>Организация предоставления дополнительного образования в сфере установленных функций</t>
  </si>
  <si>
    <t>Учреждения, обеспечивающие оказание услуг в сфере образования (методический кабинет)</t>
  </si>
  <si>
    <t>Информационное освещение деятельности органов местного самоуправления</t>
  </si>
  <si>
    <t>Организация предоставления общедоступного дошкольного образования</t>
  </si>
  <si>
    <t>Организация предоставления общедоступного начального, основного, общего образования</t>
  </si>
  <si>
    <t>83010</t>
  </si>
  <si>
    <t>Дотации</t>
  </si>
  <si>
    <t>Дотации на выравнивание бюджетной обеспеченности поселений за счет средств Брянского муниципального района</t>
  </si>
  <si>
    <t>15840</t>
  </si>
  <si>
    <t>Дотации на выравнивание бюджетной обеспеченности поселений за счет средств областного бюджета</t>
  </si>
  <si>
    <t>Межбюджетные отношения с поселениями Брянского района</t>
  </si>
  <si>
    <t>83230</t>
  </si>
  <si>
    <t>Развитие информационного общества и формирование электронного правительства</t>
  </si>
  <si>
    <t>Сопровождение и модернизация технических и программных комплексов организации бюджетного процесса в Брянском муниципальном районе</t>
  </si>
  <si>
    <t>Материально-техническое и финансовое обеспечение деятельности финансового управления администрации Брянского района</t>
  </si>
  <si>
    <t>730</t>
  </si>
  <si>
    <t>83000</t>
  </si>
  <si>
    <t>Обслуживание муниципального долга</t>
  </si>
  <si>
    <t>700</t>
  </si>
  <si>
    <t>Обслуживание государственного (муниципального) долга</t>
  </si>
  <si>
    <t>Обслуживание муниципального внутреннего долга Брянского района</t>
  </si>
  <si>
    <t>Обеспечение деятельности транспортно-хозяйственной службы Брянского района</t>
  </si>
  <si>
    <t>S3450</t>
  </si>
  <si>
    <t>Подготовка объектов ЖКХ к зиме</t>
  </si>
  <si>
    <t>83760</t>
  </si>
  <si>
    <t>Обеспечение мероприятий по капитальному ремонту многоквартирных домов, организация строительства и содержания муниципального жилого фонда за счет средств местного бюджета</t>
  </si>
  <si>
    <t>83710</t>
  </si>
  <si>
    <t>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</si>
  <si>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530</t>
  </si>
  <si>
    <t>51180</t>
  </si>
  <si>
    <t>Субвенции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</si>
  <si>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</si>
  <si>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R0820</t>
  </si>
  <si>
    <t/>
  </si>
  <si>
    <t>L4970</t>
  </si>
  <si>
    <t>Мероприятия по обеспечению жильем молодых семей</t>
  </si>
  <si>
    <t>360</t>
  </si>
  <si>
    <t>82580</t>
  </si>
  <si>
    <t>Иные выплаты населению</t>
  </si>
  <si>
    <t>82490</t>
  </si>
  <si>
    <t>82470</t>
  </si>
  <si>
    <t>Реализация отдельных мероприятий в сфере демографического развития</t>
  </si>
  <si>
    <t>82450</t>
  </si>
  <si>
    <t>Ежемесячная доплата к пенсии муниципальным служащим</t>
  </si>
  <si>
    <t>52600</t>
  </si>
  <si>
    <t>16723</t>
  </si>
  <si>
    <t>16722</t>
  </si>
  <si>
    <t>Обеспечение деятельности по осуществлению полномочий по опеке и попечительству (обучение)</t>
  </si>
  <si>
    <t>16710</t>
  </si>
  <si>
    <t>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</si>
  <si>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</si>
  <si>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81140</t>
  </si>
  <si>
    <t>Мероприятия в сфере пожарной безопасности</t>
  </si>
  <si>
    <t>12510</t>
  </si>
  <si>
    <t>Повышение эффективности реализации полномочий в сфере национальной безопасности, правоохранительной деятельности и экономики</t>
  </si>
  <si>
    <t>80710</t>
  </si>
  <si>
    <t>Многофункциональные центры предоставления государственных и муниципальных услуг</t>
  </si>
  <si>
    <t>Снижение административных барьеров, повышение качества и доступности предоставления государственных и муниципальных услуг в Брянском муниципальном районе</t>
  </si>
  <si>
    <t>51200</t>
  </si>
  <si>
    <t>Обеспечение деятельности по осуществлению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</si>
  <si>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17900</t>
  </si>
  <si>
    <t>16721</t>
  </si>
  <si>
    <t>Обеспечение деятельности по осуществлению полномочий по опеке и попечительству</t>
  </si>
  <si>
    <t>12020</t>
  </si>
  <si>
    <t>Обеспечение деятельности по осуществлению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</si>
  <si>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Обеспечение деятельности администрации Брянского района по реализации отдельных государственных полномочий</t>
  </si>
  <si>
    <t>Приобретение специализированной техники для предприятий жилищно-коммунального комплекса</t>
  </si>
  <si>
    <t>81200</t>
  </si>
  <si>
    <t>Оповещение населения об опасностях, возникающих при ведении военных действий и возникновении чрезвычайных ситуаций</t>
  </si>
  <si>
    <t>80930</t>
  </si>
  <si>
    <t>Обеспечение эксплуатации и содержания имущества, находящегося в муниципальной собственности, а также арендованного недвижимого имущества</t>
  </si>
  <si>
    <t>80700</t>
  </si>
  <si>
    <t>Обеспечение деятельности единой диспетчерской службы</t>
  </si>
  <si>
    <t>Обеспечение деятельности администрации Брянского района (центральный аппарат)</t>
  </si>
  <si>
    <t>80020</t>
  </si>
  <si>
    <t>Обеспечение деятельности главы администрации Брянского района</t>
  </si>
  <si>
    <t>Обеспечение деятельности администрации Брянского района по реализации установленных муниципальных полномочий</t>
  </si>
  <si>
    <t>Процент исполнения к уточненной бюджетной росписи</t>
  </si>
  <si>
    <t>ВР</t>
  </si>
  <si>
    <t>НР</t>
  </si>
  <si>
    <t>ГРБС</t>
  </si>
  <si>
    <t>ОМ</t>
  </si>
  <si>
    <t>Наименование</t>
  </si>
  <si>
    <t>администрации Брянского района</t>
  </si>
  <si>
    <t xml:space="preserve">к постановлению </t>
  </si>
  <si>
    <t xml:space="preserve">Наименование </t>
  </si>
  <si>
    <t>Рз Пр</t>
  </si>
  <si>
    <t>ЦСР</t>
  </si>
  <si>
    <t>0100</t>
  </si>
  <si>
    <t>0106</t>
  </si>
  <si>
    <t>0200280040</t>
  </si>
  <si>
    <t>0200383230</t>
  </si>
  <si>
    <t>1300</t>
  </si>
  <si>
    <t>1301</t>
  </si>
  <si>
    <t>0200183000</t>
  </si>
  <si>
    <t>1400</t>
  </si>
  <si>
    <t>1401</t>
  </si>
  <si>
    <t>0200415840</t>
  </si>
  <si>
    <t>0200483010</t>
  </si>
  <si>
    <t>1402</t>
  </si>
  <si>
    <t>7000083020</t>
  </si>
  <si>
    <t>0400</t>
  </si>
  <si>
    <t>0412</t>
  </si>
  <si>
    <t>0400182390</t>
  </si>
  <si>
    <t>0700</t>
  </si>
  <si>
    <t>0703</t>
  </si>
  <si>
    <t>0400280320</t>
  </si>
  <si>
    <t>0707</t>
  </si>
  <si>
    <t>0400582360</t>
  </si>
  <si>
    <t>0400582520</t>
  </si>
  <si>
    <t>0709</t>
  </si>
  <si>
    <t>0800</t>
  </si>
  <si>
    <t>0801</t>
  </si>
  <si>
    <t>0400780450</t>
  </si>
  <si>
    <t>0400880460</t>
  </si>
  <si>
    <t>0400980480</t>
  </si>
  <si>
    <t>0401083260</t>
  </si>
  <si>
    <t>0401282400</t>
  </si>
  <si>
    <t>0402280520</t>
  </si>
  <si>
    <t>04030L5190</t>
  </si>
  <si>
    <t>0804</t>
  </si>
  <si>
    <t>0401380040</t>
  </si>
  <si>
    <t>0401480720</t>
  </si>
  <si>
    <t>0401580720</t>
  </si>
  <si>
    <t>0401614210</t>
  </si>
  <si>
    <t>1000</t>
  </si>
  <si>
    <t>1006</t>
  </si>
  <si>
    <t>0401882480</t>
  </si>
  <si>
    <t>1100</t>
  </si>
  <si>
    <t>1101</t>
  </si>
  <si>
    <t>0401980600</t>
  </si>
  <si>
    <t>0402082300</t>
  </si>
  <si>
    <t>0402180720</t>
  </si>
  <si>
    <t>0113</t>
  </si>
  <si>
    <t>1100180070</t>
  </si>
  <si>
    <t>1100180900</t>
  </si>
  <si>
    <t>1100180920</t>
  </si>
  <si>
    <t>1100380040</t>
  </si>
  <si>
    <t>1100580900</t>
  </si>
  <si>
    <t>1100280910</t>
  </si>
  <si>
    <t>0500</t>
  </si>
  <si>
    <t>0501</t>
  </si>
  <si>
    <t>1100481830</t>
  </si>
  <si>
    <t>7000080050</t>
  </si>
  <si>
    <t>7000180040</t>
  </si>
  <si>
    <t>0102</t>
  </si>
  <si>
    <t>7000080010</t>
  </si>
  <si>
    <t>0103</t>
  </si>
  <si>
    <t>7000080030</t>
  </si>
  <si>
    <t>7000080040</t>
  </si>
  <si>
    <t>0104</t>
  </si>
  <si>
    <t>0100180020</t>
  </si>
  <si>
    <t>0100180040</t>
  </si>
  <si>
    <t>0105</t>
  </si>
  <si>
    <t>0100251200</t>
  </si>
  <si>
    <t>0111</t>
  </si>
  <si>
    <t>7000083030</t>
  </si>
  <si>
    <t>0100180070</t>
  </si>
  <si>
    <t>0100180930</t>
  </si>
  <si>
    <t>0100212020</t>
  </si>
  <si>
    <t>0100380710</t>
  </si>
  <si>
    <t>0100780720</t>
  </si>
  <si>
    <t>0200</t>
  </si>
  <si>
    <t>0203</t>
  </si>
  <si>
    <t>0100651180</t>
  </si>
  <si>
    <t>0300</t>
  </si>
  <si>
    <t>0309</t>
  </si>
  <si>
    <t>0100180700</t>
  </si>
  <si>
    <t>0100181200</t>
  </si>
  <si>
    <t>0310</t>
  </si>
  <si>
    <t>0100481140</t>
  </si>
  <si>
    <t>0405</t>
  </si>
  <si>
    <t>0100412510</t>
  </si>
  <si>
    <t>0408</t>
  </si>
  <si>
    <t>0100481630</t>
  </si>
  <si>
    <t>0409</t>
  </si>
  <si>
    <t>0800181600</t>
  </si>
  <si>
    <t>08001S6160</t>
  </si>
  <si>
    <t>0800283730</t>
  </si>
  <si>
    <t>08003S6170</t>
  </si>
  <si>
    <t>080R153930</t>
  </si>
  <si>
    <t>0100217900</t>
  </si>
  <si>
    <t>7000083310</t>
  </si>
  <si>
    <t>7000183270</t>
  </si>
  <si>
    <t>0100683760</t>
  </si>
  <si>
    <t>0502</t>
  </si>
  <si>
    <t>01001S3430</t>
  </si>
  <si>
    <t>0100683710</t>
  </si>
  <si>
    <t>0500181680</t>
  </si>
  <si>
    <t>0700181680</t>
  </si>
  <si>
    <t>0505</t>
  </si>
  <si>
    <t>7000081870</t>
  </si>
  <si>
    <t>0701</t>
  </si>
  <si>
    <t>0301581680</t>
  </si>
  <si>
    <t>0702</t>
  </si>
  <si>
    <t>0900</t>
  </si>
  <si>
    <t>0902</t>
  </si>
  <si>
    <t>1001</t>
  </si>
  <si>
    <t>0100582450</t>
  </si>
  <si>
    <t>1003</t>
  </si>
  <si>
    <t>0100516710</t>
  </si>
  <si>
    <t>01005L4970</t>
  </si>
  <si>
    <t>1004</t>
  </si>
  <si>
    <t>0100516722</t>
  </si>
  <si>
    <t>0100516723</t>
  </si>
  <si>
    <t>0100552600</t>
  </si>
  <si>
    <t>01005R0820</t>
  </si>
  <si>
    <t>0100216721</t>
  </si>
  <si>
    <t>0100582470</t>
  </si>
  <si>
    <t>0100582490</t>
  </si>
  <si>
    <t>0100582580</t>
  </si>
  <si>
    <t>0600181120</t>
  </si>
  <si>
    <t>0300882370</t>
  </si>
  <si>
    <t>0300580300</t>
  </si>
  <si>
    <t>0301082350</t>
  </si>
  <si>
    <t>0300114700</t>
  </si>
  <si>
    <t>0300580310</t>
  </si>
  <si>
    <t>0301282510</t>
  </si>
  <si>
    <t>0300480330</t>
  </si>
  <si>
    <t>03011S4790</t>
  </si>
  <si>
    <t>0300380040</t>
  </si>
  <si>
    <t>0300380720</t>
  </si>
  <si>
    <t>0300882340</t>
  </si>
  <si>
    <t>0300882360</t>
  </si>
  <si>
    <t>0300882520</t>
  </si>
  <si>
    <t>0301880720</t>
  </si>
  <si>
    <t>0301980720</t>
  </si>
  <si>
    <t>0302180720</t>
  </si>
  <si>
    <t>0301314780</t>
  </si>
  <si>
    <t>ВСЕГО РАСХОДОВ: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</si>
  <si>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</si>
  <si>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</si>
  <si>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</si>
  <si>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</si>
  <si>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</si>
  <si>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</si>
  <si>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Национальная экономика</t>
  </si>
  <si>
    <t>Транспорт</t>
  </si>
  <si>
    <t>Образование</t>
  </si>
  <si>
    <t>Другие вопросы в области жилищно-коммунального хозяйства</t>
  </si>
  <si>
    <t>Сельское хозяйство и рыболовство</t>
  </si>
  <si>
    <t>Другие вопросы в области национальной экономики</t>
  </si>
  <si>
    <t>Молодежная политика</t>
  </si>
  <si>
    <t>Другие вопросы в области образования</t>
  </si>
  <si>
    <t>Межбюджетные трансферты общего характера бюджетам бюджетной системы Российской Федерации</t>
  </si>
  <si>
    <t>Иные дотации</t>
  </si>
  <si>
    <t>Жилищное хозяйство</t>
  </si>
  <si>
    <t>Коммунальное хозяйство</t>
  </si>
  <si>
    <t>Здравоохранение</t>
  </si>
  <si>
    <t>Амбулаторная помощь</t>
  </si>
  <si>
    <t>Социальная политика</t>
  </si>
  <si>
    <t>Социальное обеспечение населения</t>
  </si>
  <si>
    <t>Дополнительное образование детей</t>
  </si>
  <si>
    <t>Культура, кинематография</t>
  </si>
  <si>
    <t>Культура</t>
  </si>
  <si>
    <t>Другие вопросы в области культуры, кинематографии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</si>
  <si>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</si>
  <si>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Другие вопросы в области социальной политики</t>
  </si>
  <si>
    <t>Дошкольное образование</t>
  </si>
  <si>
    <t>Общее образование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</si>
  <si>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</si>
  <si>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</si>
  <si>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</si>
  <si>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</si>
  <si>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</si>
  <si>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</si>
  <si>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</si>
  <si>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Судебная система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</si>
  <si>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</si>
  <si>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</si>
  <si>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 (дорожные фонды)</t>
  </si>
  <si>
    <t>Физическая культура и спорт</t>
  </si>
  <si>
    <t>Физическая культура</t>
  </si>
  <si>
    <t>Пенсионное обеспечение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</si>
  <si>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</si>
  <si>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</si>
  <si>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Администрации Брянского района</t>
  </si>
  <si>
    <t>0400380620</t>
  </si>
  <si>
    <t>04003S7640</t>
  </si>
  <si>
    <t>01006S3450</t>
  </si>
  <si>
    <t>03006S4850</t>
  </si>
  <si>
    <t>03004S7640</t>
  </si>
  <si>
    <t>Руководство и управление всфере установленных функций органов местного самоуправления</t>
  </si>
  <si>
    <t>Мероприятия всфере туризма</t>
  </si>
  <si>
    <t>Расходы на публикацию информационных сообщений в СМИ об объектах недвижимости муниципальной собственности</t>
  </si>
  <si>
    <t>Проведение технической инвентаризации, изготовление кадастровых паспартов, признание прав в отношении имущества муниципальной собственности</t>
  </si>
  <si>
    <t>Расходы на оплату коммунальных услуг. охрану и содержание и ремонт зданий и сооружений. находящихся в муниципальной казне</t>
  </si>
  <si>
    <t>Формирования земельных участков для индивидуального жилищного строительства, оформлние земельных участков под объектами недвижимости муниципальной собственности</t>
  </si>
  <si>
    <t>Руководитель контрольно-счетного органа муниципального образования и его заместителей</t>
  </si>
  <si>
    <t>Информацианное освещение деятельности органов местного самоуправления</t>
  </si>
  <si>
    <t>Обеспечение эксплуатации и содержания имущества. находящегося в муниципальной собственност, а также арендованного недвижимого имущества</t>
  </si>
  <si>
    <t>Осуществление первичного воинского учета на территориях, где отсутствуют военные комиссариаты в рамках непрограмных расходов федеральных органов исполнительной власти</t>
  </si>
  <si>
    <t>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</si>
  <si>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Субсидии организациям автомобильного транспорта на компенсацию потерь в доходах. возникающих в результате транспортного обслуживания населения автомобильным пассажирским транспортом пригородного сообщения социально-значимых маршрутов</t>
  </si>
  <si>
    <t>Капитальный ремонт и ремонт автомобильных дорог общего пользования местного значения и искусственных сооружений на них</t>
  </si>
  <si>
    <t>Финансовое обеспечение дорожной деятельности в рамках реализации проекта "Безопасные и качественные автомобильные дороги"</t>
  </si>
  <si>
    <t>Обеспечение деятельности по осуществлению отдельных полномочий в области охраны труда и уведомительной регистрации территориальных соглашений т коллективных договоров</t>
  </si>
  <si>
    <t>Строительство систем водоснабжения. водоотведения. очистки сточных вод для населенных пунктов Брянского района Брянской области</t>
  </si>
  <si>
    <t>Обеспечение сохранности жилых помещений закрепленных за детьми-сиротами и детьми оставшимися без попечения родителей</t>
  </si>
  <si>
    <t>Выплата ежемесячных денежных средств на содержание и проезд ребенка. переданного на воспитание в семью опекуна (попечителя). приемную семью. вознаграждения приемным родителям</t>
  </si>
  <si>
    <t>Выплата единовременного пособия при всех формах устройства детей лишенных родительского попечения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</si>
  <si>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Предоставление жилых помещений детям-сиротам и детям оставшимся без попечения родителей лицам из их числа по договорам найма специализированных жилых помещений за счет средств субъекта РФ</t>
  </si>
  <si>
    <t>Реализация отдельных мероприятий в сфере защиты детей-сирот и детей,оставшихся без попечения родителей</t>
  </si>
  <si>
    <t>Денежные выплаты лицам которым присвоено звание "Почетный гражданин Брянского района"</t>
  </si>
  <si>
    <t>Мероприятия по проведению оздоровительной компании детей</t>
  </si>
  <si>
    <t>Учреждения, обеспечивающие оказаниеуслуг в сфере образования (служба по вопросам семьи и демографии)</t>
  </si>
  <si>
    <t>к постановлению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</si>
  <si>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</si>
  <si>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</si>
  <si>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</si>
  <si>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</si>
  <si>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</si>
  <si>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</si>
  <si>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</si>
  <si>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</si>
  <si>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</si>
  <si>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КБК</t>
  </si>
  <si>
    <t>Процент исполнения к уточненным назначениям</t>
  </si>
  <si>
    <t>000 01 02 00 00 00 0000 000</t>
  </si>
  <si>
    <t>000 01 02 00 00 00 0000 700</t>
  </si>
  <si>
    <t>000 01 02 00 00 05 0000 710</t>
  </si>
  <si>
    <t>000 01 02 00 00 00 0000 800</t>
  </si>
  <si>
    <t>000 01 02 00 00 05 0000 810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</si>
  <si>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</si>
  <si>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</si>
  <si>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</si>
  <si>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</si>
  <si>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</si>
  <si>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000 01 05 02 01 00 0000 510</t>
  </si>
  <si>
    <t>Уменьшение остатков средств бюджетов</t>
  </si>
  <si>
    <t>Итого источников внутреннего финансирования дефицита</t>
  </si>
  <si>
    <t>Увеличение прочих остатков денежных средств бюджетов муниципальных образований</t>
  </si>
  <si>
    <t>000 01 05 02 01 05 0000 510</t>
  </si>
  <si>
    <t>000 01 05 00 00 00 0000 600</t>
  </si>
  <si>
    <t>000 01 05 02 00 00 0000 600</t>
  </si>
  <si>
    <t>000 01 05 02 01 00 0000 610</t>
  </si>
  <si>
    <t>000 01 05 02 01 05 0000 610</t>
  </si>
  <si>
    <t>Уменьшение прочих остатков денежных средств бюджетов муниципальных образований</t>
  </si>
  <si>
    <t>S6170</t>
  </si>
  <si>
    <t>Поддержка отрасли культуры</t>
  </si>
  <si>
    <t>по разделам и подразделам, целевым статьям, группам и подгруппам видов</t>
  </si>
  <si>
    <t>80481</t>
  </si>
  <si>
    <t>Государственная пошлина за выдачу разрешения на установку рекламной конструкции</t>
  </si>
  <si>
    <t>000 1080715001 0000 110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</si>
  <si>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</si>
  <si>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000 1080700001 0000 110</t>
  </si>
  <si>
    <t>0400980481</t>
  </si>
  <si>
    <t>04009S4240</t>
  </si>
  <si>
    <t>Прогноз доходов
на 2020 год</t>
  </si>
  <si>
    <t>Административные штрафы, установленные Кодексом Российской Федерации об административных правонарушениях</t>
  </si>
  <si>
    <t>000 1160100001 0000140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</si>
  <si>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</si>
  <si>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000 1160106001 0000140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</si>
  <si>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</si>
  <si>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000 1160106301 0000140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</si>
  <si>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</si>
  <si>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000 1160107001 0000140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</si>
  <si>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</si>
  <si>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000 1160107301 0000140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</si>
  <si>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</si>
  <si>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000 1160107401 0000140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</si>
  <si>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</si>
  <si>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000 1160108001 0000140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</si>
  <si>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</si>
  <si>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000 1160108301 0000140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</si>
  <si>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</si>
  <si>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000 1160114001 0000140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</si>
  <si>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</si>
  <si>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000 1160114301 0000140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</si>
  <si>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</si>
  <si>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000 1160115001 0000140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</si>
  <si>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</si>
  <si>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000 1160115301 0000140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</si>
  <si>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</si>
  <si>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000 1160119001 0000140</t>
  </si>
  <si>
    <t>000 1160119301 0000140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</si>
  <si>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</si>
  <si>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000 1160120001 0000140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</si>
  <si>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</si>
  <si>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000 1160120301 0000140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</si>
  <si>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</si>
  <si>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в целях возмещения причиненного ущерба (убытков)</t>
  </si>
  <si>
    <t>000 1161000000 0000140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</si>
  <si>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</si>
  <si>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000 1161003005 0000140</t>
  </si>
  <si>
    <t>000 1161003105 0000140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</si>
  <si>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</si>
  <si>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</si>
  <si>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000 1161012000 0000140</t>
  </si>
  <si>
    <t>000 1161012301 0000140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</si>
  <si>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</si>
  <si>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000 1161012901 0000140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</si>
  <si>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</si>
  <si>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000 2022530600 0000 150</t>
  </si>
  <si>
    <t xml:space="preserve"> 000 2022530605 0000 150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</si>
  <si>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</si>
  <si>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Субсидии бюджетам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</si>
  <si>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 xml:space="preserve"> 000 2022546705 0000 150</t>
  </si>
  <si>
    <t xml:space="preserve"> 000 2022546700 0000 150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</si>
  <si>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</si>
  <si>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</si>
  <si>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000 2022549100 0000 150</t>
  </si>
  <si>
    <t xml:space="preserve"> 000 2022549105 0000 150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</si>
  <si>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</si>
  <si>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</si>
  <si>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Субвенции бюджетам на проведение Всероссийской переписи населения 2020 года</t>
  </si>
  <si>
    <t xml:space="preserve"> 000 2023546900 0000 150</t>
  </si>
  <si>
    <t xml:space="preserve"> 000 2023546905 0000 150</t>
  </si>
  <si>
    <t>Субвенции бюджетам муниципальных районов на проведение Всероссийской переписи населения 2020 года</t>
  </si>
  <si>
    <t>000 2196001005 0000 150</t>
  </si>
  <si>
    <t>Приложение № 2</t>
  </si>
  <si>
    <t>Расходы бюджета Брянского муниципального района Брянской области</t>
  </si>
  <si>
    <t>Утверждено на 2020 год</t>
  </si>
  <si>
    <t>Уточненная бюджетная роспись
на 2020 год</t>
  </si>
  <si>
    <t>Проведение Всероссийской переписи населения 2020 года</t>
  </si>
  <si>
    <t>0800181660</t>
  </si>
  <si>
    <t>Повышение безопасности дорожного движения</t>
  </si>
  <si>
    <t>07001S1270</t>
  </si>
  <si>
    <t>0300214722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</si>
  <si>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организациях)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</si>
  <si>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</si>
  <si>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03015S1270</t>
  </si>
  <si>
    <t>Строительство учреждений образования, софинансирование которых осуществляется за счет средств областного бюджета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</si>
  <si>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</si>
  <si>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03007S4900</t>
  </si>
  <si>
    <t>03009S4910</t>
  </si>
  <si>
    <t>Приведение в соответствии с брендбуком "Точки роста" помещений муниципальных общеобразовательных организаций</t>
  </si>
  <si>
    <t>030E254910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</si>
  <si>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</t>
  </si>
  <si>
    <t>Мероприятия по модернизации региональных и муниципальных детских школ искусств по видам искусств</t>
  </si>
  <si>
    <t>Капитальный ремонт кровель муниципальных общеобразовательных организаций</t>
  </si>
  <si>
    <t>03006S4860</t>
  </si>
  <si>
    <t>Замена оконных блоков муниципальных общеобразовательных организаций</t>
  </si>
  <si>
    <t>0301214723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</si>
  <si>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</si>
  <si>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0400614723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</si>
  <si>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</si>
  <si>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04024L4670</t>
  </si>
  <si>
    <t>Учреждение, обеспечивающее оказание услуг в сфере физической культуры и спорта (методический кабинет)</t>
  </si>
  <si>
    <t>Источники внутреннего финансирования дефицита бюджета Брянского муниципального</t>
  </si>
  <si>
    <t>Уточненные назначения
на 2020 год</t>
  </si>
  <si>
    <t>Приложение № 5</t>
  </si>
  <si>
    <t>Приложение № 3</t>
  </si>
  <si>
    <t>Приложение № 4</t>
  </si>
  <si>
    <t>Обслуживание государственного (муниципального) внутреннего долга</t>
  </si>
  <si>
    <t>Финансирование объектов капитальных вложений муниципальной собственности (строительство систем газоснабжения)</t>
  </si>
  <si>
    <t>"Денежные выплаты лицам которым присвоено звание ""Почетный гражданин Брянского района"""</t>
  </si>
  <si>
    <t>Замена оконных блоков муниципальных образовательных организаций Брянской области</t>
  </si>
  <si>
    <t>7000054690</t>
  </si>
  <si>
    <t>0300114721</t>
  </si>
  <si>
    <t>МП</t>
  </si>
  <si>
    <t>ППМП</t>
  </si>
  <si>
    <t>Уточненная бюджетная роспись                                                                             на 2020 год</t>
  </si>
  <si>
    <t>Кассовое исполнение                                                               за I квартал                                                                        2020 года</t>
  </si>
  <si>
    <t>рублей</t>
  </si>
  <si>
    <t>Обеспечение реализации полномочий исполнительно-распорядительного органа местного самоуправления Брянского муниципального района Брянской области</t>
  </si>
  <si>
    <t>Повышение эффективности реализации отдельных государственных и муниципальных полномочий в сфере социальной политики</t>
  </si>
  <si>
    <t>Управление муниципальными финансами Брянского муниципального района Брянской области</t>
  </si>
  <si>
    <t>Формирование современной модели образования в Брянском муниципальном районе Брянской области</t>
  </si>
  <si>
    <t>14721</t>
  </si>
  <si>
    <t>14722</t>
  </si>
  <si>
    <t>S4860</t>
  </si>
  <si>
    <t>S4900</t>
  </si>
  <si>
    <t>S4910</t>
  </si>
  <si>
    <t>14723</t>
  </si>
  <si>
    <t>54910</t>
  </si>
  <si>
    <t>Развитие культуры, молодежной политики и спорта в Брянском муниципальном районе Брянской области</t>
  </si>
  <si>
    <t>L3060</t>
  </si>
  <si>
    <t>Обеспечение развития и укрепления материально-технической базы домов культуры</t>
  </si>
  <si>
    <t>24</t>
  </si>
  <si>
    <t>L4670</t>
  </si>
  <si>
    <t>Чистая вода</t>
  </si>
  <si>
    <t>Профилактика безнадзорности и правонарушений несовершеннолетних в Брянском муниципальном районе Брянской области</t>
  </si>
  <si>
    <t>Газификация населенных пунктов Брянского муниципального района Брянской области</t>
  </si>
  <si>
    <t>Автомобильные дороги Брянского муниципального района Брянской области</t>
  </si>
  <si>
    <t>81660</t>
  </si>
  <si>
    <t>Управление муниципальной собственностью Брянского муниципального района Брянской области</t>
  </si>
  <si>
    <t>54690</t>
  </si>
  <si>
    <t>ИТОГО:</t>
  </si>
  <si>
    <t>С.Н. Воронцова</t>
  </si>
  <si>
    <t>по ведомственной структуре за I полугодие  2020 года</t>
  </si>
  <si>
    <t>Кассовое исполнение                                                               за I полугодие                                                                         2020 года</t>
  </si>
  <si>
    <t>03022L3060</t>
  </si>
  <si>
    <t>0402781430</t>
  </si>
  <si>
    <t>1102</t>
  </si>
  <si>
    <t>Мероприятия, направленные на профилактику и устранение последствий распространения коронавирусной инфекции</t>
  </si>
  <si>
    <t>Массовый спорт</t>
  </si>
  <si>
    <t>700W058530</t>
  </si>
  <si>
    <t>0600</t>
  </si>
  <si>
    <t>0605</t>
  </si>
  <si>
    <t>0100883280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</si>
  <si>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ободрения изменений в Конституцию Российской Федерации, за счет средств резервного фонда Правительства Российской Федерации</t>
  </si>
  <si>
    <t>Охрана окружающей среды</t>
  </si>
  <si>
    <t>Другие вопросы в области охраны окружающей среды</t>
  </si>
  <si>
    <t>Мероприятия в сфере охраны окружающей среды</t>
  </si>
  <si>
    <t>030E250970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</si>
  <si>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</si>
  <si>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</t>
  </si>
  <si>
    <t xml:space="preserve">          Социальное обеспечение и иные выплаты населению</t>
  </si>
  <si>
    <t>Доходы бюджета Брянского муниципального района Брянской области за I полугодие 2020 года</t>
  </si>
  <si>
    <t>Кассовое исполнение
за I полугодие
2020 года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</si>
  <si>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</si>
  <si>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</si>
  <si>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</si>
  <si>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000 2022509705 0000 150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</si>
  <si>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</si>
  <si>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000 1160119401 0000140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</si>
  <si>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</si>
  <si>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000 1160111301 0000140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</si>
  <si>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</si>
  <si>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000 1160111001 0000140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</si>
  <si>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</si>
  <si>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000 1160109301 0000140</t>
  </si>
  <si>
    <t>000 1160109001 0000140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</si>
  <si>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</si>
  <si>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</si>
  <si>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000 1160105301 0000140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</si>
  <si>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</si>
  <si>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000 1160105001 0000140</t>
  </si>
  <si>
    <t>000 2021585305 0000 150</t>
  </si>
  <si>
    <t>000 2021585300 0000 150</t>
  </si>
  <si>
    <t>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</si>
  <si>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</si>
  <si>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района Брянской области за I полугодие 2020 года</t>
  </si>
  <si>
    <t>расходов функциональной классификации за I полугодие  2020 года</t>
  </si>
  <si>
    <t>Расходы бюджета Брянского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за I полугодие 2020 года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</si>
  <si>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</si>
  <si>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 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</si>
  <si>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</si>
  <si>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Единые дежурно-диспетчерские службы</t>
  </si>
  <si>
    <t>Эксплуатация и содержание имущества, находящегося в муниципальной собственности, арендованного недвижимого имущества</t>
  </si>
  <si>
    <t>S3430</t>
  </si>
  <si>
    <t>Профилактика безнадзорности и правонарушений несовершеннолетних, организации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</si>
  <si>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</si>
  <si>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</si>
  <si>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 xml:space="preserve">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</si>
  <si>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Компенсация транспортным организациям части потерь в доходах и (или) возмещении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</si>
  <si>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</si>
  <si>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</si>
  <si>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Выплата единовременного пособия при всех формах устройства детей, лишенных родительского попечения в семью</t>
  </si>
  <si>
    <t>Выплата муниципальных пенсий (доплат к государственным пенсиям)</t>
  </si>
  <si>
    <t xml:space="preserve"> Мероприятия в сфере социальной и демографической политики</t>
  </si>
  <si>
    <t>Мероприятия по поддержке детей-сирот</t>
  </si>
  <si>
    <t>Социальные выплаты лицам, удостоенным звания почетного гражданина муниципального образования</t>
  </si>
  <si>
    <t>Реализация мероприятий по обеспечению жильем молодых семей</t>
  </si>
  <si>
    <t>Предоставление жилых помещений детям-сиротам и детям оставшимся без попечения родителей, лицам из их числа по договорам найма специализированных жилых помещений</t>
  </si>
  <si>
    <t>Осуществление первичного воинского учета на территориях, где отсутствуют военные комиссариаты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</si>
  <si>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электро-,тепло-, газо- и водоснабжения населения, водоотведения, снабжения населения топливом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</si>
  <si>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неждающихся в жилых помещениях малоимущих граждан жилыми помещениями, организация содержания муниципального жилого фонда</t>
  </si>
  <si>
    <t>Учреждения, обеспечивающие деятельность органов местного самоуправления и муниципальных учреждений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</si>
  <si>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</si>
  <si>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Выравнивание бюджетной обеспеченности поселений</t>
  </si>
  <si>
    <t>Капитальный ремонт кровель муниципальных образовательных организаций Брянской области</t>
  </si>
  <si>
    <t>Организация и проведение олимпиад, выставок, конкурсов, конференций и других общественных мероприятий</t>
  </si>
  <si>
    <t>Мероприятия по работе с семьей, детьми и молодежью</t>
  </si>
  <si>
    <t>Организация питания в образовательных организациях</t>
  </si>
  <si>
    <t>Мероприятия по проведению оздоровительной кампании детей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</si>
  <si>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</si>
  <si>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Бюджетные инвестиции в объекты капитального строительства муниципальной собственности</t>
  </si>
  <si>
    <t>Софинансирование объектов капитальных вложений муниципальной собственности</t>
  </si>
  <si>
    <t>Предоставление мер социальной поддержки и социальных гарантий гражданам</t>
  </si>
  <si>
    <t>Организации дополнительного образования</t>
  </si>
  <si>
    <t>Дворцы и дома культуры, клубы, выставочные залы</t>
  </si>
  <si>
    <t xml:space="preserve"> Дворцы и дома культуры, клубы, выставочные залы (расходы на содержание филиалов ЦКД)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</si>
  <si>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</si>
  <si>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Мероприятия по развитию культуры</t>
  </si>
  <si>
    <t>Мероприятия по организации работы, направленной на социальную поддержку и помощь ветеранам и гражданам пожилого возраста</t>
  </si>
  <si>
    <t>Мероприятия по развитию физической культуры и спорта спорта</t>
  </si>
  <si>
    <t>Профилактика безнадзорности и правонарушений несовершеннолетних</t>
  </si>
  <si>
    <t>Развитие и совершенствование сети автомобильных дорог местного значения</t>
  </si>
  <si>
    <t>Развитие и совершенствование сети автомобильных дорог местного значения общего пользования</t>
  </si>
  <si>
    <t>Обеспечение сохранности автомобильных дорог местного значения и условий безопасности движения по ним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</si>
  <si>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</si>
  <si>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Эксплуатация и содержание имущества казны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</si>
  <si>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</si>
  <si>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W0</t>
  </si>
  <si>
    <t>Поддержка мер по обеспечению сбалансированности бюджетов поселений</t>
  </si>
  <si>
    <t>Обеспечение деятельности руководителя контрольно-счетного органа муниципального образования и его заместителей</t>
  </si>
  <si>
    <t>Обеспечение деятельности депутатов представительного органа муниципального образования</t>
  </si>
  <si>
    <t>Резервный фонд местной администрации</t>
  </si>
  <si>
    <t>Приложение № 1 
к постановлению 
администрации Брянского района
от15 июля 2020 г. № 449</t>
  </si>
  <si>
    <t>от 15 июля 2020 № 449</t>
  </si>
  <si>
    <t>Сведения об исполнении бюджета Брянского муниципального района</t>
  </si>
  <si>
    <t>по расходам в разрезе разделов и подразделов классификации расходов</t>
  </si>
  <si>
    <t>Уточненные бюджетные назначения
на 2020 год</t>
  </si>
  <si>
    <t>Темп роста 2020 к соответствующему периоду 2019, %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</si>
  <si>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</si>
  <si>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</si>
  <si>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</si>
  <si>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</si>
  <si>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</si>
  <si>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</si>
  <si>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</si>
  <si>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</si>
  <si>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</si>
  <si>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</si>
  <si>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</si>
  <si>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</si>
  <si>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</si>
  <si>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Брянской области за I полугодие 2020 года</t>
  </si>
  <si>
    <t>Кассовое исполнение                                                               за I полугодие                                                                         2019 года</t>
  </si>
  <si>
    <t>Кассовое исполнение                                                               за I полугодие                                                                       2020 года</t>
  </si>
  <si>
    <t xml:space="preserve">      </t>
  </si>
  <si>
    <t>Расходы бюджета Брянского муниципального района Брянской области по целевым статьям (государственным программам и непрограммным направлениям деятельности), группам и подгруппам видов расходов                                             за 1 полугодие 2020 года</t>
  </si>
  <si>
    <t>Кассовое исполнение                                                               за 1 полугодие                                                                       2019 года</t>
  </si>
  <si>
    <t>Кассовое исполнение                                                               за 1 полугодие                                                                          2020 года</t>
  </si>
  <si>
    <t>Кассовое исполнение
за I полугодие
2019 года</t>
  </si>
  <si>
    <t>000 2024515900 0000 150</t>
  </si>
  <si>
    <t>Межбюджетные трансферты, передаваемые бюджетам  на 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</si>
  <si>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000 2024515905 0000 150</t>
  </si>
  <si>
    <t>Межбюджетные трансферты, передаваемые бюджетам муниципальных районов на 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</si>
</sst>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41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1"/>
      <color rgb="FF000000"/>
      <name val="Arial"/>
      <family val="2"/>
      <charset val="204"/>
    </font>
    <font>
      <b/>
      <sz val="12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2"/>
      <color rgb="FF000000"/>
      <name val="Times New Roman"/>
    </font>
    <font>
      <b/>
      <sz val="12"/>
      <color rgb="FF000000"/>
      <name val="Times New Roman"/>
    </font>
    <font>
      <sz val="11"/>
      <color theme="1"/>
      <name val="Calibri"/>
      <family val="2"/>
    </font>
    <font>
      <sz val="8"/>
      <color rgb="FF000000"/>
      <name val="Arial"/>
    </font>
  </fonts>
  <fills count="3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FF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3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49" fontId="13" fillId="0" borderId="0">
      <alignment horizontal="center"/>
    </xf>
    <xf numFmtId="49" fontId="13" fillId="0" borderId="0">
      <alignment horizontal="center"/>
    </xf>
    <xf numFmtId="49" fontId="13" fillId="0" borderId="8">
      <alignment horizontal="center" wrapText="1"/>
    </xf>
    <xf numFmtId="49" fontId="13" fillId="0" borderId="8">
      <alignment horizontal="center" wrapText="1"/>
    </xf>
    <xf numFmtId="49" fontId="13" fillId="0" borderId="9">
      <alignment horizontal="center" wrapText="1"/>
    </xf>
    <xf numFmtId="49" fontId="13" fillId="0" borderId="9">
      <alignment horizontal="center" wrapText="1"/>
    </xf>
    <xf numFmtId="49" fontId="13" fillId="0" borderId="10">
      <alignment horizontal="center"/>
    </xf>
    <xf numFmtId="49" fontId="13" fillId="0" borderId="10">
      <alignment horizontal="center"/>
    </xf>
    <xf numFmtId="49" fontId="13" fillId="0" borderId="10">
      <alignment horizontal="center"/>
    </xf>
    <xf numFmtId="49" fontId="13" fillId="0" borderId="11"/>
    <xf numFmtId="49" fontId="13" fillId="0" borderId="11"/>
    <xf numFmtId="4" fontId="13" fillId="0" borderId="10">
      <alignment horizontal="right"/>
    </xf>
    <xf numFmtId="4" fontId="13" fillId="0" borderId="10">
      <alignment horizontal="right"/>
    </xf>
    <xf numFmtId="4" fontId="40" fillId="0" borderId="10">
      <alignment horizontal="right"/>
    </xf>
    <xf numFmtId="4" fontId="13" fillId="0" borderId="10">
      <alignment horizontal="right"/>
    </xf>
    <xf numFmtId="4" fontId="13" fillId="0" borderId="8">
      <alignment horizontal="right"/>
    </xf>
    <xf numFmtId="4" fontId="13" fillId="0" borderId="8">
      <alignment horizontal="right"/>
    </xf>
    <xf numFmtId="49" fontId="13" fillId="0" borderId="0">
      <alignment horizontal="right"/>
    </xf>
    <xf numFmtId="49" fontId="13" fillId="0" borderId="0">
      <alignment horizontal="right"/>
    </xf>
    <xf numFmtId="4" fontId="13" fillId="0" borderId="12">
      <alignment horizontal="right"/>
    </xf>
    <xf numFmtId="4" fontId="13" fillId="0" borderId="12">
      <alignment horizontal="right"/>
    </xf>
    <xf numFmtId="49" fontId="13" fillId="0" borderId="13">
      <alignment horizontal="center"/>
    </xf>
    <xf numFmtId="49" fontId="13" fillId="0" borderId="13">
      <alignment horizontal="center"/>
    </xf>
    <xf numFmtId="4" fontId="13" fillId="0" borderId="14">
      <alignment horizontal="right"/>
    </xf>
    <xf numFmtId="4" fontId="13" fillId="0" borderId="14">
      <alignment horizontal="right"/>
    </xf>
    <xf numFmtId="0" fontId="13" fillId="0" borderId="15">
      <alignment horizontal="left" wrapText="1"/>
    </xf>
    <xf numFmtId="0" fontId="13" fillId="0" borderId="15">
      <alignment horizontal="left" wrapText="1"/>
    </xf>
    <xf numFmtId="0" fontId="14" fillId="0" borderId="16">
      <alignment horizontal="left" wrapText="1"/>
    </xf>
    <xf numFmtId="0" fontId="14" fillId="0" borderId="16">
      <alignment horizontal="left" wrapText="1"/>
    </xf>
    <xf numFmtId="0" fontId="13" fillId="0" borderId="17">
      <alignment horizontal="left" wrapText="1" indent="2"/>
    </xf>
    <xf numFmtId="0" fontId="13" fillId="0" borderId="17">
      <alignment horizontal="left" wrapText="1" indent="2"/>
    </xf>
    <xf numFmtId="0" fontId="12" fillId="0" borderId="18"/>
    <xf numFmtId="0" fontId="12" fillId="0" borderId="18"/>
    <xf numFmtId="0" fontId="13" fillId="0" borderId="11"/>
    <xf numFmtId="0" fontId="13" fillId="0" borderId="11"/>
    <xf numFmtId="0" fontId="12" fillId="0" borderId="11"/>
    <xf numFmtId="0" fontId="12" fillId="0" borderId="11"/>
    <xf numFmtId="0" fontId="14" fillId="0" borderId="0">
      <alignment horizontal="center"/>
    </xf>
    <xf numFmtId="0" fontId="14" fillId="0" borderId="0">
      <alignment horizontal="center"/>
    </xf>
    <xf numFmtId="0" fontId="14" fillId="0" borderId="11"/>
    <xf numFmtId="0" fontId="14" fillId="0" borderId="11"/>
    <xf numFmtId="0" fontId="13" fillId="0" borderId="19">
      <alignment horizontal="left" wrapText="1"/>
    </xf>
    <xf numFmtId="0" fontId="13" fillId="0" borderId="19">
      <alignment horizontal="left" wrapText="1"/>
    </xf>
    <xf numFmtId="0" fontId="13" fillId="0" borderId="19">
      <alignment horizontal="left" wrapText="1"/>
    </xf>
    <xf numFmtId="0" fontId="13" fillId="0" borderId="20">
      <alignment horizontal="left" wrapText="1" indent="1"/>
    </xf>
    <xf numFmtId="0" fontId="13" fillId="0" borderId="20">
      <alignment horizontal="left" wrapText="1" indent="1"/>
    </xf>
    <xf numFmtId="0" fontId="13" fillId="0" borderId="20">
      <alignment horizontal="left" wrapText="1" indent="1"/>
    </xf>
    <xf numFmtId="0" fontId="13" fillId="0" borderId="19">
      <alignment horizontal="left" wrapText="1" indent="2"/>
    </xf>
    <xf numFmtId="0" fontId="13" fillId="0" borderId="19">
      <alignment horizontal="left" wrapText="1" indent="2"/>
    </xf>
    <xf numFmtId="0" fontId="13" fillId="0" borderId="19">
      <alignment horizontal="left" wrapText="1" indent="2"/>
    </xf>
    <xf numFmtId="0" fontId="12" fillId="21" borderId="21"/>
    <xf numFmtId="0" fontId="12" fillId="21" borderId="21"/>
    <xf numFmtId="0" fontId="13" fillId="0" borderId="22">
      <alignment horizontal="left" wrapText="1" indent="2"/>
    </xf>
    <xf numFmtId="0" fontId="13" fillId="0" borderId="22">
      <alignment horizontal="left" wrapText="1" indent="2"/>
    </xf>
    <xf numFmtId="0" fontId="13" fillId="0" borderId="22">
      <alignment horizontal="left" wrapText="1" indent="2"/>
    </xf>
    <xf numFmtId="0" fontId="13" fillId="0" borderId="0">
      <alignment horizontal="center" wrapText="1"/>
    </xf>
    <xf numFmtId="0" fontId="13" fillId="0" borderId="0">
      <alignment horizontal="center" wrapText="1"/>
    </xf>
    <xf numFmtId="49" fontId="13" fillId="0" borderId="11">
      <alignment horizontal="left"/>
    </xf>
    <xf numFmtId="49" fontId="13" fillId="0" borderId="11">
      <alignment horizontal="left"/>
    </xf>
    <xf numFmtId="49" fontId="13" fillId="0" borderId="23">
      <alignment horizontal="center" wrapText="1"/>
    </xf>
    <xf numFmtId="49" fontId="13" fillId="0" borderId="23">
      <alignment horizontal="center" wrapText="1"/>
    </xf>
    <xf numFmtId="49" fontId="13" fillId="0" borderId="23">
      <alignment horizontal="center" shrinkToFit="1"/>
    </xf>
    <xf numFmtId="49" fontId="13" fillId="0" borderId="23">
      <alignment horizontal="center" shrinkToFit="1"/>
    </xf>
    <xf numFmtId="49" fontId="13" fillId="0" borderId="10">
      <alignment horizontal="center" shrinkToFit="1"/>
    </xf>
    <xf numFmtId="49" fontId="13" fillId="0" borderId="10">
      <alignment horizontal="center" shrinkToFit="1"/>
    </xf>
    <xf numFmtId="49" fontId="13" fillId="0" borderId="10">
      <alignment horizontal="center" shrinkToFit="1"/>
    </xf>
    <xf numFmtId="0" fontId="13" fillId="0" borderId="24">
      <alignment horizontal="left" wrapText="1"/>
    </xf>
    <xf numFmtId="0" fontId="13" fillId="0" borderId="24">
      <alignment horizontal="left" wrapText="1"/>
    </xf>
    <xf numFmtId="0" fontId="13" fillId="0" borderId="15">
      <alignment horizontal="left" wrapText="1" indent="1"/>
    </xf>
    <xf numFmtId="0" fontId="13" fillId="0" borderId="15">
      <alignment horizontal="left" wrapText="1" indent="1"/>
    </xf>
    <xf numFmtId="0" fontId="13" fillId="0" borderId="24">
      <alignment horizontal="left" wrapText="1" indent="2"/>
    </xf>
    <xf numFmtId="0" fontId="13" fillId="0" borderId="24">
      <alignment horizontal="left" wrapText="1" indent="2"/>
    </xf>
    <xf numFmtId="0" fontId="13" fillId="0" borderId="15">
      <alignment horizontal="left" wrapText="1" indent="2"/>
    </xf>
    <xf numFmtId="0" fontId="13" fillId="0" borderId="15">
      <alignment horizontal="left" wrapText="1" indent="2"/>
    </xf>
    <xf numFmtId="0" fontId="12" fillId="0" borderId="25"/>
    <xf numFmtId="0" fontId="12" fillId="0" borderId="25"/>
    <xf numFmtId="0" fontId="12" fillId="0" borderId="25"/>
    <xf numFmtId="0" fontId="12" fillId="0" borderId="26"/>
    <xf numFmtId="0" fontId="12" fillId="0" borderId="26"/>
    <xf numFmtId="0" fontId="14" fillId="0" borderId="27">
      <alignment horizontal="center" vertical="center" textRotation="90" wrapText="1"/>
    </xf>
    <xf numFmtId="0" fontId="14" fillId="0" borderId="27">
      <alignment horizontal="center" vertical="center" textRotation="90" wrapText="1"/>
    </xf>
    <xf numFmtId="0" fontId="14" fillId="0" borderId="18">
      <alignment horizontal="center" vertical="center" textRotation="90" wrapText="1"/>
    </xf>
    <xf numFmtId="0" fontId="14" fillId="0" borderId="18">
      <alignment horizontal="center" vertical="center" textRotation="90" wrapText="1"/>
    </xf>
    <xf numFmtId="0" fontId="13" fillId="0" borderId="0">
      <alignment vertical="center"/>
    </xf>
    <xf numFmtId="0" fontId="13" fillId="0" borderId="0">
      <alignment vertical="center"/>
    </xf>
    <xf numFmtId="0" fontId="14" fillId="0" borderId="11">
      <alignment horizontal="center" vertical="center" textRotation="90" wrapText="1"/>
    </xf>
    <xf numFmtId="0" fontId="14" fillId="0" borderId="11">
      <alignment horizontal="center" vertical="center" textRotation="90" wrapText="1"/>
    </xf>
    <xf numFmtId="0" fontId="14" fillId="0" borderId="18">
      <alignment horizontal="center" vertical="center" textRotation="90"/>
    </xf>
    <xf numFmtId="0" fontId="14" fillId="0" borderId="18">
      <alignment horizontal="center" vertical="center" textRotation="90"/>
    </xf>
    <xf numFmtId="0" fontId="14" fillId="0" borderId="11">
      <alignment horizontal="center" vertical="center" textRotation="90"/>
    </xf>
    <xf numFmtId="0" fontId="14" fillId="0" borderId="11">
      <alignment horizontal="center" vertical="center" textRotation="90"/>
    </xf>
    <xf numFmtId="0" fontId="14" fillId="0" borderId="27">
      <alignment horizontal="center" vertical="center" textRotation="90"/>
    </xf>
    <xf numFmtId="0" fontId="14" fillId="0" borderId="27">
      <alignment horizontal="center" vertical="center" textRotation="90"/>
    </xf>
    <xf numFmtId="0" fontId="14" fillId="0" borderId="28">
      <alignment horizontal="center" vertical="center" textRotation="90"/>
    </xf>
    <xf numFmtId="0" fontId="14" fillId="0" borderId="28">
      <alignment horizontal="center" vertical="center" textRotation="90"/>
    </xf>
    <xf numFmtId="0" fontId="15" fillId="0" borderId="11">
      <alignment wrapText="1"/>
    </xf>
    <xf numFmtId="0" fontId="15" fillId="0" borderId="11">
      <alignment wrapText="1"/>
    </xf>
    <xf numFmtId="0" fontId="15" fillId="0" borderId="28">
      <alignment wrapText="1"/>
    </xf>
    <xf numFmtId="0" fontId="15" fillId="0" borderId="28">
      <alignment wrapText="1"/>
    </xf>
    <xf numFmtId="0" fontId="15" fillId="0" borderId="18">
      <alignment wrapText="1"/>
    </xf>
    <xf numFmtId="0" fontId="15" fillId="0" borderId="18">
      <alignment wrapText="1"/>
    </xf>
    <xf numFmtId="0" fontId="13" fillId="0" borderId="28">
      <alignment horizontal="center" vertical="top" wrapText="1"/>
    </xf>
    <xf numFmtId="0" fontId="13" fillId="0" borderId="28">
      <alignment horizontal="center" vertical="top" wrapText="1"/>
    </xf>
    <xf numFmtId="0" fontId="14" fillId="0" borderId="29"/>
    <xf numFmtId="0" fontId="14" fillId="0" borderId="29"/>
    <xf numFmtId="49" fontId="16" fillId="0" borderId="30">
      <alignment horizontal="left" vertical="center" wrapText="1"/>
    </xf>
    <xf numFmtId="49" fontId="16" fillId="0" borderId="30">
      <alignment horizontal="left" vertical="center" wrapText="1"/>
    </xf>
    <xf numFmtId="49" fontId="13" fillId="0" borderId="31">
      <alignment horizontal="left" vertical="center" wrapText="1" indent="2"/>
    </xf>
    <xf numFmtId="49" fontId="13" fillId="0" borderId="31">
      <alignment horizontal="left" vertical="center" wrapText="1" indent="2"/>
    </xf>
    <xf numFmtId="49" fontId="13" fillId="0" borderId="22">
      <alignment horizontal="left" vertical="center" wrapText="1" indent="3"/>
    </xf>
    <xf numFmtId="49" fontId="13" fillId="0" borderId="22">
      <alignment horizontal="left" vertical="center" wrapText="1" indent="3"/>
    </xf>
    <xf numFmtId="49" fontId="13" fillId="0" borderId="30">
      <alignment horizontal="left" vertical="center" wrapText="1" indent="3"/>
    </xf>
    <xf numFmtId="49" fontId="13" fillId="0" borderId="30">
      <alignment horizontal="left" vertical="center" wrapText="1" indent="3"/>
    </xf>
    <xf numFmtId="49" fontId="13" fillId="0" borderId="32">
      <alignment horizontal="left" vertical="center" wrapText="1" indent="3"/>
    </xf>
    <xf numFmtId="49" fontId="13" fillId="0" borderId="32">
      <alignment horizontal="left" vertical="center" wrapText="1" indent="3"/>
    </xf>
    <xf numFmtId="0" fontId="16" fillId="0" borderId="29">
      <alignment horizontal="left" vertical="center" wrapText="1"/>
    </xf>
    <xf numFmtId="0" fontId="16" fillId="0" borderId="29">
      <alignment horizontal="left" vertical="center" wrapText="1"/>
    </xf>
    <xf numFmtId="49" fontId="13" fillId="0" borderId="18">
      <alignment horizontal="left" vertical="center" wrapText="1" indent="3"/>
    </xf>
    <xf numFmtId="49" fontId="13" fillId="0" borderId="18">
      <alignment horizontal="left" vertical="center" wrapText="1" indent="3"/>
    </xf>
    <xf numFmtId="49" fontId="13" fillId="0" borderId="0">
      <alignment horizontal="left" vertical="center" wrapText="1" indent="3"/>
    </xf>
    <xf numFmtId="49" fontId="13" fillId="0" borderId="0">
      <alignment horizontal="left" vertical="center" wrapText="1" indent="3"/>
    </xf>
    <xf numFmtId="49" fontId="13" fillId="0" borderId="11">
      <alignment horizontal="left" vertical="center" wrapText="1" indent="3"/>
    </xf>
    <xf numFmtId="49" fontId="13" fillId="0" borderId="11">
      <alignment horizontal="left" vertical="center" wrapText="1" indent="3"/>
    </xf>
    <xf numFmtId="49" fontId="16" fillId="0" borderId="29">
      <alignment horizontal="left" vertical="center" wrapText="1"/>
    </xf>
    <xf numFmtId="49" fontId="16" fillId="0" borderId="29">
      <alignment horizontal="left" vertical="center" wrapText="1"/>
    </xf>
    <xf numFmtId="0" fontId="13" fillId="0" borderId="30">
      <alignment horizontal="left" vertical="center" wrapText="1"/>
    </xf>
    <xf numFmtId="0" fontId="13" fillId="0" borderId="30">
      <alignment horizontal="left" vertical="center" wrapText="1"/>
    </xf>
    <xf numFmtId="0" fontId="13" fillId="0" borderId="32">
      <alignment horizontal="left" vertical="center" wrapText="1"/>
    </xf>
    <xf numFmtId="0" fontId="13" fillId="0" borderId="32">
      <alignment horizontal="left" vertical="center" wrapText="1"/>
    </xf>
    <xf numFmtId="49" fontId="13" fillId="0" borderId="30">
      <alignment horizontal="left" vertical="center" wrapText="1"/>
    </xf>
    <xf numFmtId="49" fontId="13" fillId="0" borderId="30">
      <alignment horizontal="left" vertical="center" wrapText="1"/>
    </xf>
    <xf numFmtId="49" fontId="13" fillId="0" borderId="32">
      <alignment horizontal="left" vertical="center" wrapText="1"/>
    </xf>
    <xf numFmtId="49" fontId="13" fillId="0" borderId="32">
      <alignment horizontal="left" vertical="center" wrapText="1"/>
    </xf>
    <xf numFmtId="49" fontId="14" fillId="0" borderId="33">
      <alignment horizontal="center"/>
    </xf>
    <xf numFmtId="49" fontId="14" fillId="0" borderId="33">
      <alignment horizontal="center"/>
    </xf>
    <xf numFmtId="49" fontId="14" fillId="0" borderId="34">
      <alignment horizontal="center" vertical="center" wrapText="1"/>
    </xf>
    <xf numFmtId="49" fontId="14" fillId="0" borderId="34">
      <alignment horizontal="center" vertical="center" wrapText="1"/>
    </xf>
    <xf numFmtId="49" fontId="13" fillId="0" borderId="35">
      <alignment horizontal="center" vertical="center" wrapText="1"/>
    </xf>
    <xf numFmtId="49" fontId="13" fillId="0" borderId="35">
      <alignment horizontal="center" vertical="center" wrapText="1"/>
    </xf>
    <xf numFmtId="49" fontId="13" fillId="0" borderId="23">
      <alignment horizontal="center" vertical="center" wrapText="1"/>
    </xf>
    <xf numFmtId="49" fontId="13" fillId="0" borderId="23">
      <alignment horizontal="center" vertical="center" wrapText="1"/>
    </xf>
    <xf numFmtId="49" fontId="13" fillId="0" borderId="34">
      <alignment horizontal="center" vertical="center" wrapText="1"/>
    </xf>
    <xf numFmtId="49" fontId="13" fillId="0" borderId="34">
      <alignment horizontal="center" vertical="center" wrapText="1"/>
    </xf>
    <xf numFmtId="49" fontId="13" fillId="0" borderId="36">
      <alignment horizontal="center" vertical="center" wrapText="1"/>
    </xf>
    <xf numFmtId="49" fontId="13" fillId="0" borderId="36">
      <alignment horizontal="center" vertical="center" wrapText="1"/>
    </xf>
    <xf numFmtId="49" fontId="13" fillId="0" borderId="37">
      <alignment horizontal="center" vertical="center" wrapText="1"/>
    </xf>
    <xf numFmtId="49" fontId="13" fillId="0" borderId="37">
      <alignment horizontal="center" vertical="center" wrapText="1"/>
    </xf>
    <xf numFmtId="49" fontId="13" fillId="0" borderId="0">
      <alignment horizontal="center" vertical="center" wrapText="1"/>
    </xf>
    <xf numFmtId="49" fontId="13" fillId="0" borderId="0">
      <alignment horizontal="center" vertical="center" wrapText="1"/>
    </xf>
    <xf numFmtId="49" fontId="13" fillId="0" borderId="11">
      <alignment horizontal="center" vertical="center" wrapText="1"/>
    </xf>
    <xf numFmtId="49" fontId="13" fillId="0" borderId="11">
      <alignment horizontal="center" vertical="center" wrapText="1"/>
    </xf>
    <xf numFmtId="49" fontId="14" fillId="0" borderId="33">
      <alignment horizontal="center" vertical="center" wrapText="1"/>
    </xf>
    <xf numFmtId="49" fontId="14" fillId="0" borderId="33">
      <alignment horizontal="center" vertical="center" wrapText="1"/>
    </xf>
    <xf numFmtId="0" fontId="14" fillId="0" borderId="33">
      <alignment horizontal="center" vertical="center"/>
    </xf>
    <xf numFmtId="0" fontId="14" fillId="0" borderId="33">
      <alignment horizontal="center" vertical="center"/>
    </xf>
    <xf numFmtId="0" fontId="13" fillId="0" borderId="35">
      <alignment horizontal="center" vertical="center"/>
    </xf>
    <xf numFmtId="0" fontId="13" fillId="0" borderId="35">
      <alignment horizontal="center" vertical="center"/>
    </xf>
    <xf numFmtId="0" fontId="13" fillId="0" borderId="23">
      <alignment horizontal="center" vertical="center"/>
    </xf>
    <xf numFmtId="0" fontId="13" fillId="0" borderId="23">
      <alignment horizontal="center" vertical="center"/>
    </xf>
    <xf numFmtId="0" fontId="13" fillId="0" borderId="34">
      <alignment horizontal="center" vertical="center"/>
    </xf>
    <xf numFmtId="0" fontId="13" fillId="0" borderId="34">
      <alignment horizontal="center" vertical="center"/>
    </xf>
    <xf numFmtId="0" fontId="14" fillId="0" borderId="34">
      <alignment horizontal="center" vertical="center"/>
    </xf>
    <xf numFmtId="0" fontId="14" fillId="0" borderId="34">
      <alignment horizontal="center" vertical="center"/>
    </xf>
    <xf numFmtId="0" fontId="13" fillId="0" borderId="36">
      <alignment horizontal="center" vertical="center"/>
    </xf>
    <xf numFmtId="0" fontId="13" fillId="0" borderId="36">
      <alignment horizontal="center" vertical="center"/>
    </xf>
    <xf numFmtId="49" fontId="14" fillId="0" borderId="33">
      <alignment horizontal="center" vertical="center"/>
    </xf>
    <xf numFmtId="49" fontId="14" fillId="0" borderId="33">
      <alignment horizontal="center" vertical="center"/>
    </xf>
    <xf numFmtId="49" fontId="13" fillId="0" borderId="35">
      <alignment horizontal="center" vertical="center"/>
    </xf>
    <xf numFmtId="49" fontId="13" fillId="0" borderId="35">
      <alignment horizontal="center" vertical="center"/>
    </xf>
    <xf numFmtId="49" fontId="13" fillId="0" borderId="23">
      <alignment horizontal="center" vertical="center"/>
    </xf>
    <xf numFmtId="49" fontId="13" fillId="0" borderId="23">
      <alignment horizontal="center" vertical="center"/>
    </xf>
    <xf numFmtId="49" fontId="13" fillId="0" borderId="34">
      <alignment horizontal="center" vertical="center"/>
    </xf>
    <xf numFmtId="49" fontId="13" fillId="0" borderId="34">
      <alignment horizontal="center" vertical="center"/>
    </xf>
    <xf numFmtId="49" fontId="13" fillId="0" borderId="36">
      <alignment horizontal="center" vertical="center"/>
    </xf>
    <xf numFmtId="49" fontId="13" fillId="0" borderId="36">
      <alignment horizontal="center" vertical="center"/>
    </xf>
    <xf numFmtId="49" fontId="13" fillId="0" borderId="11">
      <alignment horizontal="center"/>
    </xf>
    <xf numFmtId="49" fontId="13" fillId="0" borderId="11">
      <alignment horizontal="center"/>
    </xf>
    <xf numFmtId="0" fontId="13" fillId="0" borderId="18">
      <alignment horizontal="center"/>
    </xf>
    <xf numFmtId="0" fontId="13" fillId="0" borderId="18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49" fontId="13" fillId="0" borderId="11"/>
    <xf numFmtId="49" fontId="13" fillId="0" borderId="11"/>
    <xf numFmtId="0" fontId="13" fillId="0" borderId="28">
      <alignment horizontal="center" vertical="top"/>
    </xf>
    <xf numFmtId="0" fontId="13" fillId="0" borderId="28">
      <alignment horizontal="center" vertical="top"/>
    </xf>
    <xf numFmtId="49" fontId="13" fillId="0" borderId="28">
      <alignment horizontal="center" vertical="top" wrapText="1"/>
    </xf>
    <xf numFmtId="49" fontId="13" fillId="0" borderId="28">
      <alignment horizontal="center" vertical="top" wrapText="1"/>
    </xf>
    <xf numFmtId="0" fontId="13" fillId="0" borderId="25"/>
    <xf numFmtId="0" fontId="13" fillId="0" borderId="25"/>
    <xf numFmtId="4" fontId="13" fillId="0" borderId="38">
      <alignment horizontal="right"/>
    </xf>
    <xf numFmtId="4" fontId="13" fillId="0" borderId="38">
      <alignment horizontal="right"/>
    </xf>
    <xf numFmtId="4" fontId="13" fillId="0" borderId="37">
      <alignment horizontal="right"/>
    </xf>
    <xf numFmtId="4" fontId="13" fillId="0" borderId="37">
      <alignment horizontal="right"/>
    </xf>
    <xf numFmtId="4" fontId="13" fillId="0" borderId="0">
      <alignment horizontal="right" shrinkToFit="1"/>
    </xf>
    <xf numFmtId="4" fontId="13" fillId="0" borderId="0">
      <alignment horizontal="right" shrinkToFit="1"/>
    </xf>
    <xf numFmtId="4" fontId="13" fillId="0" borderId="11">
      <alignment horizontal="right"/>
    </xf>
    <xf numFmtId="4" fontId="13" fillId="0" borderId="11">
      <alignment horizontal="right"/>
    </xf>
    <xf numFmtId="0" fontId="13" fillId="0" borderId="18"/>
    <xf numFmtId="0" fontId="13" fillId="0" borderId="18"/>
    <xf numFmtId="0" fontId="13" fillId="0" borderId="28">
      <alignment horizontal="center" vertical="top" wrapText="1"/>
    </xf>
    <xf numFmtId="0" fontId="13" fillId="0" borderId="28">
      <alignment horizontal="center" vertical="top" wrapText="1"/>
    </xf>
    <xf numFmtId="0" fontId="13" fillId="0" borderId="11">
      <alignment horizontal="center"/>
    </xf>
    <xf numFmtId="0" fontId="13" fillId="0" borderId="11">
      <alignment horizontal="center"/>
    </xf>
    <xf numFmtId="49" fontId="13" fillId="0" borderId="18">
      <alignment horizontal="center"/>
    </xf>
    <xf numFmtId="49" fontId="13" fillId="0" borderId="18">
      <alignment horizontal="center"/>
    </xf>
    <xf numFmtId="49" fontId="13" fillId="0" borderId="0">
      <alignment horizontal="left"/>
    </xf>
    <xf numFmtId="49" fontId="13" fillId="0" borderId="0">
      <alignment horizontal="left"/>
    </xf>
    <xf numFmtId="4" fontId="13" fillId="0" borderId="25">
      <alignment horizontal="right"/>
    </xf>
    <xf numFmtId="4" fontId="13" fillId="0" borderId="25">
      <alignment horizontal="right"/>
    </xf>
    <xf numFmtId="0" fontId="13" fillId="0" borderId="28">
      <alignment horizontal="center" vertical="top"/>
    </xf>
    <xf numFmtId="0" fontId="13" fillId="0" borderId="28">
      <alignment horizontal="center" vertical="top"/>
    </xf>
    <xf numFmtId="4" fontId="13" fillId="0" borderId="26">
      <alignment horizontal="right"/>
    </xf>
    <xf numFmtId="4" fontId="13" fillId="0" borderId="26">
      <alignment horizontal="right"/>
    </xf>
    <xf numFmtId="4" fontId="13" fillId="0" borderId="39">
      <alignment horizontal="right"/>
    </xf>
    <xf numFmtId="4" fontId="13" fillId="0" borderId="39">
      <alignment horizontal="right"/>
    </xf>
    <xf numFmtId="0" fontId="13" fillId="0" borderId="26"/>
    <xf numFmtId="0" fontId="13" fillId="0" borderId="26"/>
    <xf numFmtId="0" fontId="17" fillId="0" borderId="40"/>
    <xf numFmtId="0" fontId="17" fillId="0" borderId="40"/>
    <xf numFmtId="0" fontId="12" fillId="21" borderId="0"/>
    <xf numFmtId="0" fontId="12" fillId="21" borderId="0"/>
    <xf numFmtId="0" fontId="14" fillId="0" borderId="0"/>
    <xf numFmtId="0" fontId="14" fillId="0" borderId="0"/>
    <xf numFmtId="0" fontId="18" fillId="0" borderId="0">
      <alignment horizontal="left" vertical="top" wrapText="1"/>
    </xf>
    <xf numFmtId="0" fontId="18" fillId="0" borderId="28">
      <alignment horizontal="center" vertical="center" wrapText="1"/>
    </xf>
    <xf numFmtId="0" fontId="19" fillId="0" borderId="0"/>
    <xf numFmtId="0" fontId="19" fillId="0" borderId="0"/>
    <xf numFmtId="0" fontId="18" fillId="0" borderId="0"/>
    <xf numFmtId="0" fontId="13" fillId="0" borderId="0">
      <alignment horizontal="left"/>
    </xf>
    <xf numFmtId="0" fontId="13" fillId="0" borderId="0">
      <alignment horizontal="left"/>
    </xf>
    <xf numFmtId="0" fontId="20" fillId="0" borderId="0">
      <alignment horizontal="center" wrapText="1"/>
    </xf>
    <xf numFmtId="0" fontId="18" fillId="0" borderId="0"/>
    <xf numFmtId="0" fontId="13" fillId="0" borderId="0"/>
    <xf numFmtId="0" fontId="13" fillId="0" borderId="0"/>
    <xf numFmtId="0" fontId="20" fillId="0" borderId="0">
      <alignment horizontal="center"/>
    </xf>
    <xf numFmtId="0" fontId="17" fillId="0" borderId="0"/>
    <xf numFmtId="0" fontId="17" fillId="0" borderId="0"/>
    <xf numFmtId="0" fontId="18" fillId="0" borderId="0">
      <alignment wrapText="1"/>
    </xf>
    <xf numFmtId="1" fontId="18" fillId="0" borderId="28">
      <alignment horizontal="center" vertical="top" shrinkToFit="1"/>
    </xf>
    <xf numFmtId="0" fontId="12" fillId="0" borderId="0"/>
    <xf numFmtId="0" fontId="12" fillId="0" borderId="0"/>
    <xf numFmtId="0" fontId="18" fillId="0" borderId="0">
      <alignment horizontal="right"/>
    </xf>
    <xf numFmtId="0" fontId="12" fillId="21" borderId="11"/>
    <xf numFmtId="0" fontId="12" fillId="21" borderId="11"/>
    <xf numFmtId="49" fontId="13" fillId="0" borderId="28">
      <alignment horizontal="center" vertical="center" wrapText="1"/>
    </xf>
    <xf numFmtId="49" fontId="13" fillId="0" borderId="28">
      <alignment horizontal="center" vertical="center" wrapText="1"/>
    </xf>
    <xf numFmtId="0" fontId="18" fillId="0" borderId="28">
      <alignment horizontal="center" vertical="center" wrapText="1"/>
    </xf>
    <xf numFmtId="49" fontId="13" fillId="0" borderId="28">
      <alignment horizontal="center" vertical="center" wrapText="1"/>
    </xf>
    <xf numFmtId="49" fontId="13" fillId="0" borderId="28">
      <alignment horizontal="center" vertical="center" wrapText="1"/>
    </xf>
    <xf numFmtId="0" fontId="18" fillId="0" borderId="41"/>
    <xf numFmtId="0" fontId="12" fillId="21" borderId="42"/>
    <xf numFmtId="0" fontId="12" fillId="21" borderId="42"/>
    <xf numFmtId="0" fontId="13" fillId="0" borderId="43">
      <alignment horizontal="left" wrapText="1"/>
    </xf>
    <xf numFmtId="0" fontId="13" fillId="0" borderId="43">
      <alignment horizontal="left" wrapText="1"/>
    </xf>
    <xf numFmtId="0" fontId="13" fillId="0" borderId="19">
      <alignment horizontal="left" wrapText="1" indent="1"/>
    </xf>
    <xf numFmtId="0" fontId="13" fillId="0" borderId="19">
      <alignment horizontal="left" wrapText="1" indent="1"/>
    </xf>
    <xf numFmtId="0" fontId="21" fillId="0" borderId="28">
      <alignment horizontal="left"/>
    </xf>
    <xf numFmtId="0" fontId="13" fillId="0" borderId="13">
      <alignment horizontal="left" wrapText="1" indent="2"/>
    </xf>
    <xf numFmtId="0" fontId="13" fillId="0" borderId="13">
      <alignment horizontal="left" wrapText="1" indent="2"/>
    </xf>
    <xf numFmtId="4" fontId="21" fillId="22" borderId="28">
      <alignment horizontal="right" vertical="top" shrinkToFit="1"/>
    </xf>
    <xf numFmtId="0" fontId="12" fillId="21" borderId="18"/>
    <xf numFmtId="0" fontId="12" fillId="21" borderId="18"/>
    <xf numFmtId="0" fontId="22" fillId="0" borderId="0">
      <alignment horizontal="center" wrapText="1"/>
    </xf>
    <xf numFmtId="0" fontId="22" fillId="0" borderId="0">
      <alignment horizontal="center" wrapText="1"/>
    </xf>
    <xf numFmtId="0" fontId="18" fillId="0" borderId="18"/>
    <xf numFmtId="0" fontId="23" fillId="0" borderId="0">
      <alignment horizontal="center" vertical="top"/>
    </xf>
    <xf numFmtId="0" fontId="23" fillId="0" borderId="0">
      <alignment horizontal="center" vertical="top"/>
    </xf>
    <xf numFmtId="0" fontId="18" fillId="0" borderId="0">
      <alignment horizontal="left" wrapText="1"/>
    </xf>
    <xf numFmtId="0" fontId="13" fillId="0" borderId="11">
      <alignment wrapText="1"/>
    </xf>
    <xf numFmtId="0" fontId="13" fillId="0" borderId="11">
      <alignment wrapText="1"/>
    </xf>
    <xf numFmtId="0" fontId="18" fillId="0" borderId="28">
      <alignment horizontal="left" vertical="top" wrapText="1"/>
    </xf>
    <xf numFmtId="0" fontId="21" fillId="0" borderId="28">
      <alignment horizontal="left"/>
    </xf>
    <xf numFmtId="0" fontId="13" fillId="0" borderId="42">
      <alignment wrapText="1"/>
    </xf>
    <xf numFmtId="0" fontId="13" fillId="0" borderId="42">
      <alignment wrapText="1"/>
    </xf>
    <xf numFmtId="4" fontId="18" fillId="23" borderId="28">
      <alignment horizontal="right" vertical="top" shrinkToFit="1"/>
    </xf>
    <xf numFmtId="0" fontId="13" fillId="0" borderId="18">
      <alignment horizontal="left"/>
    </xf>
    <xf numFmtId="0" fontId="13" fillId="0" borderId="18">
      <alignment horizontal="left"/>
    </xf>
    <xf numFmtId="0" fontId="12" fillId="21" borderId="44"/>
    <xf numFmtId="0" fontId="12" fillId="21" borderId="44"/>
    <xf numFmtId="4" fontId="21" fillId="24" borderId="28">
      <alignment horizontal="right" vertical="top" shrinkToFit="1"/>
    </xf>
    <xf numFmtId="49" fontId="13" fillId="0" borderId="33">
      <alignment horizontal="center" wrapText="1"/>
    </xf>
    <xf numFmtId="49" fontId="13" fillId="0" borderId="33">
      <alignment horizontal="center" wrapText="1"/>
    </xf>
    <xf numFmtId="0" fontId="18" fillId="0" borderId="0">
      <alignment wrapText="1"/>
    </xf>
    <xf numFmtId="49" fontId="13" fillId="0" borderId="35">
      <alignment horizontal="center" wrapText="1"/>
    </xf>
    <xf numFmtId="49" fontId="13" fillId="0" borderId="35">
      <alignment horizontal="center" wrapText="1"/>
    </xf>
    <xf numFmtId="49" fontId="13" fillId="0" borderId="34">
      <alignment horizontal="center"/>
    </xf>
    <xf numFmtId="49" fontId="13" fillId="0" borderId="34">
      <alignment horizontal="center"/>
    </xf>
    <xf numFmtId="0" fontId="12" fillId="21" borderId="45"/>
    <xf numFmtId="0" fontId="12" fillId="21" borderId="45"/>
    <xf numFmtId="0" fontId="13" fillId="0" borderId="37"/>
    <xf numFmtId="0" fontId="13" fillId="0" borderId="37"/>
    <xf numFmtId="0" fontId="13" fillId="0" borderId="0">
      <alignment horizontal="center"/>
    </xf>
    <xf numFmtId="0" fontId="13" fillId="0" borderId="0">
      <alignment horizontal="center"/>
    </xf>
    <xf numFmtId="49" fontId="13" fillId="0" borderId="18"/>
    <xf numFmtId="49" fontId="13" fillId="0" borderId="18"/>
    <xf numFmtId="49" fontId="13" fillId="0" borderId="0"/>
    <xf numFmtId="49" fontId="13" fillId="0" borderId="0"/>
    <xf numFmtId="49" fontId="13" fillId="0" borderId="8">
      <alignment horizontal="center"/>
    </xf>
    <xf numFmtId="49" fontId="13" fillId="0" borderId="8">
      <alignment horizontal="center"/>
    </xf>
    <xf numFmtId="49" fontId="13" fillId="0" borderId="8">
      <alignment horizontal="center"/>
    </xf>
    <xf numFmtId="49" fontId="13" fillId="0" borderId="25">
      <alignment horizontal="center"/>
    </xf>
    <xf numFmtId="49" fontId="13" fillId="0" borderId="25">
      <alignment horizontal="center"/>
    </xf>
    <xf numFmtId="49" fontId="13" fillId="0" borderId="25">
      <alignment horizontal="center"/>
    </xf>
    <xf numFmtId="49" fontId="13" fillId="0" borderId="28">
      <alignment horizontal="center"/>
    </xf>
    <xf numFmtId="49" fontId="13" fillId="0" borderId="28">
      <alignment horizontal="center"/>
    </xf>
    <xf numFmtId="49" fontId="13" fillId="0" borderId="28">
      <alignment horizontal="center" vertical="center" wrapText="1"/>
    </xf>
    <xf numFmtId="49" fontId="13" fillId="0" borderId="28">
      <alignment horizontal="center" vertical="center" wrapText="1"/>
    </xf>
    <xf numFmtId="0" fontId="18" fillId="0" borderId="28">
      <alignment horizontal="center" vertical="center" wrapText="1"/>
    </xf>
    <xf numFmtId="49" fontId="13" fillId="0" borderId="38">
      <alignment horizontal="center" vertical="center" wrapText="1"/>
    </xf>
    <xf numFmtId="49" fontId="13" fillId="0" borderId="38">
      <alignment horizontal="center" vertical="center" wrapText="1"/>
    </xf>
    <xf numFmtId="0" fontId="18" fillId="0" borderId="0">
      <alignment horizontal="left" wrapText="1"/>
    </xf>
    <xf numFmtId="0" fontId="12" fillId="21" borderId="46"/>
    <xf numFmtId="0" fontId="12" fillId="21" borderId="46"/>
    <xf numFmtId="4" fontId="13" fillId="0" borderId="28">
      <alignment horizontal="right"/>
    </xf>
    <xf numFmtId="4" fontId="13" fillId="0" borderId="28">
      <alignment horizontal="right"/>
    </xf>
    <xf numFmtId="10" fontId="21" fillId="24" borderId="28">
      <alignment horizontal="right" vertical="top" shrinkToFit="1"/>
    </xf>
    <xf numFmtId="0" fontId="13" fillId="25" borderId="37"/>
    <xf numFmtId="0" fontId="13" fillId="25" borderId="37"/>
    <xf numFmtId="0" fontId="20" fillId="0" borderId="0">
      <alignment horizontal="center" wrapText="1"/>
    </xf>
    <xf numFmtId="0" fontId="13" fillId="25" borderId="0"/>
    <xf numFmtId="0" fontId="13" fillId="25" borderId="0"/>
    <xf numFmtId="0" fontId="20" fillId="0" borderId="0">
      <alignment horizontal="center"/>
    </xf>
    <xf numFmtId="0" fontId="22" fillId="0" borderId="0">
      <alignment horizontal="center" wrapText="1"/>
    </xf>
    <xf numFmtId="0" fontId="22" fillId="0" borderId="0">
      <alignment horizontal="center" wrapText="1"/>
    </xf>
    <xf numFmtId="0" fontId="18" fillId="0" borderId="0">
      <alignment horizontal="right"/>
    </xf>
    <xf numFmtId="0" fontId="24" fillId="0" borderId="47"/>
    <xf numFmtId="0" fontId="24" fillId="0" borderId="47"/>
    <xf numFmtId="49" fontId="25" fillId="0" borderId="48">
      <alignment horizontal="right"/>
    </xf>
    <xf numFmtId="49" fontId="25" fillId="0" borderId="48">
      <alignment horizontal="right"/>
    </xf>
    <xf numFmtId="0" fontId="21" fillId="0" borderId="28">
      <alignment vertical="top" wrapText="1"/>
    </xf>
    <xf numFmtId="0" fontId="13" fillId="0" borderId="48">
      <alignment horizontal="right"/>
    </xf>
    <xf numFmtId="0" fontId="13" fillId="0" borderId="48">
      <alignment horizontal="right"/>
    </xf>
    <xf numFmtId="0" fontId="24" fillId="0" borderId="11"/>
    <xf numFmtId="0" fontId="24" fillId="0" borderId="11"/>
    <xf numFmtId="0" fontId="13" fillId="0" borderId="38">
      <alignment horizontal="center"/>
    </xf>
    <xf numFmtId="0" fontId="13" fillId="0" borderId="38">
      <alignment horizontal="center"/>
    </xf>
    <xf numFmtId="4" fontId="21" fillId="23" borderId="28">
      <alignment horizontal="right" vertical="top" shrinkToFit="1"/>
    </xf>
    <xf numFmtId="49" fontId="12" fillId="0" borderId="49">
      <alignment horizontal="center"/>
    </xf>
    <xf numFmtId="49" fontId="12" fillId="0" borderId="49">
      <alignment horizontal="center"/>
    </xf>
    <xf numFmtId="10" fontId="21" fillId="23" borderId="28">
      <alignment horizontal="right" vertical="top" shrinkToFit="1"/>
    </xf>
    <xf numFmtId="164" fontId="13" fillId="0" borderId="16">
      <alignment horizontal="center"/>
    </xf>
    <xf numFmtId="164" fontId="13" fillId="0" borderId="16">
      <alignment horizontal="center"/>
    </xf>
    <xf numFmtId="0" fontId="13" fillId="0" borderId="50">
      <alignment horizontal="center"/>
    </xf>
    <xf numFmtId="0" fontId="13" fillId="0" borderId="50">
      <alignment horizontal="center"/>
    </xf>
    <xf numFmtId="49" fontId="13" fillId="0" borderId="17">
      <alignment horizontal="center"/>
    </xf>
    <xf numFmtId="49" fontId="13" fillId="0" borderId="17">
      <alignment horizontal="center"/>
    </xf>
    <xf numFmtId="49" fontId="13" fillId="0" borderId="16">
      <alignment horizontal="center"/>
    </xf>
    <xf numFmtId="49" fontId="13" fillId="0" borderId="16">
      <alignment horizontal="center"/>
    </xf>
    <xf numFmtId="0" fontId="13" fillId="0" borderId="16">
      <alignment horizontal="center"/>
    </xf>
    <xf numFmtId="0" fontId="13" fillId="0" borderId="16">
      <alignment horizontal="center"/>
    </xf>
    <xf numFmtId="49" fontId="13" fillId="0" borderId="51">
      <alignment horizontal="center"/>
    </xf>
    <xf numFmtId="49" fontId="13" fillId="0" borderId="51">
      <alignment horizontal="center"/>
    </xf>
    <xf numFmtId="0" fontId="17" fillId="0" borderId="37"/>
    <xf numFmtId="0" fontId="17" fillId="0" borderId="37"/>
    <xf numFmtId="0" fontId="24" fillId="0" borderId="0"/>
    <xf numFmtId="0" fontId="24" fillId="0" borderId="0"/>
    <xf numFmtId="0" fontId="12" fillId="0" borderId="41"/>
    <xf numFmtId="0" fontId="12" fillId="0" borderId="41"/>
    <xf numFmtId="0" fontId="12" fillId="0" borderId="40"/>
    <xf numFmtId="0" fontId="12" fillId="0" borderId="40"/>
    <xf numFmtId="4" fontId="13" fillId="0" borderId="13">
      <alignment horizontal="right"/>
    </xf>
    <xf numFmtId="4" fontId="13" fillId="0" borderId="13">
      <alignment horizontal="right"/>
    </xf>
    <xf numFmtId="49" fontId="13" fillId="0" borderId="26">
      <alignment horizontal="center"/>
    </xf>
    <xf numFmtId="49" fontId="13" fillId="0" borderId="26">
      <alignment horizontal="center"/>
    </xf>
    <xf numFmtId="0" fontId="13" fillId="0" borderId="52">
      <alignment horizontal="left" wrapText="1"/>
    </xf>
    <xf numFmtId="0" fontId="13" fillId="0" borderId="52">
      <alignment horizontal="left" wrapText="1"/>
    </xf>
    <xf numFmtId="0" fontId="13" fillId="0" borderId="24">
      <alignment horizontal="left" wrapText="1" indent="1"/>
    </xf>
    <xf numFmtId="0" fontId="13" fillId="0" borderId="24">
      <alignment horizontal="left" wrapText="1" indent="1"/>
    </xf>
    <xf numFmtId="0" fontId="13" fillId="0" borderId="16">
      <alignment horizontal="left" wrapText="1" indent="2"/>
    </xf>
    <xf numFmtId="0" fontId="13" fillId="0" borderId="16">
      <alignment horizontal="left" wrapText="1" indent="2"/>
    </xf>
    <xf numFmtId="0" fontId="12" fillId="21" borderId="53"/>
    <xf numFmtId="0" fontId="12" fillId="21" borderId="53"/>
    <xf numFmtId="0" fontId="13" fillId="25" borderId="21"/>
    <xf numFmtId="0" fontId="13" fillId="25" borderId="21"/>
    <xf numFmtId="0" fontId="22" fillId="0" borderId="0">
      <alignment horizontal="left" wrapText="1"/>
    </xf>
    <xf numFmtId="0" fontId="22" fillId="0" borderId="0">
      <alignment horizontal="left" wrapText="1"/>
    </xf>
    <xf numFmtId="49" fontId="12" fillId="0" borderId="0"/>
    <xf numFmtId="49" fontId="12" fillId="0" borderId="0"/>
    <xf numFmtId="0" fontId="13" fillId="0" borderId="0">
      <alignment horizontal="right"/>
    </xf>
    <xf numFmtId="0" fontId="13" fillId="0" borderId="0">
      <alignment horizontal="right"/>
    </xf>
    <xf numFmtId="49" fontId="13" fillId="0" borderId="0">
      <alignment horizontal="right"/>
    </xf>
    <xf numFmtId="49" fontId="13" fillId="0" borderId="0">
      <alignment horizontal="right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11">
      <alignment horizontal="left"/>
    </xf>
    <xf numFmtId="0" fontId="13" fillId="0" borderId="11">
      <alignment horizontal="left"/>
    </xf>
    <xf numFmtId="0" fontId="13" fillId="0" borderId="20">
      <alignment horizontal="left" wrapText="1"/>
    </xf>
    <xf numFmtId="0" fontId="13" fillId="0" borderId="20">
      <alignment horizontal="left" wrapText="1"/>
    </xf>
    <xf numFmtId="0" fontId="13" fillId="0" borderId="20">
      <alignment horizontal="left" wrapText="1"/>
    </xf>
    <xf numFmtId="0" fontId="13" fillId="0" borderId="42"/>
    <xf numFmtId="0" fontId="13" fillId="0" borderId="42"/>
    <xf numFmtId="0" fontId="14" fillId="0" borderId="54">
      <alignment horizontal="left" wrapText="1"/>
    </xf>
    <xf numFmtId="0" fontId="14" fillId="0" borderId="54">
      <alignment horizontal="left" wrapText="1"/>
    </xf>
    <xf numFmtId="0" fontId="13" fillId="0" borderId="12">
      <alignment horizontal="left" wrapText="1" indent="2"/>
    </xf>
    <xf numFmtId="0" fontId="13" fillId="0" borderId="12">
      <alignment horizontal="left" wrapText="1" indent="2"/>
    </xf>
    <xf numFmtId="0" fontId="40" fillId="0" borderId="12">
      <alignment horizontal="left" wrapText="1" indent="2"/>
    </xf>
    <xf numFmtId="49" fontId="13" fillId="0" borderId="0">
      <alignment horizontal="center" wrapText="1"/>
    </xf>
    <xf numFmtId="49" fontId="13" fillId="0" borderId="0">
      <alignment horizontal="center" wrapText="1"/>
    </xf>
    <xf numFmtId="49" fontId="13" fillId="0" borderId="34">
      <alignment horizontal="center" wrapText="1"/>
    </xf>
    <xf numFmtId="49" fontId="13" fillId="0" borderId="34">
      <alignment horizontal="center" wrapText="1"/>
    </xf>
    <xf numFmtId="0" fontId="13" fillId="0" borderId="55"/>
    <xf numFmtId="0" fontId="13" fillId="0" borderId="55"/>
    <xf numFmtId="0" fontId="13" fillId="0" borderId="56">
      <alignment horizontal="center" wrapText="1"/>
    </xf>
    <xf numFmtId="0" fontId="13" fillId="0" borderId="56">
      <alignment horizontal="center" wrapText="1"/>
    </xf>
    <xf numFmtId="4" fontId="13" fillId="0" borderId="10">
      <alignment horizontal="right"/>
    </xf>
    <xf numFmtId="4" fontId="40" fillId="0" borderId="10">
      <alignment horizontal="right"/>
    </xf>
    <xf numFmtId="0" fontId="12" fillId="21" borderId="37"/>
    <xf numFmtId="0" fontId="12" fillId="21" borderId="37"/>
    <xf numFmtId="49" fontId="13" fillId="0" borderId="23">
      <alignment horizontal="center"/>
    </xf>
    <xf numFmtId="49" fontId="13" fillId="0" borderId="23">
      <alignment horizontal="center"/>
    </xf>
    <xf numFmtId="0" fontId="12" fillId="0" borderId="37"/>
    <xf numFmtId="0" fontId="12" fillId="0" borderId="37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10" fillId="0" borderId="0"/>
    <xf numFmtId="0" fontId="5" fillId="2" borderId="0"/>
    <xf numFmtId="0" fontId="10" fillId="0" borderId="0"/>
    <xf numFmtId="0" fontId="9" fillId="0" borderId="0"/>
    <xf numFmtId="0" fontId="9" fillId="0" borderId="0"/>
    <xf numFmtId="0" fontId="29" fillId="0" borderId="0"/>
    <xf numFmtId="0" fontId="39" fillId="0" borderId="0"/>
    <xf numFmtId="0" fontId="30" fillId="33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24" borderId="57" applyNumberFormat="0" applyFont="0" applyAlignment="0" applyProtection="0"/>
    <xf numFmtId="0" fontId="32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" fillId="0" borderId="0"/>
  </cellStyleXfs>
  <cellXfs count="212">
    <xf numFmtId="0" fontId="0" fillId="0" borderId="0" xfId="0"/>
    <xf numFmtId="49" fontId="34" fillId="0" borderId="1" xfId="332" quotePrefix="1" applyNumberFormat="1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Protection="1">
      <protection locked="0"/>
    </xf>
    <xf numFmtId="49" fontId="34" fillId="0" borderId="0" xfId="324" applyNumberFormat="1" applyFont="1" applyFill="1" applyAlignment="1" applyProtection="1">
      <alignment horizontal="center" vertical="top"/>
    </xf>
    <xf numFmtId="0" fontId="34" fillId="0" borderId="0" xfId="257" applyNumberFormat="1" applyFont="1" applyFill="1" applyProtection="1">
      <alignment horizontal="left"/>
    </xf>
    <xf numFmtId="49" fontId="34" fillId="0" borderId="0" xfId="324" applyNumberFormat="1" applyFont="1" applyFill="1" applyProtection="1"/>
    <xf numFmtId="0" fontId="34" fillId="0" borderId="0" xfId="268" applyNumberFormat="1" applyFont="1" applyFill="1" applyProtection="1"/>
    <xf numFmtId="0" fontId="2" fillId="0" borderId="0" xfId="450" applyFont="1" applyFill="1" applyAlignment="1">
      <alignment horizontal="right" vertical="center"/>
    </xf>
    <xf numFmtId="49" fontId="35" fillId="0" borderId="1" xfId="332" quotePrefix="1" applyNumberFormat="1" applyFont="1" applyFill="1" applyBorder="1" applyAlignment="1" applyProtection="1">
      <alignment horizontal="center" vertical="top"/>
    </xf>
    <xf numFmtId="0" fontId="35" fillId="0" borderId="1" xfId="286" applyNumberFormat="1" applyFont="1" applyFill="1" applyBorder="1" applyAlignment="1" applyProtection="1">
      <alignment horizontal="left" vertical="center" wrapText="1"/>
    </xf>
    <xf numFmtId="4" fontId="35" fillId="0" borderId="1" xfId="342" applyNumberFormat="1" applyFont="1" applyFill="1" applyBorder="1" applyProtection="1">
      <alignment horizontal="right"/>
    </xf>
    <xf numFmtId="0" fontId="34" fillId="0" borderId="1" xfId="286" applyNumberFormat="1" applyFont="1" applyFill="1" applyBorder="1" applyAlignment="1" applyProtection="1">
      <alignment horizontal="left" vertical="center" wrapText="1"/>
    </xf>
    <xf numFmtId="4" fontId="34" fillId="0" borderId="1" xfId="342" applyNumberFormat="1" applyFont="1" applyFill="1" applyBorder="1" applyProtection="1">
      <alignment horizontal="right"/>
    </xf>
    <xf numFmtId="4" fontId="2" fillId="0" borderId="0" xfId="0" applyNumberFormat="1" applyFont="1" applyFill="1" applyProtection="1">
      <protection locked="0"/>
    </xf>
    <xf numFmtId="4" fontId="35" fillId="0" borderId="58" xfId="342" applyNumberFormat="1" applyFont="1" applyFill="1" applyBorder="1" applyAlignment="1" applyProtection="1">
      <alignment horizontal="right" vertical="center"/>
    </xf>
    <xf numFmtId="165" fontId="35" fillId="0" borderId="1" xfId="389" applyNumberFormat="1" applyFont="1" applyFill="1" applyBorder="1" applyProtection="1">
      <alignment horizontal="right"/>
    </xf>
    <xf numFmtId="165" fontId="34" fillId="0" borderId="1" xfId="389" applyNumberFormat="1" applyFont="1" applyFill="1" applyBorder="1" applyProtection="1">
      <alignment horizontal="right"/>
    </xf>
    <xf numFmtId="165" fontId="35" fillId="0" borderId="10" xfId="389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4" fontId="34" fillId="0" borderId="28" xfId="365" applyNumberFormat="1" applyFont="1" applyFill="1" applyProtection="1">
      <alignment horizontal="right" vertical="top" shrinkToFit="1"/>
    </xf>
    <xf numFmtId="0" fontId="34" fillId="0" borderId="0" xfId="451" applyFont="1" applyFill="1" applyAlignment="1">
      <alignment horizontal="left" vertical="center" wrapText="1"/>
    </xf>
    <xf numFmtId="0" fontId="34" fillId="0" borderId="0" xfId="451" applyFont="1" applyFill="1" applyAlignment="1">
      <alignment horizontal="left" vertical="center" wrapText="1"/>
    </xf>
    <xf numFmtId="0" fontId="6" fillId="0" borderId="0" xfId="0" applyFont="1" applyProtection="1">
      <protection locked="0"/>
    </xf>
    <xf numFmtId="0" fontId="34" fillId="0" borderId="0" xfId="311" applyNumberFormat="1" applyFont="1" applyFill="1" applyAlignment="1" applyProtection="1">
      <alignment wrapText="1"/>
    </xf>
    <xf numFmtId="0" fontId="34" fillId="0" borderId="0" xfId="311" applyFont="1" applyFill="1" applyAlignment="1">
      <alignment wrapText="1"/>
    </xf>
    <xf numFmtId="0" fontId="34" fillId="0" borderId="0" xfId="260" applyNumberFormat="1" applyFont="1" applyFill="1" applyProtection="1"/>
    <xf numFmtId="0" fontId="34" fillId="0" borderId="0" xfId="311" applyNumberFormat="1" applyFont="1" applyFill="1" applyProtection="1">
      <alignment wrapText="1"/>
    </xf>
    <xf numFmtId="0" fontId="34" fillId="0" borderId="0" xfId="311" applyFont="1" applyFill="1">
      <alignment wrapText="1"/>
    </xf>
    <xf numFmtId="0" fontId="34" fillId="0" borderId="0" xfId="347" applyNumberFormat="1" applyFont="1" applyFill="1" applyProtection="1">
      <alignment horizontal="center" wrapText="1"/>
    </xf>
    <xf numFmtId="0" fontId="34" fillId="0" borderId="0" xfId="350" applyNumberFormat="1" applyFont="1" applyFill="1" applyProtection="1">
      <alignment horizontal="center"/>
    </xf>
    <xf numFmtId="0" fontId="35" fillId="0" borderId="28" xfId="358" applyNumberFormat="1" applyFont="1" applyFill="1" applyProtection="1">
      <alignment vertical="top" wrapText="1"/>
    </xf>
    <xf numFmtId="1" fontId="35" fillId="0" borderId="28" xfId="267" applyNumberFormat="1" applyFont="1" applyFill="1" applyProtection="1">
      <alignment horizontal="center" vertical="top" shrinkToFit="1"/>
    </xf>
    <xf numFmtId="4" fontId="35" fillId="0" borderId="28" xfId="365" applyNumberFormat="1" applyFont="1" applyFill="1" applyProtection="1">
      <alignment horizontal="right" vertical="top" shrinkToFit="1"/>
    </xf>
    <xf numFmtId="0" fontId="34" fillId="0" borderId="28" xfId="358" applyNumberFormat="1" applyFont="1" applyFill="1" applyProtection="1">
      <alignment vertical="top" wrapText="1"/>
    </xf>
    <xf numFmtId="1" fontId="34" fillId="0" borderId="28" xfId="267" applyNumberFormat="1" applyFont="1" applyFill="1" applyProtection="1">
      <alignment horizontal="center" vertical="top" shrinkToFit="1"/>
    </xf>
    <xf numFmtId="10" fontId="34" fillId="0" borderId="28" xfId="344" applyNumberFormat="1" applyFont="1" applyFill="1" applyProtection="1">
      <alignment horizontal="right" vertical="top" shrinkToFit="1"/>
    </xf>
    <xf numFmtId="0" fontId="34" fillId="0" borderId="0" xfId="339" applyNumberFormat="1" applyFont="1" applyFill="1" applyProtection="1">
      <alignment horizontal="left" wrapText="1"/>
    </xf>
    <xf numFmtId="4" fontId="34" fillId="0" borderId="59" xfId="365" applyNumberFormat="1" applyFont="1" applyFill="1" applyBorder="1" applyProtection="1">
      <alignment horizontal="right" vertical="top" shrinkToFit="1"/>
    </xf>
    <xf numFmtId="4" fontId="34" fillId="0" borderId="27" xfId="308" applyNumberFormat="1" applyFont="1" applyFill="1" applyBorder="1" applyProtection="1">
      <alignment horizontal="right" vertical="top" shrinkToFit="1"/>
    </xf>
    <xf numFmtId="0" fontId="35" fillId="0" borderId="10" xfId="358" applyNumberFormat="1" applyFont="1" applyFill="1" applyBorder="1" applyProtection="1">
      <alignment vertical="top" wrapText="1"/>
    </xf>
    <xf numFmtId="1" fontId="35" fillId="0" borderId="10" xfId="267" applyNumberFormat="1" applyFont="1" applyFill="1" applyBorder="1" applyProtection="1">
      <alignment horizontal="center" vertical="top" shrinkToFit="1"/>
    </xf>
    <xf numFmtId="4" fontId="35" fillId="0" borderId="10" xfId="365" applyNumberFormat="1" applyFont="1" applyFill="1" applyBorder="1" applyProtection="1">
      <alignment horizontal="right" vertical="top" shrinkToFit="1"/>
    </xf>
    <xf numFmtId="4" fontId="35" fillId="0" borderId="60" xfId="365" applyNumberFormat="1" applyFont="1" applyFill="1" applyBorder="1" applyProtection="1">
      <alignment horizontal="right" vertical="top" shrinkToFit="1"/>
    </xf>
    <xf numFmtId="4" fontId="35" fillId="0" borderId="59" xfId="365" applyNumberFormat="1" applyFont="1" applyFill="1" applyBorder="1" applyProtection="1">
      <alignment horizontal="right" vertical="top" shrinkToFit="1"/>
    </xf>
    <xf numFmtId="165" fontId="35" fillId="0" borderId="2" xfId="365" applyNumberFormat="1" applyFont="1" applyFill="1" applyBorder="1" applyAlignment="1" applyProtection="1">
      <alignment horizontal="right" vertical="top" shrinkToFit="1"/>
    </xf>
    <xf numFmtId="165" fontId="34" fillId="0" borderId="2" xfId="365" applyNumberFormat="1" applyFont="1" applyFill="1" applyBorder="1" applyAlignment="1" applyProtection="1">
      <alignment horizontal="right" vertical="top" shrinkToFit="1"/>
    </xf>
    <xf numFmtId="0" fontId="34" fillId="0" borderId="0" xfId="339" applyNumberFormat="1" applyFont="1" applyFill="1" applyProtection="1">
      <alignment horizontal="left" wrapText="1"/>
    </xf>
    <xf numFmtId="0" fontId="36" fillId="0" borderId="0" xfId="347" applyFont="1" applyFill="1" applyAlignment="1">
      <alignment horizontal="center" vertical="center" wrapText="1"/>
    </xf>
    <xf numFmtId="0" fontId="2" fillId="0" borderId="0" xfId="455" applyFont="1" applyFill="1" applyAlignment="1">
      <alignment vertical="center" wrapText="1"/>
    </xf>
    <xf numFmtId="0" fontId="2" fillId="0" borderId="0" xfId="455" applyFont="1" applyBorder="1" applyAlignment="1">
      <alignment horizontal="left"/>
    </xf>
    <xf numFmtId="0" fontId="8" fillId="0" borderId="0" xfId="455" applyFont="1" applyFill="1" applyAlignment="1">
      <alignment vertical="center"/>
    </xf>
    <xf numFmtId="0" fontId="2" fillId="0" borderId="0" xfId="455" applyFont="1" applyFill="1" applyAlignment="1">
      <alignment vertical="center"/>
    </xf>
    <xf numFmtId="0" fontId="2" fillId="0" borderId="3" xfId="455" applyFont="1" applyFill="1" applyBorder="1" applyAlignment="1">
      <alignment horizontal="right" vertical="center" wrapText="1"/>
    </xf>
    <xf numFmtId="0" fontId="2" fillId="0" borderId="1" xfId="455" applyFont="1" applyFill="1" applyBorder="1" applyAlignment="1">
      <alignment horizontal="center" vertical="center" wrapText="1"/>
    </xf>
    <xf numFmtId="165" fontId="2" fillId="0" borderId="1" xfId="455" applyNumberFormat="1" applyFont="1" applyFill="1" applyBorder="1" applyAlignment="1">
      <alignment horizontal="center" vertical="center" wrapText="1"/>
    </xf>
    <xf numFmtId="0" fontId="7" fillId="0" borderId="2" xfId="455" applyFont="1" applyFill="1" applyBorder="1" applyAlignment="1">
      <alignment horizontal="center" vertical="center" wrapText="1"/>
    </xf>
    <xf numFmtId="0" fontId="7" fillId="0" borderId="2" xfId="455" applyFont="1" applyFill="1" applyBorder="1" applyAlignment="1">
      <alignment horizontal="left" vertical="center" wrapText="1"/>
    </xf>
    <xf numFmtId="4" fontId="7" fillId="0" borderId="2" xfId="455" applyNumberFormat="1" applyFont="1" applyFill="1" applyBorder="1" applyAlignment="1">
      <alignment vertical="center" wrapText="1"/>
    </xf>
    <xf numFmtId="165" fontId="7" fillId="0" borderId="2" xfId="455" applyNumberFormat="1" applyFont="1" applyFill="1" applyBorder="1" applyAlignment="1">
      <alignment vertical="center" wrapText="1"/>
    </xf>
    <xf numFmtId="0" fontId="2" fillId="0" borderId="1" xfId="455" applyFont="1" applyFill="1" applyBorder="1" applyAlignment="1">
      <alignment horizontal="left" vertical="center" wrapText="1"/>
    </xf>
    <xf numFmtId="4" fontId="2" fillId="0" borderId="2" xfId="455" applyNumberFormat="1" applyFont="1" applyFill="1" applyBorder="1" applyAlignment="1">
      <alignment vertical="center" wrapText="1"/>
    </xf>
    <xf numFmtId="165" fontId="2" fillId="0" borderId="2" xfId="455" applyNumberFormat="1" applyFont="1" applyFill="1" applyBorder="1" applyAlignment="1">
      <alignment vertical="center" wrapText="1"/>
    </xf>
    <xf numFmtId="4" fontId="2" fillId="0" borderId="1" xfId="455" applyNumberFormat="1" applyFont="1" applyFill="1" applyBorder="1" applyAlignment="1">
      <alignment vertical="center" wrapText="1"/>
    </xf>
    <xf numFmtId="0" fontId="7" fillId="0" borderId="1" xfId="455" applyFont="1" applyFill="1" applyBorder="1" applyAlignment="1">
      <alignment horizontal="center" vertical="center" wrapText="1"/>
    </xf>
    <xf numFmtId="0" fontId="7" fillId="0" borderId="1" xfId="455" applyFont="1" applyFill="1" applyBorder="1" applyAlignment="1">
      <alignment horizontal="left" vertical="center" wrapText="1"/>
    </xf>
    <xf numFmtId="4" fontId="7" fillId="0" borderId="1" xfId="455" applyNumberFormat="1" applyFont="1" applyFill="1" applyBorder="1" applyAlignment="1">
      <alignment vertical="center" wrapText="1"/>
    </xf>
    <xf numFmtId="4" fontId="2" fillId="0" borderId="0" xfId="455" applyNumberFormat="1" applyFont="1" applyFill="1" applyBorder="1" applyAlignment="1">
      <alignment horizontal="center" vertical="center" wrapText="1"/>
    </xf>
    <xf numFmtId="0" fontId="34" fillId="0" borderId="0" xfId="260" applyNumberFormat="1" applyFont="1" applyFill="1" applyAlignment="1" applyProtection="1"/>
    <xf numFmtId="0" fontId="34" fillId="0" borderId="0" xfId="260" applyNumberFormat="1" applyFont="1" applyFill="1" applyBorder="1" applyAlignment="1" applyProtection="1"/>
    <xf numFmtId="0" fontId="2" fillId="0" borderId="0" xfId="450" applyFont="1" applyFill="1" applyAlignment="1">
      <alignment horizontal="left" vertical="top" wrapText="1"/>
    </xf>
    <xf numFmtId="165" fontId="34" fillId="0" borderId="61" xfId="365" applyNumberFormat="1" applyFont="1" applyFill="1" applyBorder="1" applyAlignment="1" applyProtection="1">
      <alignment horizontal="right" vertical="top" shrinkToFit="1"/>
    </xf>
    <xf numFmtId="49" fontId="34" fillId="0" borderId="28" xfId="267" applyNumberFormat="1" applyFont="1" applyFill="1" applyProtection="1">
      <alignment horizontal="center" vertical="top" shrinkToFit="1"/>
    </xf>
    <xf numFmtId="4" fontId="7" fillId="0" borderId="1" xfId="0" applyNumberFormat="1" applyFont="1" applyFill="1" applyBorder="1" applyAlignment="1" applyProtection="1">
      <protection locked="0"/>
    </xf>
    <xf numFmtId="0" fontId="35" fillId="0" borderId="0" xfId="300" applyNumberFormat="1" applyFont="1" applyFill="1" applyBorder="1" applyAlignment="1" applyProtection="1">
      <alignment horizontal="left" vertical="center"/>
    </xf>
    <xf numFmtId="165" fontId="35" fillId="0" borderId="0" xfId="365" applyNumberFormat="1" applyFont="1" applyFill="1" applyBorder="1" applyAlignment="1" applyProtection="1">
      <alignment horizontal="right" vertical="top" shrinkToFit="1"/>
    </xf>
    <xf numFmtId="4" fontId="35" fillId="0" borderId="0" xfId="308" applyNumberFormat="1" applyFont="1" applyFill="1" applyBorder="1" applyAlignment="1" applyProtection="1">
      <alignment horizontal="right" vertical="center" shrinkToFit="1"/>
    </xf>
    <xf numFmtId="4" fontId="35" fillId="0" borderId="62" xfId="308" applyNumberFormat="1" applyFont="1" applyFill="1" applyBorder="1" applyAlignment="1" applyProtection="1">
      <alignment horizontal="right" vertical="center" shrinkToFit="1"/>
    </xf>
    <xf numFmtId="0" fontId="35" fillId="0" borderId="63" xfId="300" applyNumberFormat="1" applyFont="1" applyFill="1" applyBorder="1" applyAlignment="1" applyProtection="1">
      <alignment horizontal="left" vertical="center"/>
    </xf>
    <xf numFmtId="0" fontId="35" fillId="0" borderId="64" xfId="300" applyNumberFormat="1" applyFont="1" applyFill="1" applyBorder="1" applyAlignment="1" applyProtection="1">
      <alignment horizontal="left" vertical="center"/>
    </xf>
    <xf numFmtId="0" fontId="35" fillId="0" borderId="65" xfId="300" applyNumberFormat="1" applyFont="1" applyFill="1" applyBorder="1" applyAlignment="1" applyProtection="1">
      <alignment horizontal="left" vertical="center"/>
    </xf>
    <xf numFmtId="0" fontId="37" fillId="0" borderId="28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top" wrapText="1"/>
    </xf>
    <xf numFmtId="4" fontId="38" fillId="0" borderId="28" xfId="0" applyNumberFormat="1" applyFont="1" applyFill="1" applyBorder="1" applyAlignment="1">
      <alignment horizontal="right" vertical="center" wrapText="1"/>
    </xf>
    <xf numFmtId="0" fontId="38" fillId="0" borderId="28" xfId="0" applyFont="1" applyFill="1" applyBorder="1" applyAlignment="1">
      <alignment vertical="top" wrapText="1"/>
    </xf>
    <xf numFmtId="0" fontId="37" fillId="0" borderId="28" xfId="0" applyFont="1" applyFill="1" applyBorder="1" applyAlignment="1">
      <alignment horizontal="left" vertical="center" wrapText="1"/>
    </xf>
    <xf numFmtId="0" fontId="37" fillId="0" borderId="28" xfId="0" applyFont="1" applyFill="1" applyBorder="1" applyAlignment="1">
      <alignment vertical="top" wrapText="1"/>
    </xf>
    <xf numFmtId="4" fontId="37" fillId="0" borderId="28" xfId="0" applyNumberFormat="1" applyFont="1" applyFill="1" applyBorder="1" applyAlignment="1">
      <alignment horizontal="right" vertical="center" wrapText="1"/>
    </xf>
    <xf numFmtId="4" fontId="38" fillId="0" borderId="59" xfId="0" applyNumberFormat="1" applyFont="1" applyFill="1" applyBorder="1" applyAlignment="1">
      <alignment horizontal="right" vertical="center" wrapText="1"/>
    </xf>
    <xf numFmtId="4" fontId="37" fillId="0" borderId="59" xfId="0" applyNumberFormat="1" applyFont="1" applyFill="1" applyBorder="1" applyAlignment="1">
      <alignment horizontal="right" vertical="center" wrapText="1"/>
    </xf>
    <xf numFmtId="4" fontId="38" fillId="0" borderId="1" xfId="0" applyNumberFormat="1" applyFont="1" applyFill="1" applyBorder="1" applyAlignment="1">
      <alignment horizontal="right" vertical="center" wrapText="1"/>
    </xf>
    <xf numFmtId="4" fontId="37" fillId="0" borderId="1" xfId="0" applyNumberFormat="1" applyFont="1" applyFill="1" applyBorder="1" applyAlignment="1">
      <alignment horizontal="right" vertical="center" wrapText="1"/>
    </xf>
    <xf numFmtId="4" fontId="35" fillId="0" borderId="1" xfId="0" applyNumberFormat="1" applyFont="1" applyFill="1" applyBorder="1" applyAlignment="1">
      <alignment horizontal="right" vertical="center" wrapText="1"/>
    </xf>
    <xf numFmtId="4" fontId="35" fillId="0" borderId="59" xfId="0" applyNumberFormat="1" applyFont="1" applyFill="1" applyBorder="1" applyAlignment="1">
      <alignment horizontal="right" vertical="center" wrapText="1"/>
    </xf>
    <xf numFmtId="4" fontId="34" fillId="0" borderId="59" xfId="0" applyNumberFormat="1" applyFont="1" applyFill="1" applyBorder="1" applyAlignment="1">
      <alignment horizontal="right" vertical="center" wrapText="1"/>
    </xf>
    <xf numFmtId="4" fontId="34" fillId="0" borderId="1" xfId="0" applyNumberFormat="1" applyFont="1" applyFill="1" applyBorder="1" applyAlignment="1">
      <alignment horizontal="right" vertical="center" wrapText="1"/>
    </xf>
    <xf numFmtId="4" fontId="35" fillId="0" borderId="28" xfId="0" applyNumberFormat="1" applyFont="1" applyFill="1" applyBorder="1" applyAlignment="1">
      <alignment horizontal="right" vertical="center" wrapText="1"/>
    </xf>
    <xf numFmtId="49" fontId="34" fillId="0" borderId="28" xfId="0" applyNumberFormat="1" applyFont="1" applyFill="1" applyBorder="1" applyAlignment="1">
      <alignment horizontal="center" vertical="center" wrapText="1"/>
    </xf>
    <xf numFmtId="4" fontId="37" fillId="0" borderId="66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2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left" vertical="center" wrapText="1"/>
    </xf>
    <xf numFmtId="4" fontId="0" fillId="0" borderId="0" xfId="0" applyNumberFormat="1"/>
    <xf numFmtId="0" fontId="35" fillId="0" borderId="28" xfId="0" applyFont="1" applyFill="1" applyBorder="1" applyAlignment="1">
      <alignment horizontal="left" vertical="center" wrapText="1"/>
    </xf>
    <xf numFmtId="4" fontId="34" fillId="0" borderId="28" xfId="0" applyNumberFormat="1" applyFont="1" applyFill="1" applyBorder="1" applyAlignment="1">
      <alignment horizontal="right" vertical="center" wrapText="1"/>
    </xf>
    <xf numFmtId="4" fontId="34" fillId="0" borderId="61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7" fillId="2" borderId="1" xfId="456" applyFont="1" applyFill="1" applyBorder="1" applyAlignment="1">
      <alignment horizontal="left" vertical="center" wrapText="1"/>
    </xf>
    <xf numFmtId="1" fontId="35" fillId="0" borderId="28" xfId="267" applyNumberFormat="1" applyFont="1" applyFill="1" applyAlignment="1" applyProtection="1">
      <alignment horizontal="center" shrinkToFit="1"/>
    </xf>
    <xf numFmtId="4" fontId="35" fillId="0" borderId="28" xfId="365" applyNumberFormat="1" applyFont="1" applyFill="1" applyAlignment="1" applyProtection="1">
      <alignment horizontal="center" vertical="top" shrinkToFit="1"/>
    </xf>
    <xf numFmtId="165" fontId="35" fillId="0" borderId="2" xfId="365" applyNumberFormat="1" applyFont="1" applyFill="1" applyBorder="1" applyAlignment="1" applyProtection="1">
      <alignment horizontal="center" vertical="top" shrinkToFit="1"/>
    </xf>
    <xf numFmtId="1" fontId="34" fillId="0" borderId="28" xfId="267" applyNumberFormat="1" applyFont="1" applyFill="1" applyAlignment="1" applyProtection="1">
      <alignment horizontal="center" shrinkToFit="1"/>
    </xf>
    <xf numFmtId="4" fontId="34" fillId="35" borderId="28" xfId="365" applyNumberFormat="1" applyFont="1" applyFill="1" applyAlignment="1" applyProtection="1">
      <alignment horizontal="center" vertical="top" shrinkToFit="1"/>
    </xf>
    <xf numFmtId="165" fontId="34" fillId="0" borderId="2" xfId="365" applyNumberFormat="1" applyFont="1" applyFill="1" applyBorder="1" applyAlignment="1" applyProtection="1">
      <alignment horizontal="center" vertical="top" shrinkToFit="1"/>
    </xf>
    <xf numFmtId="4" fontId="7" fillId="0" borderId="1" xfId="0" applyNumberFormat="1" applyFont="1" applyFill="1" applyBorder="1" applyAlignment="1" applyProtection="1">
      <alignment horizontal="center" vertical="top"/>
      <protection locked="0"/>
    </xf>
    <xf numFmtId="0" fontId="34" fillId="0" borderId="0" xfId="252" applyNumberFormat="1" applyFont="1" applyFill="1" applyAlignment="1" applyProtection="1">
      <alignment vertical="top" wrapText="1"/>
    </xf>
    <xf numFmtId="0" fontId="34" fillId="0" borderId="0" xfId="252" applyFont="1" applyFill="1" applyAlignment="1" applyProtection="1">
      <alignment vertical="top" wrapText="1"/>
      <protection locked="0"/>
    </xf>
    <xf numFmtId="0" fontId="34" fillId="0" borderId="0" xfId="256" applyNumberFormat="1" applyFont="1" applyFill="1" applyProtection="1"/>
    <xf numFmtId="0" fontId="35" fillId="0" borderId="0" xfId="263" applyNumberFormat="1" applyFont="1" applyFill="1" applyProtection="1">
      <alignment horizontal="center"/>
    </xf>
    <xf numFmtId="0" fontId="34" fillId="0" borderId="0" xfId="266" applyNumberFormat="1" applyFont="1" applyFill="1" applyProtection="1">
      <alignment wrapText="1"/>
    </xf>
    <xf numFmtId="0" fontId="34" fillId="0" borderId="0" xfId="270" applyNumberFormat="1" applyFont="1" applyFill="1" applyProtection="1">
      <alignment horizontal="right"/>
    </xf>
    <xf numFmtId="0" fontId="34" fillId="0" borderId="28" xfId="299" quotePrefix="1" applyNumberFormat="1" applyFont="1" applyFill="1" applyProtection="1">
      <alignment horizontal="left" vertical="top" wrapText="1"/>
    </xf>
    <xf numFmtId="4" fontId="34" fillId="35" borderId="28" xfId="365" applyNumberFormat="1" applyFont="1" applyFill="1" applyProtection="1">
      <alignment horizontal="right" vertical="top" shrinkToFit="1"/>
    </xf>
    <xf numFmtId="4" fontId="34" fillId="35" borderId="28" xfId="303" applyFont="1" applyFill="1" applyProtection="1">
      <alignment horizontal="right" vertical="top" shrinkToFit="1"/>
    </xf>
    <xf numFmtId="165" fontId="34" fillId="35" borderId="28" xfId="303" applyNumberFormat="1" applyFont="1" applyFill="1" applyProtection="1">
      <alignment horizontal="right" vertical="top" shrinkToFit="1"/>
    </xf>
    <xf numFmtId="4" fontId="35" fillId="0" borderId="28" xfId="288" applyFont="1" applyFill="1" applyAlignment="1" applyProtection="1">
      <alignment horizontal="right" vertical="center" shrinkToFit="1"/>
    </xf>
    <xf numFmtId="165" fontId="35" fillId="0" borderId="28" xfId="303" applyNumberFormat="1" applyFont="1" applyFill="1" applyAlignment="1" applyProtection="1">
      <alignment horizontal="right" vertical="center" shrinkToFit="1"/>
    </xf>
    <xf numFmtId="0" fontId="34" fillId="0" borderId="18" xfId="293" applyNumberFormat="1" applyFont="1" applyFill="1" applyProtection="1"/>
    <xf numFmtId="0" fontId="34" fillId="0" borderId="0" xfId="296" applyNumberFormat="1" applyFont="1" applyFill="1" applyProtection="1">
      <alignment horizontal="left" wrapText="1"/>
    </xf>
    <xf numFmtId="0" fontId="35" fillId="0" borderId="4" xfId="281" applyNumberFormat="1" applyFont="1" applyFill="1" applyBorder="1" applyAlignment="1" applyProtection="1">
      <alignment horizontal="left" vertical="center" wrapText="1"/>
    </xf>
    <xf numFmtId="0" fontId="35" fillId="0" borderId="5" xfId="281" applyNumberFormat="1" applyFont="1" applyFill="1" applyBorder="1" applyAlignment="1" applyProtection="1">
      <alignment horizontal="left" vertical="center" wrapText="1"/>
    </xf>
    <xf numFmtId="0" fontId="2" fillId="0" borderId="0" xfId="45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/>
      <protection locked="0"/>
    </xf>
    <xf numFmtId="49" fontId="2" fillId="0" borderId="6" xfId="450" applyNumberFormat="1" applyFont="1" applyFill="1" applyBorder="1" applyAlignment="1">
      <alignment horizontal="center" vertical="center" wrapText="1" shrinkToFit="1"/>
    </xf>
    <xf numFmtId="49" fontId="2" fillId="0" borderId="7" xfId="450" applyNumberFormat="1" applyFont="1" applyFill="1" applyBorder="1" applyAlignment="1">
      <alignment horizontal="center" vertical="center" wrapText="1" shrinkToFit="1"/>
    </xf>
    <xf numFmtId="49" fontId="2" fillId="0" borderId="2" xfId="450" applyNumberFormat="1" applyFont="1" applyFill="1" applyBorder="1" applyAlignment="1">
      <alignment horizontal="center" vertical="center" wrapText="1" shrinkToFit="1"/>
    </xf>
    <xf numFmtId="0" fontId="34" fillId="0" borderId="28" xfId="336" applyNumberFormat="1" applyFont="1" applyFill="1" applyProtection="1">
      <alignment horizontal="center" vertical="center" wrapText="1"/>
    </xf>
    <xf numFmtId="0" fontId="34" fillId="0" borderId="28" xfId="336" applyFont="1" applyFill="1">
      <alignment horizontal="center" vertical="center" wrapText="1"/>
    </xf>
    <xf numFmtId="0" fontId="35" fillId="0" borderId="67" xfId="300" applyNumberFormat="1" applyFont="1" applyFill="1" applyBorder="1" applyAlignment="1" applyProtection="1">
      <alignment horizontal="center" vertical="center"/>
    </xf>
    <xf numFmtId="0" fontId="35" fillId="0" borderId="68" xfId="300" applyNumberFormat="1" applyFont="1" applyFill="1" applyBorder="1" applyAlignment="1" applyProtection="1">
      <alignment horizontal="center" vertical="center"/>
    </xf>
    <xf numFmtId="0" fontId="35" fillId="0" borderId="69" xfId="300" applyNumberFormat="1" applyFont="1" applyFill="1" applyBorder="1" applyAlignment="1" applyProtection="1">
      <alignment horizontal="center" vertical="center"/>
    </xf>
    <xf numFmtId="0" fontId="34" fillId="0" borderId="0" xfId="353" applyNumberFormat="1" applyFont="1" applyFill="1" applyProtection="1">
      <alignment horizontal="right"/>
    </xf>
    <xf numFmtId="0" fontId="34" fillId="0" borderId="0" xfId="353" applyFont="1" applyFill="1">
      <alignment horizontal="right"/>
    </xf>
    <xf numFmtId="0" fontId="34" fillId="0" borderId="1" xfId="253" applyNumberFormat="1" applyFont="1" applyBorder="1" applyProtection="1">
      <alignment horizontal="center" vertical="center" wrapText="1"/>
    </xf>
    <xf numFmtId="0" fontId="34" fillId="0" borderId="1" xfId="253" applyFont="1" applyBorder="1" applyProtection="1">
      <alignment horizontal="center" vertical="center" wrapText="1"/>
      <protection locked="0"/>
    </xf>
    <xf numFmtId="0" fontId="34" fillId="2" borderId="1" xfId="451" applyFont="1" applyFill="1" applyBorder="1" applyAlignment="1">
      <alignment horizontal="center" vertical="center" wrapText="1"/>
    </xf>
    <xf numFmtId="4" fontId="34" fillId="0" borderId="1" xfId="451" applyNumberFormat="1" applyFont="1" applyFill="1" applyBorder="1" applyAlignment="1">
      <alignment horizontal="center" vertical="center" wrapText="1"/>
    </xf>
    <xf numFmtId="0" fontId="34" fillId="0" borderId="1" xfId="311" applyNumberFormat="1" applyFont="1" applyFill="1" applyBorder="1" applyAlignment="1" applyProtection="1">
      <alignment horizontal="center" vertical="center" wrapText="1"/>
    </xf>
    <xf numFmtId="0" fontId="34" fillId="0" borderId="1" xfId="451" applyFont="1" applyFill="1" applyBorder="1" applyAlignment="1">
      <alignment horizontal="center" vertical="center" wrapText="1"/>
    </xf>
    <xf numFmtId="0" fontId="34" fillId="0" borderId="0" xfId="451" applyFont="1" applyFill="1" applyAlignment="1">
      <alignment horizontal="left" vertical="center" wrapText="1"/>
    </xf>
    <xf numFmtId="0" fontId="36" fillId="0" borderId="0" xfId="347" applyNumberFormat="1" applyFont="1" applyFill="1" applyAlignment="1" applyProtection="1">
      <alignment horizontal="center" vertical="center" wrapText="1"/>
    </xf>
    <xf numFmtId="0" fontId="36" fillId="0" borderId="0" xfId="347" applyFont="1" applyFill="1" applyAlignment="1">
      <alignment horizontal="center" vertical="center" wrapText="1"/>
    </xf>
    <xf numFmtId="0" fontId="34" fillId="0" borderId="27" xfId="336" applyNumberFormat="1" applyFont="1" applyFill="1" applyBorder="1" applyProtection="1">
      <alignment horizontal="center" vertical="center" wrapText="1"/>
    </xf>
    <xf numFmtId="0" fontId="34" fillId="0" borderId="27" xfId="336" applyFont="1" applyFill="1" applyBorder="1">
      <alignment horizontal="center" vertical="center" wrapText="1"/>
    </xf>
    <xf numFmtId="0" fontId="38" fillId="0" borderId="28" xfId="0" applyFont="1" applyFill="1" applyBorder="1" applyAlignment="1">
      <alignment vertical="center" wrapText="1"/>
    </xf>
    <xf numFmtId="0" fontId="37" fillId="0" borderId="0" xfId="0" applyFont="1" applyFill="1" applyAlignment="1">
      <alignment horizontal="right" vertical="top" wrapText="1"/>
    </xf>
    <xf numFmtId="0" fontId="34" fillId="0" borderId="28" xfId="275" applyNumberFormat="1" applyFont="1" applyFill="1" applyProtection="1">
      <alignment horizontal="center" vertical="center" wrapText="1"/>
    </xf>
    <xf numFmtId="0" fontId="34" fillId="0" borderId="28" xfId="275" applyFont="1" applyFill="1" applyProtection="1">
      <alignment horizontal="center" vertical="center" wrapText="1"/>
      <protection locked="0"/>
    </xf>
    <xf numFmtId="0" fontId="37" fillId="0" borderId="25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4" fillId="0" borderId="59" xfId="275" applyNumberFormat="1" applyFont="1" applyFill="1" applyBorder="1" applyProtection="1">
      <alignment horizontal="center" vertical="center" wrapText="1"/>
    </xf>
    <xf numFmtId="0" fontId="34" fillId="0" borderId="59" xfId="275" applyFont="1" applyFill="1" applyBorder="1" applyProtection="1">
      <alignment horizontal="center" vertical="center" wrapText="1"/>
      <protection locked="0"/>
    </xf>
    <xf numFmtId="0" fontId="3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6" fillId="0" borderId="0" xfId="259" applyNumberFormat="1" applyFont="1" applyAlignment="1" applyProtection="1">
      <alignment horizontal="center" vertical="center" wrapText="1"/>
    </xf>
    <xf numFmtId="0" fontId="36" fillId="0" borderId="0" xfId="259" applyFont="1" applyAlignment="1">
      <alignment horizontal="center" vertical="center" wrapText="1"/>
    </xf>
    <xf numFmtId="0" fontId="2" fillId="0" borderId="0" xfId="455" applyFont="1" applyBorder="1" applyAlignment="1">
      <alignment horizontal="left"/>
    </xf>
    <xf numFmtId="0" fontId="3" fillId="0" borderId="0" xfId="455" applyFont="1" applyFill="1" applyAlignment="1">
      <alignment horizontal="center" vertical="center" wrapText="1"/>
    </xf>
    <xf numFmtId="0" fontId="7" fillId="0" borderId="4" xfId="455" applyFont="1" applyFill="1" applyBorder="1" applyAlignment="1">
      <alignment horizontal="left" vertical="center" wrapText="1"/>
    </xf>
    <xf numFmtId="0" fontId="7" fillId="0" borderId="5" xfId="455" applyFont="1" applyFill="1" applyBorder="1" applyAlignment="1">
      <alignment horizontal="left" vertical="center" wrapText="1"/>
    </xf>
    <xf numFmtId="0" fontId="34" fillId="0" borderId="71" xfId="336" applyFont="1" applyFill="1" applyBorder="1">
      <alignment horizontal="center" vertical="center" wrapText="1"/>
    </xf>
    <xf numFmtId="0" fontId="34" fillId="0" borderId="6" xfId="311" applyNumberFormat="1" applyFont="1" applyFill="1" applyBorder="1" applyAlignment="1" applyProtection="1">
      <alignment horizontal="center" vertical="center" wrapText="1"/>
    </xf>
    <xf numFmtId="0" fontId="34" fillId="0" borderId="70" xfId="311" applyNumberFormat="1" applyFont="1" applyFill="1" applyBorder="1" applyAlignment="1" applyProtection="1">
      <alignment horizontal="center" vertical="center" wrapText="1"/>
    </xf>
    <xf numFmtId="0" fontId="35" fillId="0" borderId="59" xfId="285" applyNumberFormat="1" applyFont="1" applyFill="1" applyBorder="1" applyAlignment="1" applyProtection="1">
      <alignment horizontal="left" vertical="center"/>
    </xf>
    <xf numFmtId="0" fontId="35" fillId="0" borderId="42" xfId="285" applyNumberFormat="1" applyFont="1" applyFill="1" applyBorder="1" applyAlignment="1" applyProtection="1">
      <alignment horizontal="left" vertical="center"/>
    </xf>
    <xf numFmtId="0" fontId="34" fillId="0" borderId="0" xfId="296" applyNumberFormat="1" applyFont="1" applyFill="1" applyProtection="1">
      <alignment horizontal="left" wrapText="1"/>
    </xf>
    <xf numFmtId="0" fontId="34" fillId="0" borderId="0" xfId="296" applyFont="1" applyFill="1" applyProtection="1">
      <alignment horizontal="left" wrapText="1"/>
      <protection locked="0"/>
    </xf>
    <xf numFmtId="0" fontId="36" fillId="0" borderId="0" xfId="259" applyNumberFormat="1" applyFont="1" applyFill="1" applyAlignment="1" applyProtection="1">
      <alignment horizontal="center" vertical="center" wrapText="1"/>
    </xf>
    <xf numFmtId="0" fontId="35" fillId="0" borderId="0" xfId="263" applyNumberFormat="1" applyFont="1" applyFill="1" applyProtection="1">
      <alignment horizontal="center"/>
    </xf>
    <xf numFmtId="0" fontId="35" fillId="0" borderId="0" xfId="263" applyFont="1" applyFill="1" applyProtection="1">
      <alignment horizontal="center"/>
      <protection locked="0"/>
    </xf>
    <xf numFmtId="0" fontId="34" fillId="0" borderId="0" xfId="266" applyNumberFormat="1" applyFont="1" applyFill="1" applyProtection="1">
      <alignment wrapText="1"/>
    </xf>
    <xf numFmtId="0" fontId="34" fillId="0" borderId="0" xfId="266" applyFont="1" applyFill="1" applyProtection="1">
      <alignment wrapText="1"/>
      <protection locked="0"/>
    </xf>
    <xf numFmtId="0" fontId="34" fillId="0" borderId="0" xfId="270" applyNumberFormat="1" applyFont="1" applyFill="1" applyBorder="1" applyAlignment="1" applyProtection="1">
      <alignment horizontal="right" vertical="center"/>
    </xf>
    <xf numFmtId="0" fontId="2" fillId="0" borderId="0" xfId="462" applyFont="1" applyFill="1" applyAlignment="1">
      <alignment horizontal="left" vertical="top" wrapText="1"/>
    </xf>
    <xf numFmtId="0" fontId="2" fillId="0" borderId="0" xfId="462" applyFont="1" applyFill="1" applyAlignment="1">
      <alignment horizontal="right" vertical="center"/>
    </xf>
    <xf numFmtId="49" fontId="2" fillId="0" borderId="6" xfId="462" applyNumberFormat="1" applyFont="1" applyFill="1" applyBorder="1" applyAlignment="1">
      <alignment horizontal="center" vertical="center" wrapText="1" shrinkToFit="1"/>
    </xf>
    <xf numFmtId="49" fontId="2" fillId="0" borderId="72" xfId="462" applyNumberFormat="1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 applyProtection="1">
      <alignment horizontal="center" wrapText="1"/>
      <protection locked="0"/>
    </xf>
    <xf numFmtId="49" fontId="2" fillId="0" borderId="7" xfId="462" applyNumberFormat="1" applyFont="1" applyFill="1" applyBorder="1" applyAlignment="1">
      <alignment horizontal="center" vertical="center" wrapText="1" shrinkToFit="1"/>
    </xf>
    <xf numFmtId="49" fontId="2" fillId="0" borderId="73" xfId="462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 applyProtection="1">
      <alignment horizontal="center" wrapText="1"/>
      <protection locked="0"/>
    </xf>
    <xf numFmtId="49" fontId="2" fillId="0" borderId="2" xfId="462" applyNumberFormat="1" applyFont="1" applyFill="1" applyBorder="1" applyAlignment="1">
      <alignment horizontal="center" vertical="center" wrapText="1" shrinkToFit="1"/>
    </xf>
    <xf numFmtId="49" fontId="2" fillId="0" borderId="74" xfId="462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 applyProtection="1">
      <alignment horizontal="center" wrapText="1"/>
      <protection locked="0"/>
    </xf>
    <xf numFmtId="4" fontId="35" fillId="0" borderId="1" xfId="286" applyNumberFormat="1" applyFont="1" applyFill="1" applyBorder="1" applyAlignment="1" applyProtection="1">
      <alignment horizontal="right" wrapText="1"/>
    </xf>
    <xf numFmtId="4" fontId="34" fillId="0" borderId="1" xfId="286" applyNumberFormat="1" applyFont="1" applyFill="1" applyBorder="1" applyAlignment="1" applyProtection="1">
      <alignment horizontal="right" wrapText="1"/>
    </xf>
    <xf numFmtId="4" fontId="7" fillId="0" borderId="1" xfId="0" applyNumberFormat="1" applyFont="1" applyFill="1" applyBorder="1" applyAlignment="1" applyProtection="1">
      <alignment horizontal="right"/>
      <protection locked="0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0" xfId="0" applyNumberFormat="1" applyFont="1" applyFill="1" applyAlignment="1" applyProtection="1">
      <alignment horizontal="right"/>
      <protection locked="0"/>
    </xf>
    <xf numFmtId="4" fontId="35" fillId="0" borderId="1" xfId="286" applyNumberFormat="1" applyFont="1" applyFill="1" applyBorder="1" applyAlignment="1" applyProtection="1">
      <alignment horizontal="right" vertical="center" wrapText="1"/>
    </xf>
    <xf numFmtId="4" fontId="2" fillId="0" borderId="2" xfId="0" applyNumberFormat="1" applyFont="1" applyBorder="1" applyAlignment="1">
      <alignment horizontal="right" wrapText="1"/>
    </xf>
    <xf numFmtId="4" fontId="35" fillId="0" borderId="1" xfId="281" applyNumberFormat="1" applyFont="1" applyFill="1" applyBorder="1" applyAlignment="1" applyProtection="1">
      <alignment horizontal="right" wrapText="1"/>
    </xf>
  </cellXfs>
  <cellStyles count="46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br" xfId="19"/>
    <cellStyle name="br 2" xfId="20"/>
    <cellStyle name="col" xfId="21"/>
    <cellStyle name="col 2" xfId="22"/>
    <cellStyle name="style0" xfId="23"/>
    <cellStyle name="style0 2" xfId="24"/>
    <cellStyle name="td" xfId="25"/>
    <cellStyle name="td 2" xfId="26"/>
    <cellStyle name="tr" xfId="27"/>
    <cellStyle name="tr 2" xfId="28"/>
    <cellStyle name="xl100" xfId="29"/>
    <cellStyle name="xl100 2" xfId="30"/>
    <cellStyle name="xl101" xfId="31"/>
    <cellStyle name="xl101 2" xfId="32"/>
    <cellStyle name="xl102" xfId="33"/>
    <cellStyle name="xl102 2" xfId="34"/>
    <cellStyle name="xl103" xfId="35"/>
    <cellStyle name="xl103 2" xfId="36"/>
    <cellStyle name="xl103 5" xfId="37"/>
    <cellStyle name="xl104" xfId="38"/>
    <cellStyle name="xl104 2" xfId="39"/>
    <cellStyle name="xl105" xfId="40"/>
    <cellStyle name="xl105 2" xfId="41"/>
    <cellStyle name="xl105 3" xfId="42"/>
    <cellStyle name="xl105 5" xfId="43"/>
    <cellStyle name="xl106" xfId="44"/>
    <cellStyle name="xl106 2" xfId="45"/>
    <cellStyle name="xl107" xfId="46"/>
    <cellStyle name="xl107 2" xfId="47"/>
    <cellStyle name="xl108" xfId="48"/>
    <cellStyle name="xl108 2" xfId="49"/>
    <cellStyle name="xl109" xfId="50"/>
    <cellStyle name="xl109 2" xfId="51"/>
    <cellStyle name="xl110" xfId="52"/>
    <cellStyle name="xl110 2" xfId="53"/>
    <cellStyle name="xl111" xfId="54"/>
    <cellStyle name="xl111 2" xfId="55"/>
    <cellStyle name="xl112" xfId="56"/>
    <cellStyle name="xl112 2" xfId="57"/>
    <cellStyle name="xl113" xfId="58"/>
    <cellStyle name="xl113 2" xfId="59"/>
    <cellStyle name="xl114" xfId="60"/>
    <cellStyle name="xl114 2" xfId="61"/>
    <cellStyle name="xl115" xfId="62"/>
    <cellStyle name="xl115 2" xfId="63"/>
    <cellStyle name="xl116" xfId="64"/>
    <cellStyle name="xl116 2" xfId="65"/>
    <cellStyle name="xl117" xfId="66"/>
    <cellStyle name="xl117 2" xfId="67"/>
    <cellStyle name="xl118" xfId="68"/>
    <cellStyle name="xl118 2" xfId="69"/>
    <cellStyle name="xl119" xfId="70"/>
    <cellStyle name="xl119 2" xfId="71"/>
    <cellStyle name="xl119 5" xfId="72"/>
    <cellStyle name="xl120" xfId="73"/>
    <cellStyle name="xl120 2" xfId="74"/>
    <cellStyle name="xl120 5" xfId="75"/>
    <cellStyle name="xl121" xfId="76"/>
    <cellStyle name="xl121 2" xfId="77"/>
    <cellStyle name="xl121 5" xfId="78"/>
    <cellStyle name="xl122" xfId="79"/>
    <cellStyle name="xl122 2" xfId="80"/>
    <cellStyle name="xl123" xfId="81"/>
    <cellStyle name="xl123 2" xfId="82"/>
    <cellStyle name="xl123 5" xfId="83"/>
    <cellStyle name="xl124" xfId="84"/>
    <cellStyle name="xl124 2" xfId="85"/>
    <cellStyle name="xl125" xfId="86"/>
    <cellStyle name="xl125 2" xfId="87"/>
    <cellStyle name="xl126" xfId="88"/>
    <cellStyle name="xl126 2" xfId="89"/>
    <cellStyle name="xl127" xfId="90"/>
    <cellStyle name="xl127 2" xfId="91"/>
    <cellStyle name="xl128" xfId="92"/>
    <cellStyle name="xl128 2" xfId="93"/>
    <cellStyle name="xl128 5" xfId="94"/>
    <cellStyle name="xl129" xfId="95"/>
    <cellStyle name="xl129 2" xfId="96"/>
    <cellStyle name="xl130" xfId="97"/>
    <cellStyle name="xl130 2" xfId="98"/>
    <cellStyle name="xl131" xfId="99"/>
    <cellStyle name="xl131 2" xfId="100"/>
    <cellStyle name="xl132" xfId="101"/>
    <cellStyle name="xl132 2" xfId="102"/>
    <cellStyle name="xl133" xfId="103"/>
    <cellStyle name="xl133 2" xfId="104"/>
    <cellStyle name="xl133 5" xfId="105"/>
    <cellStyle name="xl134" xfId="106"/>
    <cellStyle name="xl134 2" xfId="107"/>
    <cellStyle name="xl135" xfId="108"/>
    <cellStyle name="xl135 2" xfId="109"/>
    <cellStyle name="xl136" xfId="110"/>
    <cellStyle name="xl136 2" xfId="111"/>
    <cellStyle name="xl137" xfId="112"/>
    <cellStyle name="xl137 2" xfId="113"/>
    <cellStyle name="xl138" xfId="114"/>
    <cellStyle name="xl138 2" xfId="115"/>
    <cellStyle name="xl139" xfId="116"/>
    <cellStyle name="xl139 2" xfId="117"/>
    <cellStyle name="xl140" xfId="118"/>
    <cellStyle name="xl140 2" xfId="119"/>
    <cellStyle name="xl141" xfId="120"/>
    <cellStyle name="xl141 2" xfId="121"/>
    <cellStyle name="xl142" xfId="122"/>
    <cellStyle name="xl142 2" xfId="123"/>
    <cellStyle name="xl143" xfId="124"/>
    <cellStyle name="xl143 2" xfId="125"/>
    <cellStyle name="xl144" xfId="126"/>
    <cellStyle name="xl144 2" xfId="127"/>
    <cellStyle name="xl145" xfId="128"/>
    <cellStyle name="xl145 2" xfId="129"/>
    <cellStyle name="xl146" xfId="130"/>
    <cellStyle name="xl146 2" xfId="131"/>
    <cellStyle name="xl147" xfId="132"/>
    <cellStyle name="xl147 2" xfId="133"/>
    <cellStyle name="xl148" xfId="134"/>
    <cellStyle name="xl148 2" xfId="135"/>
    <cellStyle name="xl149" xfId="136"/>
    <cellStyle name="xl149 2" xfId="137"/>
    <cellStyle name="xl150" xfId="138"/>
    <cellStyle name="xl150 2" xfId="139"/>
    <cellStyle name="xl151" xfId="140"/>
    <cellStyle name="xl151 2" xfId="141"/>
    <cellStyle name="xl152" xfId="142"/>
    <cellStyle name="xl152 2" xfId="143"/>
    <cellStyle name="xl153" xfId="144"/>
    <cellStyle name="xl153 2" xfId="145"/>
    <cellStyle name="xl154" xfId="146"/>
    <cellStyle name="xl154 2" xfId="147"/>
    <cellStyle name="xl155" xfId="148"/>
    <cellStyle name="xl155 2" xfId="149"/>
    <cellStyle name="xl156" xfId="150"/>
    <cellStyle name="xl156 2" xfId="151"/>
    <cellStyle name="xl157" xfId="152"/>
    <cellStyle name="xl157 2" xfId="153"/>
    <cellStyle name="xl158" xfId="154"/>
    <cellStyle name="xl158 2" xfId="155"/>
    <cellStyle name="xl159" xfId="156"/>
    <cellStyle name="xl159 2" xfId="157"/>
    <cellStyle name="xl160" xfId="158"/>
    <cellStyle name="xl160 2" xfId="159"/>
    <cellStyle name="xl161" xfId="160"/>
    <cellStyle name="xl161 2" xfId="161"/>
    <cellStyle name="xl162" xfId="162"/>
    <cellStyle name="xl162 2" xfId="163"/>
    <cellStyle name="xl163" xfId="164"/>
    <cellStyle name="xl163 2" xfId="165"/>
    <cellStyle name="xl164" xfId="166"/>
    <cellStyle name="xl164 2" xfId="167"/>
    <cellStyle name="xl165" xfId="168"/>
    <cellStyle name="xl165 2" xfId="169"/>
    <cellStyle name="xl166" xfId="170"/>
    <cellStyle name="xl166 2" xfId="171"/>
    <cellStyle name="xl167" xfId="172"/>
    <cellStyle name="xl167 2" xfId="173"/>
    <cellStyle name="xl168" xfId="174"/>
    <cellStyle name="xl168 2" xfId="175"/>
    <cellStyle name="xl169" xfId="176"/>
    <cellStyle name="xl169 2" xfId="177"/>
    <cellStyle name="xl170" xfId="178"/>
    <cellStyle name="xl170 2" xfId="179"/>
    <cellStyle name="xl171" xfId="180"/>
    <cellStyle name="xl171 2" xfId="181"/>
    <cellStyle name="xl172" xfId="182"/>
    <cellStyle name="xl172 2" xfId="183"/>
    <cellStyle name="xl173" xfId="184"/>
    <cellStyle name="xl173 2" xfId="185"/>
    <cellStyle name="xl174" xfId="186"/>
    <cellStyle name="xl174 2" xfId="187"/>
    <cellStyle name="xl175" xfId="188"/>
    <cellStyle name="xl175 2" xfId="189"/>
    <cellStyle name="xl176" xfId="190"/>
    <cellStyle name="xl176 2" xfId="191"/>
    <cellStyle name="xl177" xfId="192"/>
    <cellStyle name="xl177 2" xfId="193"/>
    <cellStyle name="xl178" xfId="194"/>
    <cellStyle name="xl178 2" xfId="195"/>
    <cellStyle name="xl179" xfId="196"/>
    <cellStyle name="xl179 2" xfId="197"/>
    <cellStyle name="xl180" xfId="198"/>
    <cellStyle name="xl180 2" xfId="199"/>
    <cellStyle name="xl181" xfId="200"/>
    <cellStyle name="xl181 2" xfId="201"/>
    <cellStyle name="xl182" xfId="202"/>
    <cellStyle name="xl182 2" xfId="203"/>
    <cellStyle name="xl183" xfId="204"/>
    <cellStyle name="xl183 2" xfId="205"/>
    <cellStyle name="xl184" xfId="206"/>
    <cellStyle name="xl184 2" xfId="207"/>
    <cellStyle name="xl185" xfId="208"/>
    <cellStyle name="xl185 2" xfId="209"/>
    <cellStyle name="xl186" xfId="210"/>
    <cellStyle name="xl186 2" xfId="211"/>
    <cellStyle name="xl187" xfId="212"/>
    <cellStyle name="xl187 2" xfId="213"/>
    <cellStyle name="xl188" xfId="214"/>
    <cellStyle name="xl188 2" xfId="215"/>
    <cellStyle name="xl189" xfId="216"/>
    <cellStyle name="xl189 2" xfId="217"/>
    <cellStyle name="xl190" xfId="218"/>
    <cellStyle name="xl190 2" xfId="219"/>
    <cellStyle name="xl191" xfId="220"/>
    <cellStyle name="xl191 2" xfId="221"/>
    <cellStyle name="xl192" xfId="222"/>
    <cellStyle name="xl192 2" xfId="223"/>
    <cellStyle name="xl193" xfId="224"/>
    <cellStyle name="xl193 2" xfId="225"/>
    <cellStyle name="xl194" xfId="226"/>
    <cellStyle name="xl194 2" xfId="227"/>
    <cellStyle name="xl195" xfId="228"/>
    <cellStyle name="xl195 2" xfId="229"/>
    <cellStyle name="xl196" xfId="230"/>
    <cellStyle name="xl196 2" xfId="231"/>
    <cellStyle name="xl197" xfId="232"/>
    <cellStyle name="xl197 2" xfId="233"/>
    <cellStyle name="xl198" xfId="234"/>
    <cellStyle name="xl198 2" xfId="235"/>
    <cellStyle name="xl199" xfId="236"/>
    <cellStyle name="xl199 2" xfId="237"/>
    <cellStyle name="xl200" xfId="238"/>
    <cellStyle name="xl200 2" xfId="239"/>
    <cellStyle name="xl201" xfId="240"/>
    <cellStyle name="xl201 2" xfId="241"/>
    <cellStyle name="xl202" xfId="242"/>
    <cellStyle name="xl202 2" xfId="243"/>
    <cellStyle name="xl203" xfId="244"/>
    <cellStyle name="xl203 2" xfId="245"/>
    <cellStyle name="xl204" xfId="246"/>
    <cellStyle name="xl204 2" xfId="247"/>
    <cellStyle name="xl21" xfId="248"/>
    <cellStyle name="xl21 2" xfId="249"/>
    <cellStyle name="xl22" xfId="250"/>
    <cellStyle name="xl22 2" xfId="251"/>
    <cellStyle name="xl22 3" xfId="252"/>
    <cellStyle name="xl22 4" xfId="253"/>
    <cellStyle name="xl23" xfId="254"/>
    <cellStyle name="xl23 2" xfId="255"/>
    <cellStyle name="xl23 3" xfId="256"/>
    <cellStyle name="xl24" xfId="257"/>
    <cellStyle name="xl24 2" xfId="258"/>
    <cellStyle name="xl24 3" xfId="259"/>
    <cellStyle name="xl24 4" xfId="260"/>
    <cellStyle name="xl25" xfId="261"/>
    <cellStyle name="xl25 2" xfId="262"/>
    <cellStyle name="xl25 3" xfId="263"/>
    <cellStyle name="xl26" xfId="264"/>
    <cellStyle name="xl26 2" xfId="265"/>
    <cellStyle name="xl26 3" xfId="266"/>
    <cellStyle name="xl26 4" xfId="267"/>
    <cellStyle name="xl27" xfId="268"/>
    <cellStyle name="xl27 2" xfId="269"/>
    <cellStyle name="xl27 3" xfId="270"/>
    <cellStyle name="xl28" xfId="271"/>
    <cellStyle name="xl28 2" xfId="272"/>
    <cellStyle name="xl29" xfId="273"/>
    <cellStyle name="xl29 2" xfId="274"/>
    <cellStyle name="xl29 3" xfId="275"/>
    <cellStyle name="xl30" xfId="276"/>
    <cellStyle name="xl30 2" xfId="277"/>
    <cellStyle name="xl30 3" xfId="278"/>
    <cellStyle name="xl31" xfId="279"/>
    <cellStyle name="xl31 2" xfId="280"/>
    <cellStyle name="xl32" xfId="281"/>
    <cellStyle name="xl32 2" xfId="282"/>
    <cellStyle name="xl33" xfId="283"/>
    <cellStyle name="xl33 2" xfId="284"/>
    <cellStyle name="xl33 3" xfId="285"/>
    <cellStyle name="xl34" xfId="286"/>
    <cellStyle name="xl34 2" xfId="287"/>
    <cellStyle name="xl34 3" xfId="288"/>
    <cellStyle name="xl35" xfId="289"/>
    <cellStyle name="xl35 2" xfId="290"/>
    <cellStyle name="xl36" xfId="291"/>
    <cellStyle name="xl36 2" xfId="292"/>
    <cellStyle name="xl36 3" xfId="293"/>
    <cellStyle name="xl37" xfId="294"/>
    <cellStyle name="xl37 2" xfId="295"/>
    <cellStyle name="xl37 3" xfId="296"/>
    <cellStyle name="xl38" xfId="297"/>
    <cellStyle name="xl38 2" xfId="298"/>
    <cellStyle name="xl38 3" xfId="299"/>
    <cellStyle name="xl38 4" xfId="300"/>
    <cellStyle name="xl39" xfId="301"/>
    <cellStyle name="xl39 2" xfId="302"/>
    <cellStyle name="xl39 3" xfId="303"/>
    <cellStyle name="xl40" xfId="304"/>
    <cellStyle name="xl40 2" xfId="305"/>
    <cellStyle name="xl41" xfId="306"/>
    <cellStyle name="xl41 2" xfId="307"/>
    <cellStyle name="xl41 3" xfId="308"/>
    <cellStyle name="xl42" xfId="309"/>
    <cellStyle name="xl42 2" xfId="310"/>
    <cellStyle name="xl42 3" xfId="311"/>
    <cellStyle name="xl43" xfId="312"/>
    <cellStyle name="xl43 2" xfId="313"/>
    <cellStyle name="xl44" xfId="314"/>
    <cellStyle name="xl44 2" xfId="315"/>
    <cellStyle name="xl45" xfId="316"/>
    <cellStyle name="xl45 2" xfId="317"/>
    <cellStyle name="xl46" xfId="318"/>
    <cellStyle name="xl46 2" xfId="319"/>
    <cellStyle name="xl47" xfId="320"/>
    <cellStyle name="xl47 2" xfId="321"/>
    <cellStyle name="xl48" xfId="322"/>
    <cellStyle name="xl48 2" xfId="323"/>
    <cellStyle name="xl49" xfId="324"/>
    <cellStyle name="xl49 2" xfId="325"/>
    <cellStyle name="xl50" xfId="326"/>
    <cellStyle name="xl50 2" xfId="327"/>
    <cellStyle name="xl50 3" xfId="328"/>
    <cellStyle name="xl51" xfId="329"/>
    <cellStyle name="xl51 2" xfId="330"/>
    <cellStyle name="xl51 3" xfId="331"/>
    <cellStyle name="xl52" xfId="332"/>
    <cellStyle name="xl52 2" xfId="333"/>
    <cellStyle name="xl53" xfId="334"/>
    <cellStyle name="xl53 2" xfId="335"/>
    <cellStyle name="xl53 3" xfId="336"/>
    <cellStyle name="xl54" xfId="337"/>
    <cellStyle name="xl54 2" xfId="338"/>
    <cellStyle name="xl54 3" xfId="339"/>
    <cellStyle name="xl55" xfId="340"/>
    <cellStyle name="xl55 2" xfId="341"/>
    <cellStyle name="xl56" xfId="342"/>
    <cellStyle name="xl56 2" xfId="343"/>
    <cellStyle name="xl56 3" xfId="344"/>
    <cellStyle name="xl57" xfId="345"/>
    <cellStyle name="xl57 2" xfId="346"/>
    <cellStyle name="xl57 3" xfId="347"/>
    <cellStyle name="xl58" xfId="348"/>
    <cellStyle name="xl58 2" xfId="349"/>
    <cellStyle name="xl58 3" xfId="350"/>
    <cellStyle name="xl59" xfId="351"/>
    <cellStyle name="xl59 2" xfId="352"/>
    <cellStyle name="xl59 3" xfId="353"/>
    <cellStyle name="xl60" xfId="354"/>
    <cellStyle name="xl60 2" xfId="355"/>
    <cellStyle name="xl61" xfId="356"/>
    <cellStyle name="xl61 2" xfId="357"/>
    <cellStyle name="xl61 3" xfId="358"/>
    <cellStyle name="xl62" xfId="359"/>
    <cellStyle name="xl62 2" xfId="360"/>
    <cellStyle name="xl63" xfId="361"/>
    <cellStyle name="xl63 2" xfId="362"/>
    <cellStyle name="xl64" xfId="363"/>
    <cellStyle name="xl64 2" xfId="364"/>
    <cellStyle name="xl64 3" xfId="365"/>
    <cellStyle name="xl65" xfId="366"/>
    <cellStyle name="xl65 2" xfId="367"/>
    <cellStyle name="xl65 3" xfId="368"/>
    <cellStyle name="xl66" xfId="369"/>
    <cellStyle name="xl66 2" xfId="370"/>
    <cellStyle name="xl67" xfId="371"/>
    <cellStyle name="xl67 2" xfId="372"/>
    <cellStyle name="xl68" xfId="373"/>
    <cellStyle name="xl68 2" xfId="374"/>
    <cellStyle name="xl69" xfId="375"/>
    <cellStyle name="xl69 2" xfId="376"/>
    <cellStyle name="xl70" xfId="377"/>
    <cellStyle name="xl70 2" xfId="378"/>
    <cellStyle name="xl71" xfId="379"/>
    <cellStyle name="xl71 2" xfId="380"/>
    <cellStyle name="xl72" xfId="381"/>
    <cellStyle name="xl72 2" xfId="382"/>
    <cellStyle name="xl73" xfId="383"/>
    <cellStyle name="xl73 2" xfId="384"/>
    <cellStyle name="xl74" xfId="385"/>
    <cellStyle name="xl74 2" xfId="386"/>
    <cellStyle name="xl75" xfId="387"/>
    <cellStyle name="xl75 2" xfId="388"/>
    <cellStyle name="xl76" xfId="389"/>
    <cellStyle name="xl76 2" xfId="390"/>
    <cellStyle name="xl77" xfId="391"/>
    <cellStyle name="xl77 2" xfId="392"/>
    <cellStyle name="xl78" xfId="393"/>
    <cellStyle name="xl78 2" xfId="394"/>
    <cellStyle name="xl79" xfId="395"/>
    <cellStyle name="xl79 2" xfId="396"/>
    <cellStyle name="xl80" xfId="397"/>
    <cellStyle name="xl80 2" xfId="398"/>
    <cellStyle name="xl81" xfId="399"/>
    <cellStyle name="xl81 2" xfId="400"/>
    <cellStyle name="xl82" xfId="401"/>
    <cellStyle name="xl82 2" xfId="402"/>
    <cellStyle name="xl83" xfId="403"/>
    <cellStyle name="xl83 2" xfId="404"/>
    <cellStyle name="xl84" xfId="405"/>
    <cellStyle name="xl84 2" xfId="406"/>
    <cellStyle name="xl85" xfId="407"/>
    <cellStyle name="xl85 2" xfId="408"/>
    <cellStyle name="xl86" xfId="409"/>
    <cellStyle name="xl86 2" xfId="410"/>
    <cellStyle name="xl87" xfId="411"/>
    <cellStyle name="xl87 2" xfId="412"/>
    <cellStyle name="xl88" xfId="413"/>
    <cellStyle name="xl88 2" xfId="414"/>
    <cellStyle name="xl89" xfId="415"/>
    <cellStyle name="xl89 2" xfId="416"/>
    <cellStyle name="xl89 5" xfId="417"/>
    <cellStyle name="xl90" xfId="418"/>
    <cellStyle name="xl90 2" xfId="419"/>
    <cellStyle name="xl91" xfId="420"/>
    <cellStyle name="xl91 2" xfId="421"/>
    <cellStyle name="xl92" xfId="422"/>
    <cellStyle name="xl92 2" xfId="423"/>
    <cellStyle name="xl92 3" xfId="424"/>
    <cellStyle name="xl93" xfId="425"/>
    <cellStyle name="xl93 2" xfId="426"/>
    <cellStyle name="xl94" xfId="427"/>
    <cellStyle name="xl94 2" xfId="428"/>
    <cellStyle name="xl95" xfId="429"/>
    <cellStyle name="xl95 2" xfId="430"/>
    <cellStyle name="xl96" xfId="431"/>
    <cellStyle name="xl96 2" xfId="432"/>
    <cellStyle name="xl96 3" xfId="433"/>
    <cellStyle name="xl96 4" xfId="434"/>
    <cellStyle name="xl97" xfId="435"/>
    <cellStyle name="xl97 2" xfId="436"/>
    <cellStyle name="xl98" xfId="437"/>
    <cellStyle name="xl98 2" xfId="438"/>
    <cellStyle name="xl99" xfId="439"/>
    <cellStyle name="xl99 2" xfId="440"/>
    <cellStyle name="Акцент1 2" xfId="441"/>
    <cellStyle name="Акцент2 2" xfId="442"/>
    <cellStyle name="Акцент3 2" xfId="443"/>
    <cellStyle name="Акцент4 2" xfId="444"/>
    <cellStyle name="Акцент5 2" xfId="445"/>
    <cellStyle name="Акцент6 2" xfId="446"/>
    <cellStyle name="Заголовок 4 2" xfId="447"/>
    <cellStyle name="Название 2" xfId="448"/>
    <cellStyle name="Нейтральный 2" xfId="449"/>
    <cellStyle name="Обычный" xfId="0" builtinId="0"/>
    <cellStyle name="Обычный 2" xfId="450"/>
    <cellStyle name="Обычный 2 2" xfId="451"/>
    <cellStyle name="Обычный 2 3" xfId="462"/>
    <cellStyle name="Обычный 3" xfId="452"/>
    <cellStyle name="Обычный 4" xfId="453"/>
    <cellStyle name="Обычный 5" xfId="454"/>
    <cellStyle name="Обычный 6" xfId="455"/>
    <cellStyle name="Обычный 7" xfId="456"/>
    <cellStyle name="Плохой 2" xfId="457"/>
    <cellStyle name="Пояснение 2" xfId="458"/>
    <cellStyle name="Примечание 2" xfId="459"/>
    <cellStyle name="Текст предупреждения 2" xfId="460"/>
    <cellStyle name="Хороший 2" xfId="4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0"/>
  <sheetViews>
    <sheetView view="pageBreakPreview" zoomScaleNormal="90" zoomScaleSheetLayoutView="100" workbookViewId="0">
      <selection activeCell="C1" sqref="C1:E1"/>
    </sheetView>
  </sheetViews>
  <sheetFormatPr defaultRowHeight="15.75" x14ac:dyDescent="0.25"/>
  <cols>
    <col min="1" max="1" width="27.42578125" style="2" customWidth="1"/>
    <col min="2" max="2" width="82" style="3" customWidth="1"/>
    <col min="3" max="3" width="20.28515625" style="3" customWidth="1"/>
    <col min="4" max="4" width="17.7109375" style="3" customWidth="1"/>
    <col min="5" max="5" width="15.28515625" style="3" customWidth="1"/>
    <col min="6" max="16384" width="9.140625" style="3"/>
  </cols>
  <sheetData>
    <row r="1" spans="1:5" ht="63" customHeight="1" x14ac:dyDescent="0.25">
      <c r="C1" s="140" t="s">
        <v>998</v>
      </c>
      <c r="D1" s="140"/>
      <c r="E1" s="140"/>
    </row>
    <row r="2" spans="1:5" x14ac:dyDescent="0.25">
      <c r="C2" s="72"/>
      <c r="D2" s="72"/>
      <c r="E2" s="72"/>
    </row>
    <row r="3" spans="1:5" ht="15.75" customHeight="1" x14ac:dyDescent="0.25">
      <c r="A3" s="141" t="s">
        <v>917</v>
      </c>
      <c r="B3" s="141"/>
      <c r="C3" s="141"/>
      <c r="D3" s="141"/>
      <c r="E3" s="141"/>
    </row>
    <row r="4" spans="1:5" x14ac:dyDescent="0.25">
      <c r="A4" s="4"/>
      <c r="B4" s="5"/>
      <c r="C4" s="6"/>
      <c r="D4" s="7"/>
      <c r="E4" s="8" t="s">
        <v>102</v>
      </c>
    </row>
    <row r="5" spans="1:5" ht="19.5" customHeight="1" x14ac:dyDescent="0.25">
      <c r="A5" s="142" t="s">
        <v>0</v>
      </c>
      <c r="B5" s="142" t="s">
        <v>1</v>
      </c>
      <c r="C5" s="142" t="s">
        <v>766</v>
      </c>
      <c r="D5" s="142" t="s">
        <v>918</v>
      </c>
      <c r="E5" s="142" t="s">
        <v>2</v>
      </c>
    </row>
    <row r="6" spans="1:5" ht="36.75" customHeight="1" x14ac:dyDescent="0.25">
      <c r="A6" s="143"/>
      <c r="B6" s="143"/>
      <c r="C6" s="143"/>
      <c r="D6" s="143"/>
      <c r="E6" s="143"/>
    </row>
    <row r="7" spans="1:5" ht="26.25" customHeight="1" x14ac:dyDescent="0.25">
      <c r="A7" s="144"/>
      <c r="B7" s="144"/>
      <c r="C7" s="144"/>
      <c r="D7" s="144"/>
      <c r="E7" s="144"/>
    </row>
    <row r="8" spans="1:5" ht="15.75" customHeight="1" x14ac:dyDescent="0.25">
      <c r="A8" s="9" t="s">
        <v>59</v>
      </c>
      <c r="B8" s="10" t="s">
        <v>4</v>
      </c>
      <c r="C8" s="11">
        <f>C9+C15+C25+C33+C38+C52+C58+C62+C68+C98</f>
        <v>374782400</v>
      </c>
      <c r="D8" s="11">
        <f>D9+D15+D25+D33+D38+D52+D58+D62+D68+D98</f>
        <v>175811089.76999998</v>
      </c>
      <c r="E8" s="16">
        <f>D8/C8*100</f>
        <v>46.910177684437684</v>
      </c>
    </row>
    <row r="9" spans="1:5" ht="15.75" customHeight="1" x14ac:dyDescent="0.25">
      <c r="A9" s="9" t="s">
        <v>60</v>
      </c>
      <c r="B9" s="10" t="s">
        <v>5</v>
      </c>
      <c r="C9" s="11">
        <f>C10</f>
        <v>310023000</v>
      </c>
      <c r="D9" s="11">
        <f>D10</f>
        <v>136477745.11000001</v>
      </c>
      <c r="E9" s="16">
        <f t="shared" ref="E9:E34" si="0">D9/C9*100</f>
        <v>44.021812933233988</v>
      </c>
    </row>
    <row r="10" spans="1:5" x14ac:dyDescent="0.25">
      <c r="A10" s="1" t="s">
        <v>61</v>
      </c>
      <c r="B10" s="12" t="s">
        <v>6</v>
      </c>
      <c r="C10" s="13">
        <f>C11+C12+C13+C14</f>
        <v>310023000</v>
      </c>
      <c r="D10" s="13">
        <f>D11+D12+D13+D14</f>
        <v>136477745.11000001</v>
      </c>
      <c r="E10" s="17">
        <f t="shared" si="0"/>
        <v>44.021812933233988</v>
      </c>
    </row>
    <row r="11" spans="1:5" ht="63" x14ac:dyDescent="0.25">
      <c r="A11" s="1" t="s">
        <v>62</v>
      </c>
      <c r="B11" s="12" t="s">
        <v>7</v>
      </c>
      <c r="C11" s="13">
        <v>285452848</v>
      </c>
      <c r="D11" s="13">
        <v>123154905.33</v>
      </c>
      <c r="E11" s="17">
        <f t="shared" si="0"/>
        <v>43.143694726773226</v>
      </c>
    </row>
    <row r="12" spans="1:5" ht="94.5" customHeight="1" x14ac:dyDescent="0.25">
      <c r="A12" s="1" t="s">
        <v>63</v>
      </c>
      <c r="B12" s="12" t="s">
        <v>8</v>
      </c>
      <c r="C12" s="13">
        <v>18711872</v>
      </c>
      <c r="D12" s="13">
        <v>11945830.710000001</v>
      </c>
      <c r="E12" s="17">
        <f t="shared" si="0"/>
        <v>63.840917199519112</v>
      </c>
    </row>
    <row r="13" spans="1:5" ht="33" customHeight="1" x14ac:dyDescent="0.25">
      <c r="A13" s="1" t="s">
        <v>64</v>
      </c>
      <c r="B13" s="12" t="s">
        <v>9</v>
      </c>
      <c r="C13" s="13">
        <v>4601280</v>
      </c>
      <c r="D13" s="13">
        <v>896589.52</v>
      </c>
      <c r="E13" s="17">
        <f t="shared" si="0"/>
        <v>19.485654426594341</v>
      </c>
    </row>
    <row r="14" spans="1:5" ht="78.75" x14ac:dyDescent="0.25">
      <c r="A14" s="1" t="s">
        <v>65</v>
      </c>
      <c r="B14" s="12" t="s">
        <v>10</v>
      </c>
      <c r="C14" s="13">
        <v>1257000</v>
      </c>
      <c r="D14" s="13">
        <v>480419.55</v>
      </c>
      <c r="E14" s="17">
        <f t="shared" si="0"/>
        <v>38.219534606205251</v>
      </c>
    </row>
    <row r="15" spans="1:5" ht="31.5" x14ac:dyDescent="0.25">
      <c r="A15" s="9" t="s">
        <v>66</v>
      </c>
      <c r="B15" s="10" t="s">
        <v>11</v>
      </c>
      <c r="C15" s="11">
        <f>C16</f>
        <v>21671200</v>
      </c>
      <c r="D15" s="11">
        <f>D16</f>
        <v>8812906.1999999993</v>
      </c>
      <c r="E15" s="16">
        <f t="shared" si="0"/>
        <v>40.666443021152496</v>
      </c>
    </row>
    <row r="16" spans="1:5" ht="31.5" x14ac:dyDescent="0.25">
      <c r="A16" s="1" t="s">
        <v>67</v>
      </c>
      <c r="B16" s="12" t="s">
        <v>12</v>
      </c>
      <c r="C16" s="13">
        <f>C17+C19+C21+C23</f>
        <v>21671200</v>
      </c>
      <c r="D16" s="13">
        <f>D17+D19+D21+D23</f>
        <v>8812906.1999999993</v>
      </c>
      <c r="E16" s="17">
        <f t="shared" si="0"/>
        <v>40.666443021152496</v>
      </c>
    </row>
    <row r="17" spans="1:5" ht="63" x14ac:dyDescent="0.25">
      <c r="A17" s="1" t="s">
        <v>68</v>
      </c>
      <c r="B17" s="12" t="s">
        <v>13</v>
      </c>
      <c r="C17" s="13">
        <f>C18</f>
        <v>9930500</v>
      </c>
      <c r="D17" s="13">
        <f>D18</f>
        <v>4175385.59</v>
      </c>
      <c r="E17" s="17">
        <f t="shared" si="0"/>
        <v>42.046076129097223</v>
      </c>
    </row>
    <row r="18" spans="1:5" ht="94.5" x14ac:dyDescent="0.25">
      <c r="A18" s="1" t="s">
        <v>113</v>
      </c>
      <c r="B18" s="12" t="s">
        <v>166</v>
      </c>
      <c r="C18" s="13">
        <v>9930500</v>
      </c>
      <c r="D18" s="13">
        <v>4175385.59</v>
      </c>
      <c r="E18" s="17">
        <f t="shared" si="0"/>
        <v>42.046076129097223</v>
      </c>
    </row>
    <row r="19" spans="1:5" ht="78.75" x14ac:dyDescent="0.25">
      <c r="A19" s="1" t="s">
        <v>69</v>
      </c>
      <c r="B19" s="12" t="s">
        <v>14</v>
      </c>
      <c r="C19" s="13">
        <f>C20</f>
        <v>51200</v>
      </c>
      <c r="D19" s="13">
        <f>D20</f>
        <v>27318.67</v>
      </c>
      <c r="E19" s="17">
        <f t="shared" si="0"/>
        <v>53.356777343749997</v>
      </c>
    </row>
    <row r="20" spans="1:5" ht="110.25" x14ac:dyDescent="0.25">
      <c r="A20" s="1" t="s">
        <v>114</v>
      </c>
      <c r="B20" s="12" t="s">
        <v>167</v>
      </c>
      <c r="C20" s="13">
        <v>51200</v>
      </c>
      <c r="D20" s="13">
        <v>27318.67</v>
      </c>
      <c r="E20" s="17">
        <f t="shared" si="0"/>
        <v>53.356777343749997</v>
      </c>
    </row>
    <row r="21" spans="1:5" ht="63" x14ac:dyDescent="0.25">
      <c r="A21" s="1" t="s">
        <v>70</v>
      </c>
      <c r="B21" s="12" t="s">
        <v>15</v>
      </c>
      <c r="C21" s="13">
        <f>C22</f>
        <v>12971100</v>
      </c>
      <c r="D21" s="13">
        <f>D22</f>
        <v>5441247.3700000001</v>
      </c>
      <c r="E21" s="17">
        <f t="shared" si="0"/>
        <v>41.949004864660672</v>
      </c>
    </row>
    <row r="22" spans="1:5" ht="94.5" x14ac:dyDescent="0.25">
      <c r="A22" s="1" t="s">
        <v>115</v>
      </c>
      <c r="B22" s="12" t="s">
        <v>168</v>
      </c>
      <c r="C22" s="13">
        <v>12971100</v>
      </c>
      <c r="D22" s="13">
        <v>5441247.3700000001</v>
      </c>
      <c r="E22" s="17">
        <f t="shared" si="0"/>
        <v>41.949004864660672</v>
      </c>
    </row>
    <row r="23" spans="1:5" ht="63" x14ac:dyDescent="0.25">
      <c r="A23" s="1" t="s">
        <v>71</v>
      </c>
      <c r="B23" s="12" t="s">
        <v>16</v>
      </c>
      <c r="C23" s="13">
        <f>C24</f>
        <v>-1281600</v>
      </c>
      <c r="D23" s="13">
        <f>D24</f>
        <v>-831045.43</v>
      </c>
      <c r="E23" s="17">
        <f t="shared" si="0"/>
        <v>64.844368757802755</v>
      </c>
    </row>
    <row r="24" spans="1:5" ht="94.5" x14ac:dyDescent="0.25">
      <c r="A24" s="1" t="s">
        <v>116</v>
      </c>
      <c r="B24" s="12" t="s">
        <v>169</v>
      </c>
      <c r="C24" s="13">
        <v>-1281600</v>
      </c>
      <c r="D24" s="13">
        <v>-831045.43</v>
      </c>
      <c r="E24" s="17">
        <f>D24/C24*100</f>
        <v>64.844368757802755</v>
      </c>
    </row>
    <row r="25" spans="1:5" x14ac:dyDescent="0.25">
      <c r="A25" s="9" t="s">
        <v>72</v>
      </c>
      <c r="B25" s="10" t="s">
        <v>17</v>
      </c>
      <c r="C25" s="11">
        <f>C26+C29+C31</f>
        <v>22052700</v>
      </c>
      <c r="D25" s="11">
        <f>D26+D29+D31</f>
        <v>13547555.720000001</v>
      </c>
      <c r="E25" s="16">
        <f t="shared" si="0"/>
        <v>61.432639631428351</v>
      </c>
    </row>
    <row r="26" spans="1:5" x14ac:dyDescent="0.25">
      <c r="A26" s="1" t="s">
        <v>107</v>
      </c>
      <c r="B26" s="12" t="s">
        <v>170</v>
      </c>
      <c r="C26" s="13">
        <f>C27+C28</f>
        <v>17556000</v>
      </c>
      <c r="D26" s="13">
        <f>D27+D28</f>
        <v>9846553.1699999999</v>
      </c>
      <c r="E26" s="17">
        <f t="shared" si="0"/>
        <v>56.086541182501705</v>
      </c>
    </row>
    <row r="27" spans="1:5" x14ac:dyDescent="0.25">
      <c r="A27" s="1" t="s">
        <v>108</v>
      </c>
      <c r="B27" s="12" t="s">
        <v>170</v>
      </c>
      <c r="C27" s="13">
        <v>17546000</v>
      </c>
      <c r="D27" s="13">
        <v>9842778.75</v>
      </c>
      <c r="E27" s="17">
        <f t="shared" si="0"/>
        <v>56.096995041604927</v>
      </c>
    </row>
    <row r="28" spans="1:5" ht="31.5" x14ac:dyDescent="0.25">
      <c r="A28" s="1" t="s">
        <v>109</v>
      </c>
      <c r="B28" s="12" t="s">
        <v>171</v>
      </c>
      <c r="C28" s="13">
        <v>10000</v>
      </c>
      <c r="D28" s="13">
        <v>3774.42</v>
      </c>
      <c r="E28" s="17">
        <f t="shared" si="0"/>
        <v>37.744199999999999</v>
      </c>
    </row>
    <row r="29" spans="1:5" x14ac:dyDescent="0.25">
      <c r="A29" s="1" t="s">
        <v>73</v>
      </c>
      <c r="B29" s="12" t="s">
        <v>18</v>
      </c>
      <c r="C29" s="13">
        <f>C30</f>
        <v>3387700</v>
      </c>
      <c r="D29" s="13">
        <f>D30</f>
        <v>2891978</v>
      </c>
      <c r="E29" s="17"/>
    </row>
    <row r="30" spans="1:5" x14ac:dyDescent="0.25">
      <c r="A30" s="1" t="s">
        <v>106</v>
      </c>
      <c r="B30" s="12" t="s">
        <v>18</v>
      </c>
      <c r="C30" s="13">
        <v>3387700</v>
      </c>
      <c r="D30" s="13">
        <v>2891978</v>
      </c>
      <c r="E30" s="17">
        <f t="shared" si="0"/>
        <v>85.36700416211589</v>
      </c>
    </row>
    <row r="31" spans="1:5" x14ac:dyDescent="0.25">
      <c r="A31" s="1" t="s">
        <v>105</v>
      </c>
      <c r="B31" s="12" t="s">
        <v>172</v>
      </c>
      <c r="C31" s="13">
        <f>C32</f>
        <v>1109000</v>
      </c>
      <c r="D31" s="13">
        <f>D32</f>
        <v>809024.55</v>
      </c>
      <c r="E31" s="17">
        <f t="shared" si="0"/>
        <v>72.950816050495945</v>
      </c>
    </row>
    <row r="32" spans="1:5" ht="31.5" x14ac:dyDescent="0.25">
      <c r="A32" s="1" t="s">
        <v>110</v>
      </c>
      <c r="B32" s="12" t="s">
        <v>173</v>
      </c>
      <c r="C32" s="13">
        <v>1109000</v>
      </c>
      <c r="D32" s="13">
        <v>809024.55</v>
      </c>
      <c r="E32" s="17">
        <f t="shared" si="0"/>
        <v>72.950816050495945</v>
      </c>
    </row>
    <row r="33" spans="1:5" x14ac:dyDescent="0.25">
      <c r="A33" s="9" t="s">
        <v>74</v>
      </c>
      <c r="B33" s="10" t="s">
        <v>19</v>
      </c>
      <c r="C33" s="11">
        <f>C34+C36</f>
        <v>90000</v>
      </c>
      <c r="D33" s="11">
        <f>D34+D36</f>
        <v>130865.56</v>
      </c>
      <c r="E33" s="16">
        <f t="shared" si="0"/>
        <v>145.40617777777777</v>
      </c>
    </row>
    <row r="34" spans="1:5" ht="31.5" x14ac:dyDescent="0.25">
      <c r="A34" s="1" t="s">
        <v>111</v>
      </c>
      <c r="B34" s="12" t="s">
        <v>174</v>
      </c>
      <c r="C34" s="13">
        <f>C35</f>
        <v>90000</v>
      </c>
      <c r="D34" s="13">
        <f>D35</f>
        <v>15865.56</v>
      </c>
      <c r="E34" s="17">
        <f t="shared" si="0"/>
        <v>17.628399999999999</v>
      </c>
    </row>
    <row r="35" spans="1:5" ht="47.25" x14ac:dyDescent="0.25">
      <c r="A35" s="1" t="s">
        <v>112</v>
      </c>
      <c r="B35" s="12" t="s">
        <v>175</v>
      </c>
      <c r="C35" s="13">
        <v>90000</v>
      </c>
      <c r="D35" s="13">
        <v>15865.56</v>
      </c>
      <c r="E35" s="17">
        <f>D35/C35*100</f>
        <v>17.628399999999999</v>
      </c>
    </row>
    <row r="36" spans="1:5" ht="31.5" x14ac:dyDescent="0.25">
      <c r="A36" s="1" t="s">
        <v>763</v>
      </c>
      <c r="B36" s="12" t="s">
        <v>762</v>
      </c>
      <c r="C36" s="13">
        <f>C37</f>
        <v>0</v>
      </c>
      <c r="D36" s="13">
        <f>D37</f>
        <v>115000</v>
      </c>
      <c r="E36" s="17"/>
    </row>
    <row r="37" spans="1:5" ht="31.5" x14ac:dyDescent="0.25">
      <c r="A37" s="1" t="s">
        <v>761</v>
      </c>
      <c r="B37" s="12" t="s">
        <v>760</v>
      </c>
      <c r="C37" s="13">
        <v>0</v>
      </c>
      <c r="D37" s="13">
        <v>115000</v>
      </c>
      <c r="E37" s="17"/>
    </row>
    <row r="38" spans="1:5" ht="31.5" x14ac:dyDescent="0.25">
      <c r="A38" s="9" t="s">
        <v>75</v>
      </c>
      <c r="B38" s="10" t="s">
        <v>20</v>
      </c>
      <c r="C38" s="11">
        <f>C39+C46+C49</f>
        <v>16973000</v>
      </c>
      <c r="D38" s="11">
        <f>D39+D46+D49</f>
        <v>13198432.959999999</v>
      </c>
      <c r="E38" s="16">
        <f t="shared" ref="E38:E58" si="1">D38/C38*100</f>
        <v>77.761344252636533</v>
      </c>
    </row>
    <row r="39" spans="1:5" ht="78.75" x14ac:dyDescent="0.25">
      <c r="A39" s="1" t="s">
        <v>76</v>
      </c>
      <c r="B39" s="12" t="s">
        <v>21</v>
      </c>
      <c r="C39" s="13">
        <f>C40+C42+C44</f>
        <v>16961000</v>
      </c>
      <c r="D39" s="13">
        <f>D40+D42+D44</f>
        <v>12843288.6</v>
      </c>
      <c r="E39" s="17">
        <f t="shared" si="1"/>
        <v>75.722472731560643</v>
      </c>
    </row>
    <row r="40" spans="1:5" ht="47.25" x14ac:dyDescent="0.25">
      <c r="A40" s="1" t="s">
        <v>117</v>
      </c>
      <c r="B40" s="12" t="s">
        <v>176</v>
      </c>
      <c r="C40" s="13">
        <f>C41</f>
        <v>16000000</v>
      </c>
      <c r="D40" s="13">
        <f>D41</f>
        <v>11420604.289999999</v>
      </c>
      <c r="E40" s="17">
        <f t="shared" si="1"/>
        <v>71.378776812500007</v>
      </c>
    </row>
    <row r="41" spans="1:5" ht="78.75" x14ac:dyDescent="0.25">
      <c r="A41" s="1" t="s">
        <v>118</v>
      </c>
      <c r="B41" s="12" t="s">
        <v>177</v>
      </c>
      <c r="C41" s="13">
        <v>16000000</v>
      </c>
      <c r="D41" s="13">
        <v>11420604.289999999</v>
      </c>
      <c r="E41" s="17">
        <f t="shared" si="1"/>
        <v>71.378776812500007</v>
      </c>
    </row>
    <row r="42" spans="1:5" ht="63" x14ac:dyDescent="0.25">
      <c r="A42" s="1" t="s">
        <v>77</v>
      </c>
      <c r="B42" s="12" t="s">
        <v>22</v>
      </c>
      <c r="C42" s="13">
        <f>C43</f>
        <v>90000</v>
      </c>
      <c r="D42" s="13">
        <f>D43</f>
        <v>60827.49</v>
      </c>
      <c r="E42" s="17">
        <f t="shared" si="1"/>
        <v>67.586099999999988</v>
      </c>
    </row>
    <row r="43" spans="1:5" ht="63" x14ac:dyDescent="0.25">
      <c r="A43" s="1" t="s">
        <v>119</v>
      </c>
      <c r="B43" s="12" t="s">
        <v>178</v>
      </c>
      <c r="C43" s="13">
        <v>90000</v>
      </c>
      <c r="D43" s="13">
        <v>60827.49</v>
      </c>
      <c r="E43" s="17">
        <f t="shared" si="1"/>
        <v>67.586099999999988</v>
      </c>
    </row>
    <row r="44" spans="1:5" ht="63" x14ac:dyDescent="0.25">
      <c r="A44" s="1" t="s">
        <v>78</v>
      </c>
      <c r="B44" s="12" t="s">
        <v>23</v>
      </c>
      <c r="C44" s="13">
        <f>C45</f>
        <v>871000</v>
      </c>
      <c r="D44" s="13">
        <f>D45</f>
        <v>1361856.82</v>
      </c>
      <c r="E44" s="17">
        <f t="shared" si="1"/>
        <v>156.35554764638346</v>
      </c>
    </row>
    <row r="45" spans="1:5" ht="46.5" customHeight="1" x14ac:dyDescent="0.25">
      <c r="A45" s="1" t="s">
        <v>120</v>
      </c>
      <c r="B45" s="12" t="s">
        <v>179</v>
      </c>
      <c r="C45" s="13">
        <v>871000</v>
      </c>
      <c r="D45" s="13">
        <v>1361856.82</v>
      </c>
      <c r="E45" s="17">
        <f t="shared" si="1"/>
        <v>156.35554764638346</v>
      </c>
    </row>
    <row r="46" spans="1:5" ht="18" customHeight="1" x14ac:dyDescent="0.25">
      <c r="A46" s="1" t="s">
        <v>79</v>
      </c>
      <c r="B46" s="12" t="s">
        <v>24</v>
      </c>
      <c r="C46" s="13">
        <f>C47</f>
        <v>12000</v>
      </c>
      <c r="D46" s="13">
        <f>D47</f>
        <v>14437</v>
      </c>
      <c r="E46" s="17">
        <f t="shared" si="1"/>
        <v>120.30833333333332</v>
      </c>
    </row>
    <row r="47" spans="1:5" ht="47.25" x14ac:dyDescent="0.25">
      <c r="A47" s="1" t="s">
        <v>80</v>
      </c>
      <c r="B47" s="12" t="s">
        <v>25</v>
      </c>
      <c r="C47" s="13">
        <f>C48</f>
        <v>12000</v>
      </c>
      <c r="D47" s="13">
        <f>D48</f>
        <v>14437</v>
      </c>
      <c r="E47" s="17">
        <f t="shared" si="1"/>
        <v>120.30833333333332</v>
      </c>
    </row>
    <row r="48" spans="1:5" ht="47.25" x14ac:dyDescent="0.25">
      <c r="A48" s="1" t="s">
        <v>121</v>
      </c>
      <c r="B48" s="12" t="s">
        <v>180</v>
      </c>
      <c r="C48" s="13">
        <v>12000</v>
      </c>
      <c r="D48" s="13">
        <v>14437</v>
      </c>
      <c r="E48" s="17">
        <f t="shared" si="1"/>
        <v>120.30833333333332</v>
      </c>
    </row>
    <row r="49" spans="1:5" ht="63" x14ac:dyDescent="0.25">
      <c r="A49" s="1" t="s">
        <v>81</v>
      </c>
      <c r="B49" s="12" t="s">
        <v>26</v>
      </c>
      <c r="C49" s="13">
        <f>C50</f>
        <v>0</v>
      </c>
      <c r="D49" s="13">
        <f>D50</f>
        <v>340707.36</v>
      </c>
      <c r="E49" s="17"/>
    </row>
    <row r="50" spans="1:5" ht="63" x14ac:dyDescent="0.25">
      <c r="A50" s="1" t="s">
        <v>82</v>
      </c>
      <c r="B50" s="12" t="s">
        <v>27</v>
      </c>
      <c r="C50" s="13">
        <f>C51</f>
        <v>0</v>
      </c>
      <c r="D50" s="13">
        <f>D51</f>
        <v>340707.36</v>
      </c>
      <c r="E50" s="17"/>
    </row>
    <row r="51" spans="1:5" ht="63" x14ac:dyDescent="0.25">
      <c r="A51" s="1" t="s">
        <v>122</v>
      </c>
      <c r="B51" s="12" t="s">
        <v>181</v>
      </c>
      <c r="C51" s="13">
        <v>0</v>
      </c>
      <c r="D51" s="13">
        <v>340707.36</v>
      </c>
      <c r="E51" s="17"/>
    </row>
    <row r="52" spans="1:5" x14ac:dyDescent="0.25">
      <c r="A52" s="9" t="s">
        <v>83</v>
      </c>
      <c r="B52" s="10" t="s">
        <v>28</v>
      </c>
      <c r="C52" s="11">
        <f>C53</f>
        <v>836000</v>
      </c>
      <c r="D52" s="11">
        <f>D53</f>
        <v>520122.92000000004</v>
      </c>
      <c r="E52" s="16">
        <f t="shared" si="1"/>
        <v>62.215660287081342</v>
      </c>
    </row>
    <row r="53" spans="1:5" x14ac:dyDescent="0.25">
      <c r="A53" s="1" t="s">
        <v>84</v>
      </c>
      <c r="B53" s="12" t="s">
        <v>29</v>
      </c>
      <c r="C53" s="13">
        <f>C54++C55+C56</f>
        <v>836000</v>
      </c>
      <c r="D53" s="13">
        <f>D54++D55+D56</f>
        <v>520122.92000000004</v>
      </c>
      <c r="E53" s="17">
        <f t="shared" si="1"/>
        <v>62.215660287081342</v>
      </c>
    </row>
    <row r="54" spans="1:5" ht="31.5" x14ac:dyDescent="0.25">
      <c r="A54" s="1" t="s">
        <v>85</v>
      </c>
      <c r="B54" s="12" t="s">
        <v>30</v>
      </c>
      <c r="C54" s="13">
        <v>315500</v>
      </c>
      <c r="D54" s="13">
        <v>224066.57</v>
      </c>
      <c r="E54" s="17">
        <f t="shared" si="1"/>
        <v>71.019515055467522</v>
      </c>
    </row>
    <row r="55" spans="1:5" x14ac:dyDescent="0.25">
      <c r="A55" s="1" t="s">
        <v>86</v>
      </c>
      <c r="B55" s="12" t="s">
        <v>31</v>
      </c>
      <c r="C55" s="13">
        <v>58980</v>
      </c>
      <c r="D55" s="13">
        <v>206347.19</v>
      </c>
      <c r="E55" s="17">
        <f t="shared" si="1"/>
        <v>349.8595964733808</v>
      </c>
    </row>
    <row r="56" spans="1:5" x14ac:dyDescent="0.25">
      <c r="A56" s="1" t="s">
        <v>87</v>
      </c>
      <c r="B56" s="12" t="s">
        <v>32</v>
      </c>
      <c r="C56" s="13">
        <f>C57</f>
        <v>461520</v>
      </c>
      <c r="D56" s="13">
        <f>D57</f>
        <v>89709.16</v>
      </c>
      <c r="E56" s="17">
        <f t="shared" si="1"/>
        <v>19.437762177153754</v>
      </c>
    </row>
    <row r="57" spans="1:5" x14ac:dyDescent="0.25">
      <c r="A57" s="1" t="s">
        <v>88</v>
      </c>
      <c r="B57" s="12" t="s">
        <v>33</v>
      </c>
      <c r="C57" s="13">
        <v>461520</v>
      </c>
      <c r="D57" s="13">
        <v>89709.16</v>
      </c>
      <c r="E57" s="17">
        <f t="shared" si="1"/>
        <v>19.437762177153754</v>
      </c>
    </row>
    <row r="58" spans="1:5" ht="31.5" x14ac:dyDescent="0.25">
      <c r="A58" s="9" t="s">
        <v>89</v>
      </c>
      <c r="B58" s="10" t="s">
        <v>34</v>
      </c>
      <c r="C58" s="11">
        <f t="shared" ref="C58:D60" si="2">C59</f>
        <v>51000</v>
      </c>
      <c r="D58" s="11">
        <f t="shared" si="2"/>
        <v>129247.4</v>
      </c>
      <c r="E58" s="16">
        <f t="shared" si="1"/>
        <v>253.42627450980393</v>
      </c>
    </row>
    <row r="59" spans="1:5" x14ac:dyDescent="0.25">
      <c r="A59" s="1" t="s">
        <v>90</v>
      </c>
      <c r="B59" s="12" t="s">
        <v>35</v>
      </c>
      <c r="C59" s="13">
        <f t="shared" si="2"/>
        <v>51000</v>
      </c>
      <c r="D59" s="13">
        <f t="shared" si="2"/>
        <v>129247.4</v>
      </c>
      <c r="E59" s="17">
        <f t="shared" ref="E59:E119" si="3">D59/C59*100</f>
        <v>253.42627450980393</v>
      </c>
    </row>
    <row r="60" spans="1:5" x14ac:dyDescent="0.25">
      <c r="A60" s="1" t="s">
        <v>91</v>
      </c>
      <c r="B60" s="12" t="s">
        <v>36</v>
      </c>
      <c r="C60" s="13">
        <f t="shared" si="2"/>
        <v>51000</v>
      </c>
      <c r="D60" s="13">
        <f t="shared" si="2"/>
        <v>129247.4</v>
      </c>
      <c r="E60" s="17">
        <f t="shared" si="3"/>
        <v>253.42627450980393</v>
      </c>
    </row>
    <row r="61" spans="1:5" ht="31.5" x14ac:dyDescent="0.25">
      <c r="A61" s="1" t="s">
        <v>123</v>
      </c>
      <c r="B61" s="12" t="s">
        <v>37</v>
      </c>
      <c r="C61" s="13">
        <v>51000</v>
      </c>
      <c r="D61" s="13">
        <v>129247.4</v>
      </c>
      <c r="E61" s="17">
        <f t="shared" si="3"/>
        <v>253.42627450980393</v>
      </c>
    </row>
    <row r="62" spans="1:5" ht="31.5" x14ac:dyDescent="0.25">
      <c r="A62" s="9" t="s">
        <v>92</v>
      </c>
      <c r="B62" s="10" t="s">
        <v>38</v>
      </c>
      <c r="C62" s="11">
        <f>C63</f>
        <v>3050000</v>
      </c>
      <c r="D62" s="11">
        <f>D63</f>
        <v>1514635.79</v>
      </c>
      <c r="E62" s="16">
        <f t="shared" si="3"/>
        <v>49.660189836065577</v>
      </c>
    </row>
    <row r="63" spans="1:5" ht="31.5" x14ac:dyDescent="0.25">
      <c r="A63" s="1" t="s">
        <v>93</v>
      </c>
      <c r="B63" s="12" t="s">
        <v>39</v>
      </c>
      <c r="C63" s="13">
        <f>C64+C66</f>
        <v>3050000</v>
      </c>
      <c r="D63" s="13">
        <f>D64+D66</f>
        <v>1514635.79</v>
      </c>
      <c r="E63" s="17">
        <f t="shared" si="3"/>
        <v>49.660189836065577</v>
      </c>
    </row>
    <row r="64" spans="1:5" ht="31.5" x14ac:dyDescent="0.25">
      <c r="A64" s="1" t="s">
        <v>124</v>
      </c>
      <c r="B64" s="12" t="s">
        <v>182</v>
      </c>
      <c r="C64" s="13">
        <f>C65</f>
        <v>3000000</v>
      </c>
      <c r="D64" s="13">
        <f>D65</f>
        <v>1514635.79</v>
      </c>
      <c r="E64" s="17">
        <f t="shared" si="3"/>
        <v>50.487859666666665</v>
      </c>
    </row>
    <row r="65" spans="1:5" ht="47.25" x14ac:dyDescent="0.25">
      <c r="A65" s="1" t="s">
        <v>125</v>
      </c>
      <c r="B65" s="12" t="s">
        <v>183</v>
      </c>
      <c r="C65" s="13">
        <v>3000000</v>
      </c>
      <c r="D65" s="13">
        <v>1514635.79</v>
      </c>
      <c r="E65" s="17">
        <f t="shared" si="3"/>
        <v>50.487859666666665</v>
      </c>
    </row>
    <row r="66" spans="1:5" ht="47.25" x14ac:dyDescent="0.25">
      <c r="A66" s="1" t="s">
        <v>94</v>
      </c>
      <c r="B66" s="12" t="s">
        <v>40</v>
      </c>
      <c r="C66" s="13">
        <f>C67</f>
        <v>50000</v>
      </c>
      <c r="D66" s="13">
        <f>D67</f>
        <v>0</v>
      </c>
      <c r="E66" s="17">
        <f t="shared" si="3"/>
        <v>0</v>
      </c>
    </row>
    <row r="67" spans="1:5" ht="49.5" customHeight="1" x14ac:dyDescent="0.25">
      <c r="A67" s="1" t="s">
        <v>126</v>
      </c>
      <c r="B67" s="12" t="s">
        <v>184</v>
      </c>
      <c r="C67" s="13">
        <v>50000</v>
      </c>
      <c r="D67" s="13">
        <v>0</v>
      </c>
      <c r="E67" s="17">
        <f t="shared" si="3"/>
        <v>0</v>
      </c>
    </row>
    <row r="68" spans="1:5" x14ac:dyDescent="0.25">
      <c r="A68" s="9" t="s">
        <v>95</v>
      </c>
      <c r="B68" s="10" t="s">
        <v>41</v>
      </c>
      <c r="C68" s="11">
        <f>C69+C92</f>
        <v>35500</v>
      </c>
      <c r="D68" s="11">
        <f>D69+D92</f>
        <v>1500481.98</v>
      </c>
      <c r="E68" s="16">
        <f t="shared" si="3"/>
        <v>4226.7098028169021</v>
      </c>
    </row>
    <row r="69" spans="1:5" ht="31.5" x14ac:dyDescent="0.25">
      <c r="A69" s="1" t="s">
        <v>768</v>
      </c>
      <c r="B69" s="12" t="s">
        <v>767</v>
      </c>
      <c r="C69" s="13">
        <f>C72+C74+C77+C83+C85+C87+C90</f>
        <v>35500</v>
      </c>
      <c r="D69" s="13">
        <f>D72+D74+D77+D83+D85+D87+D90+D70+D79+D81</f>
        <v>373814.57</v>
      </c>
      <c r="E69" s="17">
        <f t="shared" si="3"/>
        <v>1052.9987887323944</v>
      </c>
    </row>
    <row r="70" spans="1:5" ht="47.25" x14ac:dyDescent="0.25">
      <c r="A70" s="1" t="s">
        <v>936</v>
      </c>
      <c r="B70" s="106" t="s">
        <v>935</v>
      </c>
      <c r="C70" s="13"/>
      <c r="D70" s="13">
        <f>D71</f>
        <v>60000</v>
      </c>
      <c r="E70" s="17"/>
    </row>
    <row r="71" spans="1:5" ht="63" x14ac:dyDescent="0.25">
      <c r="A71" s="1" t="s">
        <v>934</v>
      </c>
      <c r="B71" s="104" t="s">
        <v>933</v>
      </c>
      <c r="C71" s="13"/>
      <c r="D71" s="13">
        <v>60000</v>
      </c>
      <c r="E71" s="17"/>
    </row>
    <row r="72" spans="1:5" ht="63" x14ac:dyDescent="0.25">
      <c r="A72" s="1" t="s">
        <v>770</v>
      </c>
      <c r="B72" s="12" t="s">
        <v>769</v>
      </c>
      <c r="C72" s="13">
        <f>C73</f>
        <v>5500</v>
      </c>
      <c r="D72" s="13">
        <f>D73</f>
        <v>5000</v>
      </c>
      <c r="E72" s="17">
        <f t="shared" si="3"/>
        <v>90.909090909090907</v>
      </c>
    </row>
    <row r="73" spans="1:5" ht="89.25" customHeight="1" x14ac:dyDescent="0.25">
      <c r="A73" s="1" t="s">
        <v>772</v>
      </c>
      <c r="B73" s="12" t="s">
        <v>771</v>
      </c>
      <c r="C73" s="13">
        <v>5500</v>
      </c>
      <c r="D73" s="13">
        <v>5000</v>
      </c>
      <c r="E73" s="17">
        <f t="shared" si="3"/>
        <v>90.909090909090907</v>
      </c>
    </row>
    <row r="74" spans="1:5" ht="47.25" x14ac:dyDescent="0.25">
      <c r="A74" s="1" t="s">
        <v>774</v>
      </c>
      <c r="B74" s="12" t="s">
        <v>773</v>
      </c>
      <c r="C74" s="13">
        <f>C75+C76</f>
        <v>22750</v>
      </c>
      <c r="D74" s="13">
        <f>D75+D76</f>
        <v>51000</v>
      </c>
      <c r="E74" s="17">
        <f t="shared" si="3"/>
        <v>224.17582417582418</v>
      </c>
    </row>
    <row r="75" spans="1:5" ht="63" x14ac:dyDescent="0.25">
      <c r="A75" s="1" t="s">
        <v>776</v>
      </c>
      <c r="B75" s="12" t="s">
        <v>775</v>
      </c>
      <c r="C75" s="13">
        <v>22750</v>
      </c>
      <c r="D75" s="13">
        <v>1000</v>
      </c>
      <c r="E75" s="17">
        <f t="shared" si="3"/>
        <v>4.395604395604396</v>
      </c>
    </row>
    <row r="76" spans="1:5" ht="63" x14ac:dyDescent="0.25">
      <c r="A76" s="1" t="s">
        <v>778</v>
      </c>
      <c r="B76" s="12" t="s">
        <v>777</v>
      </c>
      <c r="C76" s="13">
        <v>0</v>
      </c>
      <c r="D76" s="13">
        <v>50000</v>
      </c>
      <c r="E76" s="17"/>
    </row>
    <row r="77" spans="1:5" ht="47.25" x14ac:dyDescent="0.25">
      <c r="A77" s="1" t="s">
        <v>780</v>
      </c>
      <c r="B77" s="12" t="s">
        <v>779</v>
      </c>
      <c r="C77" s="13">
        <f>C78</f>
        <v>0</v>
      </c>
      <c r="D77" s="13">
        <f>D78</f>
        <v>72000</v>
      </c>
      <c r="E77" s="17"/>
    </row>
    <row r="78" spans="1:5" ht="78.75" x14ac:dyDescent="0.25">
      <c r="A78" s="1" t="s">
        <v>782</v>
      </c>
      <c r="B78" s="12" t="s">
        <v>781</v>
      </c>
      <c r="C78" s="13">
        <v>0</v>
      </c>
      <c r="D78" s="13">
        <v>72000</v>
      </c>
      <c r="E78" s="17"/>
    </row>
    <row r="79" spans="1:5" ht="47.25" x14ac:dyDescent="0.25">
      <c r="A79" s="1" t="s">
        <v>931</v>
      </c>
      <c r="B79" s="106" t="s">
        <v>932</v>
      </c>
      <c r="C79" s="13"/>
      <c r="D79" s="13">
        <f>D80</f>
        <v>2000</v>
      </c>
      <c r="E79" s="17"/>
    </row>
    <row r="80" spans="1:5" ht="78.75" x14ac:dyDescent="0.25">
      <c r="A80" s="1" t="s">
        <v>930</v>
      </c>
      <c r="B80" s="104" t="s">
        <v>929</v>
      </c>
      <c r="C80" s="13"/>
      <c r="D80" s="13">
        <v>2000</v>
      </c>
      <c r="E80" s="17"/>
    </row>
    <row r="81" spans="1:5" ht="47.25" x14ac:dyDescent="0.25">
      <c r="A81" s="1" t="s">
        <v>928</v>
      </c>
      <c r="B81" s="106" t="s">
        <v>927</v>
      </c>
      <c r="C81" s="13"/>
      <c r="D81" s="13">
        <f>D82</f>
        <v>3500</v>
      </c>
      <c r="E81" s="17"/>
    </row>
    <row r="82" spans="1:5" ht="63" x14ac:dyDescent="0.25">
      <c r="A82" s="1" t="s">
        <v>926</v>
      </c>
      <c r="B82" s="104" t="s">
        <v>925</v>
      </c>
      <c r="C82" s="13"/>
      <c r="D82" s="13">
        <v>3500</v>
      </c>
      <c r="E82" s="17"/>
    </row>
    <row r="83" spans="1:5" ht="63" x14ac:dyDescent="0.25">
      <c r="A83" s="1" t="s">
        <v>784</v>
      </c>
      <c r="B83" s="12" t="s">
        <v>783</v>
      </c>
      <c r="C83" s="13">
        <f>C84</f>
        <v>0</v>
      </c>
      <c r="D83" s="13">
        <f>D84</f>
        <v>500</v>
      </c>
      <c r="E83" s="17"/>
    </row>
    <row r="84" spans="1:5" ht="78.75" x14ac:dyDescent="0.25">
      <c r="A84" s="1" t="s">
        <v>786</v>
      </c>
      <c r="B84" s="12" t="s">
        <v>785</v>
      </c>
      <c r="C84" s="13">
        <v>0</v>
      </c>
      <c r="D84" s="13">
        <v>500</v>
      </c>
      <c r="E84" s="17"/>
    </row>
    <row r="85" spans="1:5" ht="63" x14ac:dyDescent="0.25">
      <c r="A85" s="1" t="s">
        <v>788</v>
      </c>
      <c r="B85" s="12" t="s">
        <v>787</v>
      </c>
      <c r="C85" s="13">
        <f>C86</f>
        <v>0</v>
      </c>
      <c r="D85" s="13">
        <f>D86</f>
        <v>8700</v>
      </c>
      <c r="E85" s="17"/>
    </row>
    <row r="86" spans="1:5" ht="94.5" x14ac:dyDescent="0.25">
      <c r="A86" s="1" t="s">
        <v>790</v>
      </c>
      <c r="B86" s="12" t="s">
        <v>789</v>
      </c>
      <c r="C86" s="13">
        <v>0</v>
      </c>
      <c r="D86" s="13">
        <v>8700</v>
      </c>
      <c r="E86" s="17"/>
    </row>
    <row r="87" spans="1:5" ht="47.25" x14ac:dyDescent="0.25">
      <c r="A87" s="1" t="s">
        <v>792</v>
      </c>
      <c r="B87" s="12" t="s">
        <v>791</v>
      </c>
      <c r="C87" s="13">
        <f>C88</f>
        <v>0</v>
      </c>
      <c r="D87" s="13">
        <f>D88+D89</f>
        <v>142300</v>
      </c>
      <c r="E87" s="17"/>
    </row>
    <row r="88" spans="1:5" ht="63" x14ac:dyDescent="0.25">
      <c r="A88" s="1" t="s">
        <v>793</v>
      </c>
      <c r="B88" s="12" t="s">
        <v>794</v>
      </c>
      <c r="C88" s="13">
        <v>0</v>
      </c>
      <c r="D88" s="13">
        <v>142000</v>
      </c>
      <c r="E88" s="17"/>
    </row>
    <row r="89" spans="1:5" ht="63" x14ac:dyDescent="0.25">
      <c r="A89" s="1" t="s">
        <v>924</v>
      </c>
      <c r="B89" s="104" t="s">
        <v>923</v>
      </c>
      <c r="C89" s="13">
        <v>0</v>
      </c>
      <c r="D89" s="13">
        <v>300</v>
      </c>
      <c r="E89" s="17"/>
    </row>
    <row r="90" spans="1:5" ht="63" x14ac:dyDescent="0.25">
      <c r="A90" s="1" t="s">
        <v>795</v>
      </c>
      <c r="B90" s="12" t="s">
        <v>796</v>
      </c>
      <c r="C90" s="13">
        <f>C91</f>
        <v>7250</v>
      </c>
      <c r="D90" s="13">
        <f>D91</f>
        <v>28814.57</v>
      </c>
      <c r="E90" s="17">
        <f t="shared" si="3"/>
        <v>397.44234482758623</v>
      </c>
    </row>
    <row r="91" spans="1:5" ht="78.75" x14ac:dyDescent="0.25">
      <c r="A91" s="1" t="s">
        <v>797</v>
      </c>
      <c r="B91" s="12" t="s">
        <v>798</v>
      </c>
      <c r="C91" s="13">
        <v>7250</v>
      </c>
      <c r="D91" s="13">
        <v>28814.57</v>
      </c>
      <c r="E91" s="17">
        <f t="shared" si="3"/>
        <v>397.44234482758623</v>
      </c>
    </row>
    <row r="92" spans="1:5" ht="16.5" customHeight="1" x14ac:dyDescent="0.25">
      <c r="A92" s="1" t="s">
        <v>800</v>
      </c>
      <c r="B92" s="12" t="s">
        <v>799</v>
      </c>
      <c r="C92" s="13">
        <f>C93+C95</f>
        <v>0</v>
      </c>
      <c r="D92" s="13">
        <f>D93+D95</f>
        <v>1126667.4099999999</v>
      </c>
      <c r="E92" s="17"/>
    </row>
    <row r="93" spans="1:5" ht="78.75" x14ac:dyDescent="0.25">
      <c r="A93" s="1" t="s">
        <v>802</v>
      </c>
      <c r="B93" s="12" t="s">
        <v>801</v>
      </c>
      <c r="C93" s="13">
        <f>C94</f>
        <v>0</v>
      </c>
      <c r="D93" s="13">
        <f>D94</f>
        <v>90500</v>
      </c>
      <c r="E93" s="17"/>
    </row>
    <row r="94" spans="1:5" ht="47.25" x14ac:dyDescent="0.25">
      <c r="A94" s="1" t="s">
        <v>803</v>
      </c>
      <c r="B94" s="12" t="s">
        <v>804</v>
      </c>
      <c r="C94" s="13">
        <v>0</v>
      </c>
      <c r="D94" s="13">
        <v>90500</v>
      </c>
      <c r="E94" s="17"/>
    </row>
    <row r="95" spans="1:5" ht="63" x14ac:dyDescent="0.25">
      <c r="A95" s="1" t="s">
        <v>806</v>
      </c>
      <c r="B95" s="12" t="s">
        <v>805</v>
      </c>
      <c r="C95" s="13">
        <f>C96+C97</f>
        <v>0</v>
      </c>
      <c r="D95" s="13">
        <f>D96+D97</f>
        <v>1036167.4099999999</v>
      </c>
      <c r="E95" s="17"/>
    </row>
    <row r="96" spans="1:5" ht="63" x14ac:dyDescent="0.25">
      <c r="A96" s="1" t="s">
        <v>807</v>
      </c>
      <c r="B96" s="12" t="s">
        <v>808</v>
      </c>
      <c r="C96" s="13">
        <v>0</v>
      </c>
      <c r="D96" s="13">
        <v>989368.72</v>
      </c>
      <c r="E96" s="17"/>
    </row>
    <row r="97" spans="1:5" ht="63" x14ac:dyDescent="0.25">
      <c r="A97" s="1" t="s">
        <v>809</v>
      </c>
      <c r="B97" s="12" t="s">
        <v>810</v>
      </c>
      <c r="C97" s="13">
        <v>0</v>
      </c>
      <c r="D97" s="13">
        <v>46798.69</v>
      </c>
      <c r="E97" s="17"/>
    </row>
    <row r="98" spans="1:5" x14ac:dyDescent="0.25">
      <c r="A98" s="9" t="s">
        <v>96</v>
      </c>
      <c r="B98" s="10" t="s">
        <v>42</v>
      </c>
      <c r="C98" s="11">
        <f>C99</f>
        <v>0</v>
      </c>
      <c r="D98" s="11">
        <f>D99</f>
        <v>-20903.87</v>
      </c>
      <c r="E98" s="16"/>
    </row>
    <row r="99" spans="1:5" x14ac:dyDescent="0.25">
      <c r="A99" s="1" t="s">
        <v>97</v>
      </c>
      <c r="B99" s="12" t="s">
        <v>43</v>
      </c>
      <c r="C99" s="13">
        <f>C100</f>
        <v>0</v>
      </c>
      <c r="D99" s="13">
        <f>D100</f>
        <v>-20903.87</v>
      </c>
      <c r="E99" s="17"/>
    </row>
    <row r="100" spans="1:5" x14ac:dyDescent="0.25">
      <c r="A100" s="1" t="s">
        <v>127</v>
      </c>
      <c r="B100" s="12" t="s">
        <v>185</v>
      </c>
      <c r="C100" s="13">
        <v>0</v>
      </c>
      <c r="D100" s="13">
        <v>-20903.87</v>
      </c>
      <c r="E100" s="17"/>
    </row>
    <row r="101" spans="1:5" x14ac:dyDescent="0.25">
      <c r="A101" s="9" t="s">
        <v>98</v>
      </c>
      <c r="B101" s="10" t="s">
        <v>44</v>
      </c>
      <c r="C101" s="11">
        <f>C102+C149+C153</f>
        <v>954333439.92999995</v>
      </c>
      <c r="D101" s="11">
        <f>D102+D149+D153</f>
        <v>425470702.80999994</v>
      </c>
      <c r="E101" s="16">
        <f t="shared" si="3"/>
        <v>44.583023606634605</v>
      </c>
    </row>
    <row r="102" spans="1:5" ht="31.5" x14ac:dyDescent="0.25">
      <c r="A102" s="9" t="s">
        <v>99</v>
      </c>
      <c r="B102" s="10" t="s">
        <v>45</v>
      </c>
      <c r="C102" s="11">
        <f>C103+C110+C129+C144</f>
        <v>954322776.39999998</v>
      </c>
      <c r="D102" s="11">
        <f>D103+D110+D129+D144</f>
        <v>425461739.27999997</v>
      </c>
      <c r="E102" s="16">
        <f t="shared" si="3"/>
        <v>44.582582518356418</v>
      </c>
    </row>
    <row r="103" spans="1:5" x14ac:dyDescent="0.25">
      <c r="A103" s="9" t="s">
        <v>128</v>
      </c>
      <c r="B103" s="10" t="s">
        <v>46</v>
      </c>
      <c r="C103" s="11">
        <f>C104+C106+C108</f>
        <v>50308580</v>
      </c>
      <c r="D103" s="11">
        <f>D104+D106+D108</f>
        <v>25275080</v>
      </c>
      <c r="E103" s="16">
        <f t="shared" si="3"/>
        <v>50.240098209887854</v>
      </c>
    </row>
    <row r="104" spans="1:5" x14ac:dyDescent="0.25">
      <c r="A104" s="1" t="s">
        <v>129</v>
      </c>
      <c r="B104" s="12" t="s">
        <v>47</v>
      </c>
      <c r="C104" s="13">
        <f>C105</f>
        <v>11120000</v>
      </c>
      <c r="D104" s="13">
        <f>D105</f>
        <v>5560002</v>
      </c>
      <c r="E104" s="17">
        <f t="shared" si="3"/>
        <v>50.000017985611514</v>
      </c>
    </row>
    <row r="105" spans="1:5" ht="31.5" x14ac:dyDescent="0.25">
      <c r="A105" s="1" t="s">
        <v>130</v>
      </c>
      <c r="B105" s="12" t="s">
        <v>193</v>
      </c>
      <c r="C105" s="13">
        <v>11120000</v>
      </c>
      <c r="D105" s="13">
        <v>5560002</v>
      </c>
      <c r="E105" s="17">
        <f t="shared" si="3"/>
        <v>50.000017985611514</v>
      </c>
    </row>
    <row r="106" spans="1:5" ht="31.5" x14ac:dyDescent="0.25">
      <c r="A106" s="1" t="s">
        <v>131</v>
      </c>
      <c r="B106" s="12" t="s">
        <v>104</v>
      </c>
      <c r="C106" s="13">
        <f>C107</f>
        <v>38947000</v>
      </c>
      <c r="D106" s="13">
        <f>D107</f>
        <v>19473498</v>
      </c>
      <c r="E106" s="17">
        <f t="shared" si="3"/>
        <v>49.999994864816287</v>
      </c>
    </row>
    <row r="107" spans="1:5" ht="31.5" x14ac:dyDescent="0.25">
      <c r="A107" s="1" t="s">
        <v>132</v>
      </c>
      <c r="B107" s="12" t="s">
        <v>194</v>
      </c>
      <c r="C107" s="13">
        <v>38947000</v>
      </c>
      <c r="D107" s="13">
        <v>19473498</v>
      </c>
      <c r="E107" s="17">
        <f t="shared" si="3"/>
        <v>49.999994864816287</v>
      </c>
    </row>
    <row r="108" spans="1:5" ht="78.75" x14ac:dyDescent="0.25">
      <c r="A108" s="1" t="s">
        <v>938</v>
      </c>
      <c r="B108" s="12" t="s">
        <v>940</v>
      </c>
      <c r="C108" s="13">
        <f>C109</f>
        <v>241580</v>
      </c>
      <c r="D108" s="13">
        <f>D109</f>
        <v>241580</v>
      </c>
      <c r="E108" s="17">
        <f t="shared" si="3"/>
        <v>100</v>
      </c>
    </row>
    <row r="109" spans="1:5" ht="78.75" x14ac:dyDescent="0.25">
      <c r="A109" s="1" t="s">
        <v>937</v>
      </c>
      <c r="B109" s="12" t="s">
        <v>939</v>
      </c>
      <c r="C109" s="13">
        <v>241580</v>
      </c>
      <c r="D109" s="13">
        <v>241580</v>
      </c>
      <c r="E109" s="17">
        <f t="shared" si="3"/>
        <v>100</v>
      </c>
    </row>
    <row r="110" spans="1:5" ht="31.5" x14ac:dyDescent="0.25">
      <c r="A110" s="9" t="s">
        <v>133</v>
      </c>
      <c r="B110" s="10" t="s">
        <v>48</v>
      </c>
      <c r="C110" s="11">
        <f>C111+C113+C117+C119+C123+C125+C121+C127+C115</f>
        <v>239244233.51999998</v>
      </c>
      <c r="D110" s="11">
        <f>D111+D113+D117+D119+D123+D125+D121+D127+D115</f>
        <v>78097421.13000001</v>
      </c>
      <c r="E110" s="16">
        <f t="shared" si="3"/>
        <v>32.643387044675137</v>
      </c>
    </row>
    <row r="111" spans="1:5" ht="31.5" x14ac:dyDescent="0.25">
      <c r="A111" s="1" t="s">
        <v>134</v>
      </c>
      <c r="B111" s="12" t="s">
        <v>49</v>
      </c>
      <c r="C111" s="13">
        <f>C112</f>
        <v>9956503</v>
      </c>
      <c r="D111" s="13">
        <f>D112</f>
        <v>0</v>
      </c>
      <c r="E111" s="17">
        <f t="shared" si="3"/>
        <v>0</v>
      </c>
    </row>
    <row r="112" spans="1:5" ht="31.5" x14ac:dyDescent="0.25">
      <c r="A112" s="1" t="s">
        <v>135</v>
      </c>
      <c r="B112" s="12" t="s">
        <v>186</v>
      </c>
      <c r="C112" s="13">
        <v>9956503</v>
      </c>
      <c r="D112" s="13">
        <v>0</v>
      </c>
      <c r="E112" s="17">
        <f t="shared" si="3"/>
        <v>0</v>
      </c>
    </row>
    <row r="113" spans="1:5" ht="63" x14ac:dyDescent="0.25">
      <c r="A113" s="1" t="s">
        <v>136</v>
      </c>
      <c r="B113" s="12" t="s">
        <v>187</v>
      </c>
      <c r="C113" s="13">
        <f>C114</f>
        <v>165234077.31999999</v>
      </c>
      <c r="D113" s="13">
        <f>D114</f>
        <v>62242336.990000002</v>
      </c>
      <c r="E113" s="17">
        <f t="shared" si="3"/>
        <v>37.66918906773607</v>
      </c>
    </row>
    <row r="114" spans="1:5" ht="66" customHeight="1" x14ac:dyDescent="0.25">
      <c r="A114" s="1" t="s">
        <v>137</v>
      </c>
      <c r="B114" s="12" t="s">
        <v>188</v>
      </c>
      <c r="C114" s="13">
        <v>165234077.31999999</v>
      </c>
      <c r="D114" s="13">
        <v>62242336.990000002</v>
      </c>
      <c r="E114" s="17">
        <f t="shared" si="3"/>
        <v>37.66918906773607</v>
      </c>
    </row>
    <row r="115" spans="1:5" ht="47.25" x14ac:dyDescent="0.25">
      <c r="A115" s="1" t="s">
        <v>921</v>
      </c>
      <c r="B115" s="106" t="s">
        <v>919</v>
      </c>
      <c r="C115" s="13">
        <f>C116</f>
        <v>3705174.87</v>
      </c>
      <c r="D115" s="13">
        <f>D116</f>
        <v>0</v>
      </c>
      <c r="E115" s="17"/>
    </row>
    <row r="116" spans="1:5" ht="47.25" x14ac:dyDescent="0.25">
      <c r="A116" s="1" t="s">
        <v>922</v>
      </c>
      <c r="B116" s="105" t="s">
        <v>920</v>
      </c>
      <c r="C116" s="13">
        <v>3705174.87</v>
      </c>
      <c r="D116" s="13">
        <v>0</v>
      </c>
      <c r="E116" s="17"/>
    </row>
    <row r="117" spans="1:5" ht="63" x14ac:dyDescent="0.25">
      <c r="A117" s="1" t="s">
        <v>811</v>
      </c>
      <c r="B117" s="12" t="s">
        <v>814</v>
      </c>
      <c r="C117" s="13">
        <f>C118</f>
        <v>13978478</v>
      </c>
      <c r="D117" s="13">
        <f>D118</f>
        <v>0</v>
      </c>
      <c r="E117" s="17">
        <f t="shared" si="3"/>
        <v>0</v>
      </c>
    </row>
    <row r="118" spans="1:5" ht="63" x14ac:dyDescent="0.25">
      <c r="A118" s="1" t="s">
        <v>812</v>
      </c>
      <c r="B118" s="12" t="s">
        <v>813</v>
      </c>
      <c r="C118" s="13">
        <v>13978478</v>
      </c>
      <c r="D118" s="13">
        <v>0</v>
      </c>
      <c r="E118" s="17">
        <f t="shared" si="3"/>
        <v>0</v>
      </c>
    </row>
    <row r="119" spans="1:5" ht="47.25" x14ac:dyDescent="0.25">
      <c r="A119" s="1" t="s">
        <v>816</v>
      </c>
      <c r="B119" s="12" t="s">
        <v>817</v>
      </c>
      <c r="C119" s="13">
        <f>C120</f>
        <v>3939508</v>
      </c>
      <c r="D119" s="13">
        <f>D120</f>
        <v>0</v>
      </c>
      <c r="E119" s="17">
        <f t="shared" si="3"/>
        <v>0</v>
      </c>
    </row>
    <row r="120" spans="1:5" ht="47.25" x14ac:dyDescent="0.25">
      <c r="A120" s="1" t="s">
        <v>815</v>
      </c>
      <c r="B120" s="12" t="s">
        <v>818</v>
      </c>
      <c r="C120" s="13">
        <v>3939508</v>
      </c>
      <c r="D120" s="13">
        <v>0</v>
      </c>
      <c r="E120" s="17">
        <f t="shared" ref="E120:E139" si="4">D120/C120*100</f>
        <v>0</v>
      </c>
    </row>
    <row r="121" spans="1:5" ht="47.25" x14ac:dyDescent="0.25">
      <c r="A121" s="1" t="s">
        <v>819</v>
      </c>
      <c r="B121" s="12" t="s">
        <v>821</v>
      </c>
      <c r="C121" s="13">
        <f>C122</f>
        <v>344405</v>
      </c>
      <c r="D121" s="13">
        <f>D122</f>
        <v>344405</v>
      </c>
      <c r="E121" s="17">
        <f t="shared" si="4"/>
        <v>100</v>
      </c>
    </row>
    <row r="122" spans="1:5" ht="47.25" x14ac:dyDescent="0.25">
      <c r="A122" s="1" t="s">
        <v>820</v>
      </c>
      <c r="B122" s="12" t="s">
        <v>822</v>
      </c>
      <c r="C122" s="13">
        <v>344405</v>
      </c>
      <c r="D122" s="13">
        <v>344405</v>
      </c>
      <c r="E122" s="17">
        <f t="shared" si="4"/>
        <v>100</v>
      </c>
    </row>
    <row r="123" spans="1:5" ht="31.5" x14ac:dyDescent="0.25">
      <c r="A123" s="1" t="s">
        <v>139</v>
      </c>
      <c r="B123" s="12" t="s">
        <v>50</v>
      </c>
      <c r="C123" s="13">
        <f>C124</f>
        <v>4835508</v>
      </c>
      <c r="D123" s="13">
        <f>D124</f>
        <v>5063598</v>
      </c>
      <c r="E123" s="17">
        <f t="shared" si="4"/>
        <v>104.71698113207549</v>
      </c>
    </row>
    <row r="124" spans="1:5" ht="31.5" x14ac:dyDescent="0.25">
      <c r="A124" s="1" t="s">
        <v>138</v>
      </c>
      <c r="B124" s="12" t="s">
        <v>189</v>
      </c>
      <c r="C124" s="13">
        <v>4835508</v>
      </c>
      <c r="D124" s="13">
        <v>5063598</v>
      </c>
      <c r="E124" s="17">
        <f t="shared" si="4"/>
        <v>104.71698113207549</v>
      </c>
    </row>
    <row r="125" spans="1:5" x14ac:dyDescent="0.25">
      <c r="A125" s="1" t="s">
        <v>140</v>
      </c>
      <c r="B125" s="12" t="s">
        <v>51</v>
      </c>
      <c r="C125" s="13">
        <f>C126</f>
        <v>174593</v>
      </c>
      <c r="D125" s="13">
        <f>D126</f>
        <v>174593</v>
      </c>
      <c r="E125" s="17">
        <f t="shared" si="4"/>
        <v>100</v>
      </c>
    </row>
    <row r="126" spans="1:5" x14ac:dyDescent="0.25">
      <c r="A126" s="1" t="s">
        <v>141</v>
      </c>
      <c r="B126" s="12" t="s">
        <v>190</v>
      </c>
      <c r="C126" s="13">
        <v>174593</v>
      </c>
      <c r="D126" s="13">
        <v>174593</v>
      </c>
      <c r="E126" s="17">
        <f t="shared" si="4"/>
        <v>100</v>
      </c>
    </row>
    <row r="127" spans="1:5" x14ac:dyDescent="0.25">
      <c r="A127" s="1" t="s">
        <v>142</v>
      </c>
      <c r="B127" s="12" t="s">
        <v>191</v>
      </c>
      <c r="C127" s="13">
        <f>C128</f>
        <v>37075986.329999998</v>
      </c>
      <c r="D127" s="13">
        <f>D128</f>
        <v>10272488.140000001</v>
      </c>
      <c r="E127" s="17">
        <f t="shared" si="4"/>
        <v>27.706580881134986</v>
      </c>
    </row>
    <row r="128" spans="1:5" x14ac:dyDescent="0.25">
      <c r="A128" s="1" t="s">
        <v>143</v>
      </c>
      <c r="B128" s="12" t="s">
        <v>192</v>
      </c>
      <c r="C128" s="13">
        <v>37075986.329999998</v>
      </c>
      <c r="D128" s="13">
        <v>10272488.140000001</v>
      </c>
      <c r="E128" s="17">
        <f t="shared" si="4"/>
        <v>27.706580881134986</v>
      </c>
    </row>
    <row r="129" spans="1:5" x14ac:dyDescent="0.25">
      <c r="A129" s="9" t="s">
        <v>144</v>
      </c>
      <c r="B129" s="10" t="s">
        <v>52</v>
      </c>
      <c r="C129" s="11">
        <f>C130+C132+C134+C136+C138+C140+C142</f>
        <v>603926065.10000002</v>
      </c>
      <c r="D129" s="11">
        <f>D130+D132+D134+D136+D138+D140+D142</f>
        <v>311728854.31999999</v>
      </c>
      <c r="E129" s="16">
        <f t="shared" si="4"/>
        <v>51.617055850765922</v>
      </c>
    </row>
    <row r="130" spans="1:5" ht="31.5" x14ac:dyDescent="0.25">
      <c r="A130" s="1" t="s">
        <v>145</v>
      </c>
      <c r="B130" s="12" t="s">
        <v>196</v>
      </c>
      <c r="C130" s="13">
        <f>C131</f>
        <v>575412364.01999998</v>
      </c>
      <c r="D130" s="13">
        <f>D131</f>
        <v>308579475.38999999</v>
      </c>
      <c r="E130" s="17">
        <f t="shared" si="4"/>
        <v>53.627536473872937</v>
      </c>
    </row>
    <row r="131" spans="1:5" ht="31.5" x14ac:dyDescent="0.25">
      <c r="A131" s="1" t="s">
        <v>146</v>
      </c>
      <c r="B131" s="12" t="s">
        <v>195</v>
      </c>
      <c r="C131" s="13">
        <v>575412364.01999998</v>
      </c>
      <c r="D131" s="13">
        <v>308579475.38999999</v>
      </c>
      <c r="E131" s="17">
        <f t="shared" si="4"/>
        <v>53.627536473872937</v>
      </c>
    </row>
    <row r="132" spans="1:5" ht="63" x14ac:dyDescent="0.25">
      <c r="A132" s="1" t="s">
        <v>147</v>
      </c>
      <c r="B132" s="12" t="s">
        <v>198</v>
      </c>
      <c r="C132" s="13">
        <f>C133</f>
        <v>6327444</v>
      </c>
      <c r="D132" s="13">
        <f>D133</f>
        <v>1638378.97</v>
      </c>
      <c r="E132" s="17">
        <f t="shared" si="4"/>
        <v>25.893219600205075</v>
      </c>
    </row>
    <row r="133" spans="1:5" ht="63" x14ac:dyDescent="0.25">
      <c r="A133" s="1" t="s">
        <v>148</v>
      </c>
      <c r="B133" s="12" t="s">
        <v>197</v>
      </c>
      <c r="C133" s="13">
        <v>6327444</v>
      </c>
      <c r="D133" s="13">
        <v>1638378.97</v>
      </c>
      <c r="E133" s="17">
        <f t="shared" si="4"/>
        <v>25.893219600205075</v>
      </c>
    </row>
    <row r="134" spans="1:5" ht="52.5" customHeight="1" x14ac:dyDescent="0.25">
      <c r="A134" s="1" t="s">
        <v>149</v>
      </c>
      <c r="B134" s="12" t="s">
        <v>200</v>
      </c>
      <c r="C134" s="13">
        <f>C135</f>
        <v>18064728</v>
      </c>
      <c r="D134" s="13">
        <f>D135</f>
        <v>0</v>
      </c>
      <c r="E134" s="17">
        <f t="shared" si="4"/>
        <v>0</v>
      </c>
    </row>
    <row r="135" spans="1:5" ht="54" customHeight="1" x14ac:dyDescent="0.25">
      <c r="A135" s="1" t="s">
        <v>150</v>
      </c>
      <c r="B135" s="12" t="s">
        <v>199</v>
      </c>
      <c r="C135" s="13">
        <v>18064728</v>
      </c>
      <c r="D135" s="13">
        <v>0</v>
      </c>
      <c r="E135" s="17">
        <f t="shared" si="4"/>
        <v>0</v>
      </c>
    </row>
    <row r="136" spans="1:5" ht="31.5" x14ac:dyDescent="0.25">
      <c r="A136" s="1" t="s">
        <v>151</v>
      </c>
      <c r="B136" s="12" t="s">
        <v>53</v>
      </c>
      <c r="C136" s="13">
        <f>C137</f>
        <v>2952081</v>
      </c>
      <c r="D136" s="13">
        <f>D137</f>
        <v>1476040.5</v>
      </c>
      <c r="E136" s="17">
        <f t="shared" si="4"/>
        <v>50</v>
      </c>
    </row>
    <row r="137" spans="1:5" ht="31.5" x14ac:dyDescent="0.25">
      <c r="A137" s="1" t="s">
        <v>152</v>
      </c>
      <c r="B137" s="12" t="s">
        <v>201</v>
      </c>
      <c r="C137" s="13">
        <v>2952081</v>
      </c>
      <c r="D137" s="13">
        <v>1476040.5</v>
      </c>
      <c r="E137" s="17">
        <f t="shared" si="4"/>
        <v>50</v>
      </c>
    </row>
    <row r="138" spans="1:5" ht="47.25" x14ac:dyDescent="0.25">
      <c r="A138" s="1" t="s">
        <v>153</v>
      </c>
      <c r="B138" s="12" t="s">
        <v>54</v>
      </c>
      <c r="C138" s="13">
        <f>C139</f>
        <v>23920</v>
      </c>
      <c r="D138" s="13">
        <f>D139</f>
        <v>0</v>
      </c>
      <c r="E138" s="17">
        <f t="shared" si="4"/>
        <v>0</v>
      </c>
    </row>
    <row r="139" spans="1:5" ht="47.25" x14ac:dyDescent="0.25">
      <c r="A139" s="1" t="s">
        <v>154</v>
      </c>
      <c r="B139" s="12" t="s">
        <v>202</v>
      </c>
      <c r="C139" s="13">
        <v>23920</v>
      </c>
      <c r="D139" s="13">
        <v>0</v>
      </c>
      <c r="E139" s="17">
        <f t="shared" si="4"/>
        <v>0</v>
      </c>
    </row>
    <row r="140" spans="1:5" ht="31.5" x14ac:dyDescent="0.25">
      <c r="A140" s="1" t="s">
        <v>155</v>
      </c>
      <c r="B140" s="12" t="s">
        <v>55</v>
      </c>
      <c r="C140" s="13">
        <f>C141</f>
        <v>288066.08</v>
      </c>
      <c r="D140" s="13">
        <f>D141</f>
        <v>34959.46</v>
      </c>
      <c r="E140" s="17">
        <f t="shared" ref="E140:E152" si="5">D140/C140*100</f>
        <v>12.135916870184785</v>
      </c>
    </row>
    <row r="141" spans="1:5" ht="47.25" x14ac:dyDescent="0.25">
      <c r="A141" s="1" t="s">
        <v>156</v>
      </c>
      <c r="B141" s="12" t="s">
        <v>203</v>
      </c>
      <c r="C141" s="13">
        <v>288066.08</v>
      </c>
      <c r="D141" s="13">
        <v>34959.46</v>
      </c>
      <c r="E141" s="17">
        <f t="shared" si="5"/>
        <v>12.135916870184785</v>
      </c>
    </row>
    <row r="142" spans="1:5" ht="31.5" x14ac:dyDescent="0.25">
      <c r="A142" s="1" t="s">
        <v>824</v>
      </c>
      <c r="B142" s="12" t="s">
        <v>823</v>
      </c>
      <c r="C142" s="13">
        <f>C143</f>
        <v>857462</v>
      </c>
      <c r="D142" s="13">
        <f>D143</f>
        <v>0</v>
      </c>
      <c r="E142" s="17">
        <f t="shared" si="5"/>
        <v>0</v>
      </c>
    </row>
    <row r="143" spans="1:5" ht="31.5" x14ac:dyDescent="0.25">
      <c r="A143" s="1" t="s">
        <v>825</v>
      </c>
      <c r="B143" s="12" t="s">
        <v>826</v>
      </c>
      <c r="C143" s="13">
        <v>857462</v>
      </c>
      <c r="D143" s="13">
        <v>0</v>
      </c>
      <c r="E143" s="17">
        <f t="shared" si="5"/>
        <v>0</v>
      </c>
    </row>
    <row r="144" spans="1:5" x14ac:dyDescent="0.25">
      <c r="A144" s="9" t="s">
        <v>157</v>
      </c>
      <c r="B144" s="10" t="s">
        <v>56</v>
      </c>
      <c r="C144" s="11">
        <f>C145+C147</f>
        <v>60843897.780000001</v>
      </c>
      <c r="D144" s="11">
        <f>D145+D147</f>
        <v>10360383.83</v>
      </c>
      <c r="E144" s="16">
        <f t="shared" si="5"/>
        <v>17.027810853704974</v>
      </c>
    </row>
    <row r="145" spans="1:5" ht="47.25" x14ac:dyDescent="0.25">
      <c r="A145" s="1" t="s">
        <v>158</v>
      </c>
      <c r="B145" s="12" t="s">
        <v>205</v>
      </c>
      <c r="C145" s="13">
        <f>C146</f>
        <v>22805408.780000001</v>
      </c>
      <c r="D145" s="13">
        <f>D146</f>
        <v>8358136.8499999996</v>
      </c>
      <c r="E145" s="17">
        <f t="shared" si="5"/>
        <v>36.649800626814283</v>
      </c>
    </row>
    <row r="146" spans="1:5" ht="47.25" x14ac:dyDescent="0.25">
      <c r="A146" s="1" t="s">
        <v>159</v>
      </c>
      <c r="B146" s="12" t="s">
        <v>204</v>
      </c>
      <c r="C146" s="13">
        <v>22805408.780000001</v>
      </c>
      <c r="D146" s="13">
        <v>8358136.8499999996</v>
      </c>
      <c r="E146" s="17">
        <f t="shared" si="5"/>
        <v>36.649800626814283</v>
      </c>
    </row>
    <row r="147" spans="1:5" ht="47.25" x14ac:dyDescent="0.25">
      <c r="A147" s="1" t="s">
        <v>160</v>
      </c>
      <c r="B147" s="12" t="s">
        <v>207</v>
      </c>
      <c r="C147" s="13">
        <f>C148</f>
        <v>38038489</v>
      </c>
      <c r="D147" s="13">
        <f>D148</f>
        <v>2002246.98</v>
      </c>
      <c r="E147" s="17">
        <f t="shared" si="5"/>
        <v>5.2637395244590293</v>
      </c>
    </row>
    <row r="148" spans="1:5" ht="47.25" x14ac:dyDescent="0.25">
      <c r="A148" s="1" t="s">
        <v>161</v>
      </c>
      <c r="B148" s="12" t="s">
        <v>206</v>
      </c>
      <c r="C148" s="13">
        <v>38038489</v>
      </c>
      <c r="D148" s="13">
        <v>2002246.98</v>
      </c>
      <c r="E148" s="17">
        <f t="shared" si="5"/>
        <v>5.2637395244590293</v>
      </c>
    </row>
    <row r="149" spans="1:5" ht="81.75" customHeight="1" x14ac:dyDescent="0.25">
      <c r="A149" s="9" t="s">
        <v>100</v>
      </c>
      <c r="B149" s="10" t="s">
        <v>57</v>
      </c>
      <c r="C149" s="11">
        <f t="shared" ref="C149:D151" si="6">C150</f>
        <v>10663.53</v>
      </c>
      <c r="D149" s="11">
        <f t="shared" si="6"/>
        <v>10663.53</v>
      </c>
      <c r="E149" s="16">
        <f t="shared" si="5"/>
        <v>100</v>
      </c>
    </row>
    <row r="150" spans="1:5" ht="63" x14ac:dyDescent="0.25">
      <c r="A150" s="1" t="s">
        <v>162</v>
      </c>
      <c r="B150" s="12" t="s">
        <v>103</v>
      </c>
      <c r="C150" s="13">
        <f t="shared" si="6"/>
        <v>10663.53</v>
      </c>
      <c r="D150" s="13">
        <f t="shared" si="6"/>
        <v>10663.53</v>
      </c>
      <c r="E150" s="17">
        <f t="shared" si="5"/>
        <v>100</v>
      </c>
    </row>
    <row r="151" spans="1:5" ht="63" x14ac:dyDescent="0.25">
      <c r="A151" s="1" t="s">
        <v>163</v>
      </c>
      <c r="B151" s="12" t="s">
        <v>208</v>
      </c>
      <c r="C151" s="13">
        <f t="shared" si="6"/>
        <v>10663.53</v>
      </c>
      <c r="D151" s="13">
        <f t="shared" si="6"/>
        <v>10663.53</v>
      </c>
      <c r="E151" s="17">
        <f t="shared" si="5"/>
        <v>100</v>
      </c>
    </row>
    <row r="152" spans="1:5" ht="50.25" customHeight="1" x14ac:dyDescent="0.25">
      <c r="A152" s="1" t="s">
        <v>164</v>
      </c>
      <c r="B152" s="12" t="s">
        <v>209</v>
      </c>
      <c r="C152" s="13">
        <v>10663.53</v>
      </c>
      <c r="D152" s="13">
        <v>10663.53</v>
      </c>
      <c r="E152" s="17">
        <f t="shared" si="5"/>
        <v>100</v>
      </c>
    </row>
    <row r="153" spans="1:5" ht="47.25" x14ac:dyDescent="0.25">
      <c r="A153" s="9" t="s">
        <v>101</v>
      </c>
      <c r="B153" s="10" t="s">
        <v>58</v>
      </c>
      <c r="C153" s="11">
        <f>C154</f>
        <v>0</v>
      </c>
      <c r="D153" s="11">
        <f>D154</f>
        <v>-1700</v>
      </c>
      <c r="E153" s="16"/>
    </row>
    <row r="154" spans="1:5" ht="36.75" customHeight="1" x14ac:dyDescent="0.25">
      <c r="A154" s="1" t="s">
        <v>165</v>
      </c>
      <c r="B154" s="12" t="s">
        <v>210</v>
      </c>
      <c r="C154" s="13">
        <f>C155</f>
        <v>0</v>
      </c>
      <c r="D154" s="13">
        <f>D155</f>
        <v>-1700</v>
      </c>
      <c r="E154" s="17"/>
    </row>
    <row r="155" spans="1:5" ht="48.75" customHeight="1" x14ac:dyDescent="0.25">
      <c r="A155" s="1" t="s">
        <v>827</v>
      </c>
      <c r="B155" s="12" t="s">
        <v>211</v>
      </c>
      <c r="C155" s="13">
        <v>0</v>
      </c>
      <c r="D155" s="13">
        <v>-1700</v>
      </c>
      <c r="E155" s="17"/>
    </row>
    <row r="156" spans="1:5" ht="18.75" customHeight="1" x14ac:dyDescent="0.25">
      <c r="A156" s="138" t="s">
        <v>3</v>
      </c>
      <c r="B156" s="139"/>
      <c r="C156" s="15">
        <f>C8+C101</f>
        <v>1329115839.9299998</v>
      </c>
      <c r="D156" s="15">
        <f>D8+D101</f>
        <v>601281792.57999992</v>
      </c>
      <c r="E156" s="18">
        <f>D156/C156*100</f>
        <v>45.239231564019846</v>
      </c>
    </row>
    <row r="157" spans="1:5" customFormat="1" ht="18.75" customHeight="1" x14ac:dyDescent="0.25"/>
    <row r="158" spans="1:5" x14ac:dyDescent="0.25">
      <c r="C158" s="14"/>
      <c r="D158" s="14"/>
    </row>
    <row r="159" spans="1:5" x14ac:dyDescent="0.25">
      <c r="A159" s="21" t="s">
        <v>212</v>
      </c>
      <c r="B159" s="25"/>
      <c r="C159" s="25"/>
      <c r="D159" s="25"/>
    </row>
    <row r="160" spans="1:5" x14ac:dyDescent="0.25">
      <c r="A160" s="21" t="s">
        <v>213</v>
      </c>
      <c r="B160" s="25"/>
      <c r="C160" s="25"/>
      <c r="D160" s="21" t="s">
        <v>214</v>
      </c>
    </row>
  </sheetData>
  <autoFilter ref="A7:E156"/>
  <mergeCells count="8">
    <mergeCell ref="A156:B156"/>
    <mergeCell ref="C1:E1"/>
    <mergeCell ref="A3:E3"/>
    <mergeCell ref="A5:A7"/>
    <mergeCell ref="B5:B7"/>
    <mergeCell ref="C5:C7"/>
    <mergeCell ref="D5:D7"/>
    <mergeCell ref="E5:E7"/>
  </mergeCells>
  <pageMargins left="0.39370078740157483" right="0.15748031496062992" top="0.59055118110236227" bottom="0.39370078740157483" header="0.15748031496062992" footer="0"/>
  <pageSetup paperSize="9" scale="60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3"/>
  <sheetViews>
    <sheetView showGridLines="0" view="pageBreakPreview" zoomScale="90" zoomScaleNormal="100" zoomScaleSheetLayoutView="90" workbookViewId="0">
      <pane ySplit="11" topLeftCell="A480" activePane="bottomLeft" state="frozen"/>
      <selection pane="bottomLeft" activeCell="K11" sqref="K11"/>
    </sheetView>
  </sheetViews>
  <sheetFormatPr defaultRowHeight="15.75" x14ac:dyDescent="0.25"/>
  <cols>
    <col min="1" max="1" width="62.28515625" style="3" customWidth="1"/>
    <col min="2" max="2" width="6.5703125" style="3" customWidth="1"/>
    <col min="3" max="3" width="13.42578125" style="3" customWidth="1"/>
    <col min="4" max="4" width="5.5703125" style="3" customWidth="1"/>
    <col min="5" max="7" width="18.140625" style="3" customWidth="1"/>
    <col min="8" max="8" width="14.140625" style="3" customWidth="1"/>
    <col min="9" max="10" width="9.140625" style="3" hidden="1" customWidth="1"/>
    <col min="11" max="16384" width="9.140625" style="3"/>
  </cols>
  <sheetData>
    <row r="1" spans="1:10" x14ac:dyDescent="0.25">
      <c r="A1" s="26"/>
      <c r="B1" s="27"/>
      <c r="C1" s="27"/>
      <c r="D1" s="27"/>
      <c r="E1" s="27"/>
      <c r="F1" s="158" t="s">
        <v>828</v>
      </c>
      <c r="G1" s="158"/>
      <c r="H1" s="158"/>
      <c r="I1" s="28"/>
      <c r="J1" s="28"/>
    </row>
    <row r="2" spans="1:10" x14ac:dyDescent="0.25">
      <c r="A2" s="29"/>
      <c r="B2" s="30"/>
      <c r="C2" s="30"/>
      <c r="D2" s="30"/>
      <c r="E2" s="30"/>
      <c r="F2" s="158" t="s">
        <v>502</v>
      </c>
      <c r="G2" s="158"/>
      <c r="H2" s="158"/>
      <c r="I2" s="28"/>
      <c r="J2" s="28"/>
    </row>
    <row r="3" spans="1:10" x14ac:dyDescent="0.25">
      <c r="A3" s="29"/>
      <c r="B3" s="30"/>
      <c r="C3" s="30"/>
      <c r="D3" s="30"/>
      <c r="E3" s="30"/>
      <c r="F3" s="158" t="s">
        <v>694</v>
      </c>
      <c r="G3" s="158"/>
      <c r="H3" s="158"/>
      <c r="I3" s="28"/>
      <c r="J3" s="28"/>
    </row>
    <row r="4" spans="1:10" x14ac:dyDescent="0.25">
      <c r="A4" s="26"/>
      <c r="B4" s="27"/>
      <c r="C4" s="27"/>
      <c r="D4" s="27"/>
      <c r="E4" s="27"/>
      <c r="F4" s="158" t="s">
        <v>999</v>
      </c>
      <c r="G4" s="158"/>
      <c r="H4" s="158"/>
      <c r="I4" s="28"/>
      <c r="J4" s="28"/>
    </row>
    <row r="5" spans="1:10" x14ac:dyDescent="0.25">
      <c r="A5" s="26"/>
      <c r="B5" s="27"/>
      <c r="C5" s="27"/>
      <c r="D5" s="27"/>
      <c r="E5" s="27"/>
      <c r="F5" s="24"/>
      <c r="G5" s="24"/>
      <c r="H5" s="24"/>
      <c r="I5" s="28"/>
      <c r="J5" s="28"/>
    </row>
    <row r="6" spans="1:10" ht="16.5" customHeight="1" x14ac:dyDescent="0.25">
      <c r="A6" s="159" t="s">
        <v>829</v>
      </c>
      <c r="B6" s="160"/>
      <c r="C6" s="160"/>
      <c r="D6" s="160"/>
      <c r="E6" s="160"/>
      <c r="F6" s="160"/>
      <c r="G6" s="160"/>
      <c r="H6" s="160"/>
      <c r="I6" s="160"/>
      <c r="J6" s="31"/>
    </row>
    <row r="7" spans="1:10" ht="16.5" customHeight="1" x14ac:dyDescent="0.25">
      <c r="A7" s="159" t="s">
        <v>758</v>
      </c>
      <c r="B7" s="160"/>
      <c r="C7" s="160"/>
      <c r="D7" s="160"/>
      <c r="E7" s="160"/>
      <c r="F7" s="160"/>
      <c r="G7" s="160"/>
      <c r="H7" s="160"/>
      <c r="I7" s="160"/>
      <c r="J7" s="32"/>
    </row>
    <row r="8" spans="1:10" ht="16.5" customHeight="1" x14ac:dyDescent="0.25">
      <c r="A8" s="159" t="s">
        <v>942</v>
      </c>
      <c r="B8" s="159"/>
      <c r="C8" s="159"/>
      <c r="D8" s="159"/>
      <c r="E8" s="159"/>
      <c r="F8" s="159"/>
      <c r="G8" s="159"/>
      <c r="H8" s="159"/>
      <c r="I8" s="50"/>
      <c r="J8" s="32"/>
    </row>
    <row r="9" spans="1:10" x14ac:dyDescent="0.25">
      <c r="A9" s="150" t="s">
        <v>102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43.5" customHeight="1" x14ac:dyDescent="0.25">
      <c r="A10" s="152" t="s">
        <v>503</v>
      </c>
      <c r="B10" s="154" t="s">
        <v>504</v>
      </c>
      <c r="C10" s="154" t="s">
        <v>505</v>
      </c>
      <c r="D10" s="154" t="s">
        <v>496</v>
      </c>
      <c r="E10" s="155" t="s">
        <v>830</v>
      </c>
      <c r="F10" s="156" t="s">
        <v>831</v>
      </c>
      <c r="G10" s="157" t="s">
        <v>899</v>
      </c>
      <c r="H10" s="157" t="s">
        <v>495</v>
      </c>
      <c r="I10" s="161" t="s">
        <v>451</v>
      </c>
      <c r="J10" s="145" t="s">
        <v>451</v>
      </c>
    </row>
    <row r="11" spans="1:10" ht="45" customHeight="1" x14ac:dyDescent="0.25">
      <c r="A11" s="153"/>
      <c r="B11" s="154"/>
      <c r="C11" s="154"/>
      <c r="D11" s="154"/>
      <c r="E11" s="155"/>
      <c r="F11" s="156"/>
      <c r="G11" s="157"/>
      <c r="H11" s="157"/>
      <c r="I11" s="162"/>
      <c r="J11" s="146"/>
    </row>
    <row r="12" spans="1:10" x14ac:dyDescent="0.25">
      <c r="A12" s="33" t="s">
        <v>648</v>
      </c>
      <c r="B12" s="34" t="s">
        <v>506</v>
      </c>
      <c r="C12" s="34"/>
      <c r="D12" s="34"/>
      <c r="E12" s="35">
        <v>114340261</v>
      </c>
      <c r="F12" s="35">
        <v>117848832</v>
      </c>
      <c r="G12" s="35">
        <v>51384015.640000001</v>
      </c>
      <c r="H12" s="47">
        <f>G12/F12*100</f>
        <v>43.601633353481176</v>
      </c>
    </row>
    <row r="13" spans="1:10" ht="47.25" x14ac:dyDescent="0.25">
      <c r="A13" s="33" t="s">
        <v>650</v>
      </c>
      <c r="B13" s="34" t="s">
        <v>563</v>
      </c>
      <c r="C13" s="34"/>
      <c r="D13" s="34"/>
      <c r="E13" s="35">
        <v>2068400</v>
      </c>
      <c r="F13" s="35">
        <v>2068400</v>
      </c>
      <c r="G13" s="35">
        <v>1016101.51</v>
      </c>
      <c r="H13" s="47">
        <f t="shared" ref="H13:H75" si="0">G13/F13*100</f>
        <v>49.125000483465477</v>
      </c>
    </row>
    <row r="14" spans="1:10" ht="31.5" x14ac:dyDescent="0.25">
      <c r="A14" s="36" t="s">
        <v>247</v>
      </c>
      <c r="B14" s="37" t="s">
        <v>563</v>
      </c>
      <c r="C14" s="37" t="s">
        <v>564</v>
      </c>
      <c r="D14" s="37"/>
      <c r="E14" s="22">
        <v>2068400</v>
      </c>
      <c r="F14" s="22">
        <v>2068400</v>
      </c>
      <c r="G14" s="22">
        <v>1016101.51</v>
      </c>
      <c r="H14" s="48">
        <f t="shared" si="0"/>
        <v>49.125000483465477</v>
      </c>
    </row>
    <row r="15" spans="1:10" ht="63" x14ac:dyDescent="0.25">
      <c r="A15" s="36" t="s">
        <v>242</v>
      </c>
      <c r="B15" s="37" t="s">
        <v>563</v>
      </c>
      <c r="C15" s="37" t="s">
        <v>564</v>
      </c>
      <c r="D15" s="37" t="s">
        <v>241</v>
      </c>
      <c r="E15" s="22">
        <v>2068400</v>
      </c>
      <c r="F15" s="22">
        <v>2068400</v>
      </c>
      <c r="G15" s="22">
        <v>1016101.51</v>
      </c>
      <c r="H15" s="48">
        <f t="shared" si="0"/>
        <v>49.125000483465477</v>
      </c>
    </row>
    <row r="16" spans="1:10" ht="31.5" x14ac:dyDescent="0.25">
      <c r="A16" s="36" t="s">
        <v>252</v>
      </c>
      <c r="B16" s="37" t="s">
        <v>563</v>
      </c>
      <c r="C16" s="37" t="s">
        <v>564</v>
      </c>
      <c r="D16" s="37" t="s">
        <v>240</v>
      </c>
      <c r="E16" s="22">
        <v>2068400</v>
      </c>
      <c r="F16" s="22">
        <v>2068400</v>
      </c>
      <c r="G16" s="22">
        <v>1016101.51</v>
      </c>
      <c r="H16" s="48">
        <f t="shared" si="0"/>
        <v>49.125000483465477</v>
      </c>
    </row>
    <row r="17" spans="1:8" ht="47.25" x14ac:dyDescent="0.25">
      <c r="A17" s="33" t="s">
        <v>649</v>
      </c>
      <c r="B17" s="34" t="s">
        <v>565</v>
      </c>
      <c r="C17" s="34"/>
      <c r="D17" s="34"/>
      <c r="E17" s="35">
        <v>3500472</v>
      </c>
      <c r="F17" s="35">
        <v>3500472</v>
      </c>
      <c r="G17" s="35">
        <v>1349743.99</v>
      </c>
      <c r="H17" s="47">
        <f t="shared" si="0"/>
        <v>38.558914055018867</v>
      </c>
    </row>
    <row r="18" spans="1:8" ht="31.5" x14ac:dyDescent="0.25">
      <c r="A18" s="36" t="s">
        <v>245</v>
      </c>
      <c r="B18" s="37" t="s">
        <v>565</v>
      </c>
      <c r="C18" s="37" t="s">
        <v>566</v>
      </c>
      <c r="D18" s="37"/>
      <c r="E18" s="22">
        <v>1847955</v>
      </c>
      <c r="F18" s="22">
        <v>1874955</v>
      </c>
      <c r="G18" s="22">
        <v>627640.09</v>
      </c>
      <c r="H18" s="48">
        <f t="shared" si="0"/>
        <v>33.474941531930099</v>
      </c>
    </row>
    <row r="19" spans="1:8" ht="63" x14ac:dyDescent="0.25">
      <c r="A19" s="36" t="s">
        <v>242</v>
      </c>
      <c r="B19" s="37" t="s">
        <v>565</v>
      </c>
      <c r="C19" s="37" t="s">
        <v>566</v>
      </c>
      <c r="D19" s="37" t="s">
        <v>241</v>
      </c>
      <c r="E19" s="22">
        <v>1847955</v>
      </c>
      <c r="F19" s="22">
        <v>1874955</v>
      </c>
      <c r="G19" s="22">
        <v>627640.09</v>
      </c>
      <c r="H19" s="48">
        <f t="shared" si="0"/>
        <v>33.474941531930099</v>
      </c>
    </row>
    <row r="20" spans="1:8" ht="31.5" x14ac:dyDescent="0.25">
      <c r="A20" s="36" t="s">
        <v>252</v>
      </c>
      <c r="B20" s="37" t="s">
        <v>565</v>
      </c>
      <c r="C20" s="37" t="s">
        <v>566</v>
      </c>
      <c r="D20" s="37" t="s">
        <v>240</v>
      </c>
      <c r="E20" s="22">
        <v>1847955</v>
      </c>
      <c r="F20" s="22">
        <v>1874955</v>
      </c>
      <c r="G20" s="22">
        <v>627640.09</v>
      </c>
      <c r="H20" s="48">
        <f t="shared" si="0"/>
        <v>33.474941531930099</v>
      </c>
    </row>
    <row r="21" spans="1:8" ht="31.5" x14ac:dyDescent="0.25">
      <c r="A21" s="36" t="s">
        <v>243</v>
      </c>
      <c r="B21" s="37" t="s">
        <v>565</v>
      </c>
      <c r="C21" s="37" t="s">
        <v>567</v>
      </c>
      <c r="D21" s="37"/>
      <c r="E21" s="22">
        <v>1625517</v>
      </c>
      <c r="F21" s="22">
        <v>1625517</v>
      </c>
      <c r="G21" s="22">
        <v>722103.9</v>
      </c>
      <c r="H21" s="48">
        <f t="shared" si="0"/>
        <v>44.423029719160127</v>
      </c>
    </row>
    <row r="22" spans="1:8" ht="63" x14ac:dyDescent="0.25">
      <c r="A22" s="36" t="s">
        <v>242</v>
      </c>
      <c r="B22" s="37" t="s">
        <v>565</v>
      </c>
      <c r="C22" s="37" t="s">
        <v>567</v>
      </c>
      <c r="D22" s="37" t="s">
        <v>241</v>
      </c>
      <c r="E22" s="22">
        <v>1625517</v>
      </c>
      <c r="F22" s="22">
        <v>1467957</v>
      </c>
      <c r="G22" s="22">
        <v>690725.17</v>
      </c>
      <c r="H22" s="48">
        <f t="shared" si="0"/>
        <v>47.053501567144004</v>
      </c>
    </row>
    <row r="23" spans="1:8" ht="31.5" x14ac:dyDescent="0.25">
      <c r="A23" s="36" t="s">
        <v>252</v>
      </c>
      <c r="B23" s="37" t="s">
        <v>565</v>
      </c>
      <c r="C23" s="37" t="s">
        <v>567</v>
      </c>
      <c r="D23" s="37" t="s">
        <v>240</v>
      </c>
      <c r="E23" s="22">
        <v>1625517</v>
      </c>
      <c r="F23" s="22">
        <v>1467957</v>
      </c>
      <c r="G23" s="22">
        <v>690725.17</v>
      </c>
      <c r="H23" s="48">
        <f t="shared" si="0"/>
        <v>47.053501567144004</v>
      </c>
    </row>
    <row r="24" spans="1:8" ht="31.5" x14ac:dyDescent="0.25">
      <c r="A24" s="36" t="s">
        <v>251</v>
      </c>
      <c r="B24" s="37" t="s">
        <v>565</v>
      </c>
      <c r="C24" s="37" t="s">
        <v>567</v>
      </c>
      <c r="D24" s="37" t="s">
        <v>219</v>
      </c>
      <c r="E24" s="22">
        <v>157560</v>
      </c>
      <c r="F24" s="22">
        <v>157560</v>
      </c>
      <c r="G24" s="22">
        <v>31378.73</v>
      </c>
      <c r="H24" s="48">
        <f t="shared" si="0"/>
        <v>19.915416349327238</v>
      </c>
    </row>
    <row r="25" spans="1:8" ht="31.5" x14ac:dyDescent="0.25">
      <c r="A25" s="36" t="s">
        <v>250</v>
      </c>
      <c r="B25" s="37" t="s">
        <v>565</v>
      </c>
      <c r="C25" s="37" t="s">
        <v>567</v>
      </c>
      <c r="D25" s="37" t="s">
        <v>215</v>
      </c>
      <c r="E25" s="22">
        <v>157560</v>
      </c>
      <c r="F25" s="22">
        <v>157560</v>
      </c>
      <c r="G25" s="22">
        <v>31378.73</v>
      </c>
      <c r="H25" s="48">
        <f t="shared" si="0"/>
        <v>19.915416349327238</v>
      </c>
    </row>
    <row r="26" spans="1:8" ht="63" x14ac:dyDescent="0.25">
      <c r="A26" s="33" t="s">
        <v>651</v>
      </c>
      <c r="B26" s="34" t="s">
        <v>568</v>
      </c>
      <c r="C26" s="34"/>
      <c r="D26" s="34"/>
      <c r="E26" s="35">
        <v>43424600</v>
      </c>
      <c r="F26" s="35">
        <v>43424600</v>
      </c>
      <c r="G26" s="35">
        <v>19599205.719999999</v>
      </c>
      <c r="H26" s="47">
        <f t="shared" si="0"/>
        <v>45.133877387471614</v>
      </c>
    </row>
    <row r="27" spans="1:8" ht="31.5" x14ac:dyDescent="0.25">
      <c r="A27" s="36" t="s">
        <v>493</v>
      </c>
      <c r="B27" s="37" t="s">
        <v>568</v>
      </c>
      <c r="C27" s="37" t="s">
        <v>569</v>
      </c>
      <c r="D27" s="37"/>
      <c r="E27" s="22">
        <v>1979599</v>
      </c>
      <c r="F27" s="22">
        <v>1979599</v>
      </c>
      <c r="G27" s="22">
        <v>1031257.08</v>
      </c>
      <c r="H27" s="48">
        <f t="shared" si="0"/>
        <v>52.094241308467012</v>
      </c>
    </row>
    <row r="28" spans="1:8" ht="63" x14ac:dyDescent="0.25">
      <c r="A28" s="36" t="s">
        <v>242</v>
      </c>
      <c r="B28" s="37" t="s">
        <v>568</v>
      </c>
      <c r="C28" s="37" t="s">
        <v>569</v>
      </c>
      <c r="D28" s="37" t="s">
        <v>241</v>
      </c>
      <c r="E28" s="22">
        <v>1979599</v>
      </c>
      <c r="F28" s="22">
        <v>1979599</v>
      </c>
      <c r="G28" s="22">
        <v>1031257.08</v>
      </c>
      <c r="H28" s="48">
        <f t="shared" si="0"/>
        <v>52.094241308467012</v>
      </c>
    </row>
    <row r="29" spans="1:8" ht="31.5" x14ac:dyDescent="0.25">
      <c r="A29" s="36" t="s">
        <v>252</v>
      </c>
      <c r="B29" s="37" t="s">
        <v>568</v>
      </c>
      <c r="C29" s="37" t="s">
        <v>569</v>
      </c>
      <c r="D29" s="37" t="s">
        <v>240</v>
      </c>
      <c r="E29" s="22">
        <v>1979599</v>
      </c>
      <c r="F29" s="22">
        <v>1979599</v>
      </c>
      <c r="G29" s="22">
        <v>1031257.08</v>
      </c>
      <c r="H29" s="48">
        <f t="shared" si="0"/>
        <v>52.094241308467012</v>
      </c>
    </row>
    <row r="30" spans="1:8" ht="31.5" x14ac:dyDescent="0.25">
      <c r="A30" s="36" t="s">
        <v>491</v>
      </c>
      <c r="B30" s="37" t="s">
        <v>568</v>
      </c>
      <c r="C30" s="37" t="s">
        <v>570</v>
      </c>
      <c r="D30" s="37"/>
      <c r="E30" s="22">
        <v>41445001</v>
      </c>
      <c r="F30" s="22">
        <v>41445001</v>
      </c>
      <c r="G30" s="22">
        <v>18567948.640000001</v>
      </c>
      <c r="H30" s="48">
        <f t="shared" si="0"/>
        <v>44.801419210968291</v>
      </c>
    </row>
    <row r="31" spans="1:8" ht="63" x14ac:dyDescent="0.25">
      <c r="A31" s="36" t="s">
        <v>242</v>
      </c>
      <c r="B31" s="37" t="s">
        <v>568</v>
      </c>
      <c r="C31" s="37" t="s">
        <v>570</v>
      </c>
      <c r="D31" s="37" t="s">
        <v>241</v>
      </c>
      <c r="E31" s="22">
        <v>40984301</v>
      </c>
      <c r="F31" s="22">
        <v>40984301</v>
      </c>
      <c r="G31" s="22">
        <v>18419784.59</v>
      </c>
      <c r="H31" s="48">
        <f t="shared" si="0"/>
        <v>44.943512858740711</v>
      </c>
    </row>
    <row r="32" spans="1:8" ht="31.5" x14ac:dyDescent="0.25">
      <c r="A32" s="36" t="s">
        <v>252</v>
      </c>
      <c r="B32" s="37" t="s">
        <v>568</v>
      </c>
      <c r="C32" s="37" t="s">
        <v>570</v>
      </c>
      <c r="D32" s="37" t="s">
        <v>240</v>
      </c>
      <c r="E32" s="22">
        <v>40984301</v>
      </c>
      <c r="F32" s="22">
        <v>40984301</v>
      </c>
      <c r="G32" s="22">
        <v>18419784.59</v>
      </c>
      <c r="H32" s="48">
        <f t="shared" si="0"/>
        <v>44.943512858740711</v>
      </c>
    </row>
    <row r="33" spans="1:8" ht="31.5" x14ac:dyDescent="0.25">
      <c r="A33" s="36" t="s">
        <v>251</v>
      </c>
      <c r="B33" s="37" t="s">
        <v>568</v>
      </c>
      <c r="C33" s="37" t="s">
        <v>570</v>
      </c>
      <c r="D33" s="37" t="s">
        <v>219</v>
      </c>
      <c r="E33" s="22">
        <v>109500</v>
      </c>
      <c r="F33" s="22">
        <v>109500</v>
      </c>
      <c r="G33" s="22">
        <v>14500</v>
      </c>
      <c r="H33" s="48">
        <f t="shared" si="0"/>
        <v>13.24200913242009</v>
      </c>
    </row>
    <row r="34" spans="1:8" ht="31.5" x14ac:dyDescent="0.25">
      <c r="A34" s="36" t="s">
        <v>250</v>
      </c>
      <c r="B34" s="37" t="s">
        <v>568</v>
      </c>
      <c r="C34" s="37" t="s">
        <v>570</v>
      </c>
      <c r="D34" s="37" t="s">
        <v>215</v>
      </c>
      <c r="E34" s="22">
        <v>109500</v>
      </c>
      <c r="F34" s="22">
        <v>109500</v>
      </c>
      <c r="G34" s="22">
        <v>14500</v>
      </c>
      <c r="H34" s="48">
        <f t="shared" si="0"/>
        <v>13.24200913242009</v>
      </c>
    </row>
    <row r="35" spans="1:8" x14ac:dyDescent="0.25">
      <c r="A35" s="36" t="s">
        <v>277</v>
      </c>
      <c r="B35" s="37" t="s">
        <v>568</v>
      </c>
      <c r="C35" s="37" t="s">
        <v>570</v>
      </c>
      <c r="D35" s="37" t="s">
        <v>222</v>
      </c>
      <c r="E35" s="22">
        <v>351200</v>
      </c>
      <c r="F35" s="22">
        <v>351200</v>
      </c>
      <c r="G35" s="22">
        <v>133664.04999999999</v>
      </c>
      <c r="H35" s="48">
        <f t="shared" si="0"/>
        <v>38.059239749430517</v>
      </c>
    </row>
    <row r="36" spans="1:8" x14ac:dyDescent="0.25">
      <c r="A36" s="36" t="s">
        <v>276</v>
      </c>
      <c r="B36" s="37" t="s">
        <v>568</v>
      </c>
      <c r="C36" s="37" t="s">
        <v>570</v>
      </c>
      <c r="D36" s="37" t="s">
        <v>274</v>
      </c>
      <c r="E36" s="22">
        <v>351200</v>
      </c>
      <c r="F36" s="22">
        <v>351200</v>
      </c>
      <c r="G36" s="22">
        <v>133664.04999999999</v>
      </c>
      <c r="H36" s="48">
        <f t="shared" si="0"/>
        <v>38.059239749430517</v>
      </c>
    </row>
    <row r="37" spans="1:8" x14ac:dyDescent="0.25">
      <c r="A37" s="33" t="s">
        <v>685</v>
      </c>
      <c r="B37" s="34" t="s">
        <v>571</v>
      </c>
      <c r="C37" s="34"/>
      <c r="D37" s="34"/>
      <c r="E37" s="35">
        <v>23920</v>
      </c>
      <c r="F37" s="35">
        <v>23920</v>
      </c>
      <c r="G37" s="35">
        <v>0</v>
      </c>
      <c r="H37" s="47">
        <f t="shared" si="0"/>
        <v>0</v>
      </c>
    </row>
    <row r="38" spans="1:8" ht="63" x14ac:dyDescent="0.25">
      <c r="A38" s="36" t="s">
        <v>477</v>
      </c>
      <c r="B38" s="37" t="s">
        <v>571</v>
      </c>
      <c r="C38" s="37" t="s">
        <v>572</v>
      </c>
      <c r="D38" s="37"/>
      <c r="E38" s="22">
        <v>23920</v>
      </c>
      <c r="F38" s="22">
        <v>23920</v>
      </c>
      <c r="G38" s="22">
        <v>0</v>
      </c>
      <c r="H38" s="48">
        <f t="shared" si="0"/>
        <v>0</v>
      </c>
    </row>
    <row r="39" spans="1:8" ht="31.5" x14ac:dyDescent="0.25">
      <c r="A39" s="36" t="s">
        <v>251</v>
      </c>
      <c r="B39" s="37" t="s">
        <v>571</v>
      </c>
      <c r="C39" s="37" t="s">
        <v>572</v>
      </c>
      <c r="D39" s="37" t="s">
        <v>219</v>
      </c>
      <c r="E39" s="22">
        <v>23920</v>
      </c>
      <c r="F39" s="22">
        <v>23920</v>
      </c>
      <c r="G39" s="22">
        <v>0</v>
      </c>
      <c r="H39" s="48">
        <f t="shared" si="0"/>
        <v>0</v>
      </c>
    </row>
    <row r="40" spans="1:8" ht="31.5" x14ac:dyDescent="0.25">
      <c r="A40" s="36" t="s">
        <v>250</v>
      </c>
      <c r="B40" s="37" t="s">
        <v>571</v>
      </c>
      <c r="C40" s="37" t="s">
        <v>572</v>
      </c>
      <c r="D40" s="37" t="s">
        <v>215</v>
      </c>
      <c r="E40" s="22">
        <v>23920</v>
      </c>
      <c r="F40" s="22">
        <v>23920</v>
      </c>
      <c r="G40" s="22">
        <v>0</v>
      </c>
      <c r="H40" s="48">
        <f t="shared" si="0"/>
        <v>0</v>
      </c>
    </row>
    <row r="41" spans="1:8" ht="47.25" x14ac:dyDescent="0.25">
      <c r="A41" s="33" t="s">
        <v>679</v>
      </c>
      <c r="B41" s="34" t="s">
        <v>507</v>
      </c>
      <c r="C41" s="34"/>
      <c r="D41" s="34"/>
      <c r="E41" s="35">
        <v>18289637</v>
      </c>
      <c r="F41" s="35">
        <v>18289637</v>
      </c>
      <c r="G41" s="35">
        <v>8617451.7599999998</v>
      </c>
      <c r="H41" s="47">
        <f t="shared" si="0"/>
        <v>47.116581701430164</v>
      </c>
    </row>
    <row r="42" spans="1:8" ht="31.5" x14ac:dyDescent="0.25">
      <c r="A42" s="36" t="s">
        <v>700</v>
      </c>
      <c r="B42" s="37" t="s">
        <v>507</v>
      </c>
      <c r="C42" s="37" t="s">
        <v>508</v>
      </c>
      <c r="D42" s="37"/>
      <c r="E42" s="22">
        <v>13607320</v>
      </c>
      <c r="F42" s="22">
        <v>13607320</v>
      </c>
      <c r="G42" s="22">
        <v>6771787.9699999997</v>
      </c>
      <c r="H42" s="48">
        <f t="shared" si="0"/>
        <v>49.765772907523306</v>
      </c>
    </row>
    <row r="43" spans="1:8" ht="63" x14ac:dyDescent="0.25">
      <c r="A43" s="36" t="s">
        <v>242</v>
      </c>
      <c r="B43" s="37" t="s">
        <v>507</v>
      </c>
      <c r="C43" s="37" t="s">
        <v>508</v>
      </c>
      <c r="D43" s="37" t="s">
        <v>241</v>
      </c>
      <c r="E43" s="22">
        <v>13303630</v>
      </c>
      <c r="F43" s="22">
        <v>13303630</v>
      </c>
      <c r="G43" s="22">
        <v>6715681.3099999996</v>
      </c>
      <c r="H43" s="48">
        <f t="shared" si="0"/>
        <v>50.480066793799885</v>
      </c>
    </row>
    <row r="44" spans="1:8" ht="31.5" x14ac:dyDescent="0.25">
      <c r="A44" s="36" t="s">
        <v>252</v>
      </c>
      <c r="B44" s="37" t="s">
        <v>507</v>
      </c>
      <c r="C44" s="37" t="s">
        <v>508</v>
      </c>
      <c r="D44" s="37" t="s">
        <v>240</v>
      </c>
      <c r="E44" s="22">
        <v>13303630</v>
      </c>
      <c r="F44" s="22">
        <v>13303630</v>
      </c>
      <c r="G44" s="22">
        <v>6715681.3099999996</v>
      </c>
      <c r="H44" s="48">
        <f t="shared" si="0"/>
        <v>50.480066793799885</v>
      </c>
    </row>
    <row r="45" spans="1:8" ht="31.5" x14ac:dyDescent="0.25">
      <c r="A45" s="36" t="s">
        <v>251</v>
      </c>
      <c r="B45" s="37" t="s">
        <v>507</v>
      </c>
      <c r="C45" s="37" t="s">
        <v>508</v>
      </c>
      <c r="D45" s="37" t="s">
        <v>219</v>
      </c>
      <c r="E45" s="22">
        <v>282690</v>
      </c>
      <c r="F45" s="22">
        <v>277690</v>
      </c>
      <c r="G45" s="22">
        <v>56078.9</v>
      </c>
      <c r="H45" s="48">
        <f t="shared" si="0"/>
        <v>20.194785552234507</v>
      </c>
    </row>
    <row r="46" spans="1:8" ht="31.5" x14ac:dyDescent="0.25">
      <c r="A46" s="36" t="s">
        <v>250</v>
      </c>
      <c r="B46" s="37" t="s">
        <v>507</v>
      </c>
      <c r="C46" s="37" t="s">
        <v>508</v>
      </c>
      <c r="D46" s="37" t="s">
        <v>215</v>
      </c>
      <c r="E46" s="22">
        <v>282690</v>
      </c>
      <c r="F46" s="22">
        <v>277690</v>
      </c>
      <c r="G46" s="22">
        <v>56078.9</v>
      </c>
      <c r="H46" s="48">
        <f t="shared" si="0"/>
        <v>20.194785552234507</v>
      </c>
    </row>
    <row r="47" spans="1:8" x14ac:dyDescent="0.25">
      <c r="A47" s="36" t="s">
        <v>277</v>
      </c>
      <c r="B47" s="37" t="s">
        <v>507</v>
      </c>
      <c r="C47" s="37" t="s">
        <v>508</v>
      </c>
      <c r="D47" s="37" t="s">
        <v>222</v>
      </c>
      <c r="E47" s="22">
        <v>21000</v>
      </c>
      <c r="F47" s="22">
        <v>26000</v>
      </c>
      <c r="G47" s="22">
        <v>27.76</v>
      </c>
      <c r="H47" s="48">
        <f t="shared" si="0"/>
        <v>0.10676923076923077</v>
      </c>
    </row>
    <row r="48" spans="1:8" x14ac:dyDescent="0.25">
      <c r="A48" s="36" t="s">
        <v>276</v>
      </c>
      <c r="B48" s="37" t="s">
        <v>507</v>
      </c>
      <c r="C48" s="37" t="s">
        <v>508</v>
      </c>
      <c r="D48" s="37" t="s">
        <v>274</v>
      </c>
      <c r="E48" s="22">
        <v>21000</v>
      </c>
      <c r="F48" s="22">
        <v>26000</v>
      </c>
      <c r="G48" s="22">
        <v>27.76</v>
      </c>
      <c r="H48" s="48">
        <f t="shared" si="0"/>
        <v>0.10676923076923077</v>
      </c>
    </row>
    <row r="49" spans="1:8" ht="31.5" x14ac:dyDescent="0.25">
      <c r="A49" s="36" t="s">
        <v>430</v>
      </c>
      <c r="B49" s="37" t="s">
        <v>507</v>
      </c>
      <c r="C49" s="37" t="s">
        <v>509</v>
      </c>
      <c r="D49" s="37"/>
      <c r="E49" s="22">
        <v>857917</v>
      </c>
      <c r="F49" s="22">
        <v>857917</v>
      </c>
      <c r="G49" s="22">
        <v>340606</v>
      </c>
      <c r="H49" s="48">
        <f t="shared" si="0"/>
        <v>39.701509586591712</v>
      </c>
    </row>
    <row r="50" spans="1:8" ht="31.5" x14ac:dyDescent="0.25">
      <c r="A50" s="36" t="s">
        <v>251</v>
      </c>
      <c r="B50" s="37" t="s">
        <v>507</v>
      </c>
      <c r="C50" s="37" t="s">
        <v>509</v>
      </c>
      <c r="D50" s="37" t="s">
        <v>219</v>
      </c>
      <c r="E50" s="22">
        <v>857917</v>
      </c>
      <c r="F50" s="22">
        <v>857917</v>
      </c>
      <c r="G50" s="22">
        <v>340606</v>
      </c>
      <c r="H50" s="48">
        <f t="shared" si="0"/>
        <v>39.701509586591712</v>
      </c>
    </row>
    <row r="51" spans="1:8" ht="31.5" x14ac:dyDescent="0.25">
      <c r="A51" s="36" t="s">
        <v>250</v>
      </c>
      <c r="B51" s="37" t="s">
        <v>507</v>
      </c>
      <c r="C51" s="37" t="s">
        <v>509</v>
      </c>
      <c r="D51" s="37" t="s">
        <v>215</v>
      </c>
      <c r="E51" s="22">
        <v>857917</v>
      </c>
      <c r="F51" s="22">
        <v>857917</v>
      </c>
      <c r="G51" s="22">
        <v>340606</v>
      </c>
      <c r="H51" s="48">
        <f t="shared" si="0"/>
        <v>39.701509586591712</v>
      </c>
    </row>
    <row r="52" spans="1:8" ht="31.5" x14ac:dyDescent="0.25">
      <c r="A52" s="36" t="s">
        <v>706</v>
      </c>
      <c r="B52" s="37" t="s">
        <v>507</v>
      </c>
      <c r="C52" s="37" t="s">
        <v>561</v>
      </c>
      <c r="D52" s="37"/>
      <c r="E52" s="22">
        <v>2364435</v>
      </c>
      <c r="F52" s="22">
        <v>2364435</v>
      </c>
      <c r="G52" s="22">
        <v>1006405.64</v>
      </c>
      <c r="H52" s="48">
        <f t="shared" si="0"/>
        <v>42.564318325519629</v>
      </c>
    </row>
    <row r="53" spans="1:8" ht="63" x14ac:dyDescent="0.25">
      <c r="A53" s="36" t="s">
        <v>242</v>
      </c>
      <c r="B53" s="37" t="s">
        <v>507</v>
      </c>
      <c r="C53" s="37" t="s">
        <v>561</v>
      </c>
      <c r="D53" s="37" t="s">
        <v>241</v>
      </c>
      <c r="E53" s="22">
        <v>2364435</v>
      </c>
      <c r="F53" s="22">
        <v>2364435</v>
      </c>
      <c r="G53" s="22">
        <v>1006405.64</v>
      </c>
      <c r="H53" s="48">
        <f t="shared" si="0"/>
        <v>42.564318325519629</v>
      </c>
    </row>
    <row r="54" spans="1:8" ht="31.5" x14ac:dyDescent="0.25">
      <c r="A54" s="36" t="s">
        <v>252</v>
      </c>
      <c r="B54" s="37" t="s">
        <v>507</v>
      </c>
      <c r="C54" s="37" t="s">
        <v>561</v>
      </c>
      <c r="D54" s="37" t="s">
        <v>240</v>
      </c>
      <c r="E54" s="22">
        <v>2364435</v>
      </c>
      <c r="F54" s="22">
        <v>2364435</v>
      </c>
      <c r="G54" s="22">
        <v>1006405.64</v>
      </c>
      <c r="H54" s="48">
        <f t="shared" si="0"/>
        <v>42.564318325519629</v>
      </c>
    </row>
    <row r="55" spans="1:8" ht="31.5" x14ac:dyDescent="0.25">
      <c r="A55" s="36" t="s">
        <v>253</v>
      </c>
      <c r="B55" s="37" t="s">
        <v>507</v>
      </c>
      <c r="C55" s="37" t="s">
        <v>562</v>
      </c>
      <c r="D55" s="37"/>
      <c r="E55" s="22">
        <v>1459965</v>
      </c>
      <c r="F55" s="22">
        <v>1459965</v>
      </c>
      <c r="G55" s="22">
        <v>498652.15</v>
      </c>
      <c r="H55" s="48">
        <f t="shared" si="0"/>
        <v>34.155075635374821</v>
      </c>
    </row>
    <row r="56" spans="1:8" ht="63" x14ac:dyDescent="0.25">
      <c r="A56" s="36" t="s">
        <v>242</v>
      </c>
      <c r="B56" s="37" t="s">
        <v>507</v>
      </c>
      <c r="C56" s="37" t="s">
        <v>562</v>
      </c>
      <c r="D56" s="37" t="s">
        <v>241</v>
      </c>
      <c r="E56" s="22">
        <v>1386765</v>
      </c>
      <c r="F56" s="22">
        <v>1386765</v>
      </c>
      <c r="G56" s="22">
        <v>498652.15</v>
      </c>
      <c r="H56" s="48">
        <f t="shared" si="0"/>
        <v>35.957941684423822</v>
      </c>
    </row>
    <row r="57" spans="1:8" ht="31.5" x14ac:dyDescent="0.25">
      <c r="A57" s="36" t="s">
        <v>252</v>
      </c>
      <c r="B57" s="37" t="s">
        <v>507</v>
      </c>
      <c r="C57" s="37" t="s">
        <v>562</v>
      </c>
      <c r="D57" s="37" t="s">
        <v>240</v>
      </c>
      <c r="E57" s="22">
        <v>1386765</v>
      </c>
      <c r="F57" s="22">
        <v>1386765</v>
      </c>
      <c r="G57" s="22">
        <v>498652.15</v>
      </c>
      <c r="H57" s="48">
        <f t="shared" si="0"/>
        <v>35.957941684423822</v>
      </c>
    </row>
    <row r="58" spans="1:8" ht="31.5" x14ac:dyDescent="0.25">
      <c r="A58" s="36" t="s">
        <v>251</v>
      </c>
      <c r="B58" s="37" t="s">
        <v>507</v>
      </c>
      <c r="C58" s="37" t="s">
        <v>562</v>
      </c>
      <c r="D58" s="37" t="s">
        <v>219</v>
      </c>
      <c r="E58" s="22">
        <v>73200</v>
      </c>
      <c r="F58" s="22">
        <v>73200</v>
      </c>
      <c r="G58" s="22">
        <v>0</v>
      </c>
      <c r="H58" s="48">
        <f t="shared" si="0"/>
        <v>0</v>
      </c>
    </row>
    <row r="59" spans="1:8" ht="31.5" x14ac:dyDescent="0.25">
      <c r="A59" s="36" t="s">
        <v>250</v>
      </c>
      <c r="B59" s="37" t="s">
        <v>507</v>
      </c>
      <c r="C59" s="37" t="s">
        <v>562</v>
      </c>
      <c r="D59" s="37" t="s">
        <v>215</v>
      </c>
      <c r="E59" s="22">
        <v>73200</v>
      </c>
      <c r="F59" s="22">
        <v>73200</v>
      </c>
      <c r="G59" s="22">
        <v>0</v>
      </c>
      <c r="H59" s="48">
        <f t="shared" si="0"/>
        <v>0</v>
      </c>
    </row>
    <row r="60" spans="1:8" x14ac:dyDescent="0.25">
      <c r="A60" s="33" t="s">
        <v>680</v>
      </c>
      <c r="B60" s="34" t="s">
        <v>573</v>
      </c>
      <c r="C60" s="34"/>
      <c r="D60" s="34"/>
      <c r="E60" s="35">
        <v>300000</v>
      </c>
      <c r="F60" s="35">
        <v>584141</v>
      </c>
      <c r="G60" s="35">
        <v>0</v>
      </c>
      <c r="H60" s="47">
        <f t="shared" si="0"/>
        <v>0</v>
      </c>
    </row>
    <row r="61" spans="1:8" x14ac:dyDescent="0.25">
      <c r="A61" s="36" t="s">
        <v>234</v>
      </c>
      <c r="B61" s="37" t="s">
        <v>573</v>
      </c>
      <c r="C61" s="37" t="s">
        <v>574</v>
      </c>
      <c r="D61" s="37"/>
      <c r="E61" s="22">
        <v>300000</v>
      </c>
      <c r="F61" s="22">
        <v>584141</v>
      </c>
      <c r="G61" s="22">
        <v>0</v>
      </c>
      <c r="H61" s="48">
        <f t="shared" si="0"/>
        <v>0</v>
      </c>
    </row>
    <row r="62" spans="1:8" x14ac:dyDescent="0.25">
      <c r="A62" s="36" t="s">
        <v>277</v>
      </c>
      <c r="B62" s="37" t="s">
        <v>573</v>
      </c>
      <c r="C62" s="37" t="s">
        <v>574</v>
      </c>
      <c r="D62" s="37" t="s">
        <v>222</v>
      </c>
      <c r="E62" s="22">
        <v>300000</v>
      </c>
      <c r="F62" s="22">
        <v>584141</v>
      </c>
      <c r="G62" s="22">
        <v>0</v>
      </c>
      <c r="H62" s="48">
        <f t="shared" si="0"/>
        <v>0</v>
      </c>
    </row>
    <row r="63" spans="1:8" x14ac:dyDescent="0.25">
      <c r="A63" s="36" t="s">
        <v>681</v>
      </c>
      <c r="B63" s="37" t="s">
        <v>573</v>
      </c>
      <c r="C63" s="37" t="s">
        <v>574</v>
      </c>
      <c r="D63" s="37" t="s">
        <v>230</v>
      </c>
      <c r="E63" s="22">
        <v>300000</v>
      </c>
      <c r="F63" s="22">
        <v>584141</v>
      </c>
      <c r="G63" s="22">
        <v>0</v>
      </c>
      <c r="H63" s="48">
        <f t="shared" si="0"/>
        <v>0</v>
      </c>
    </row>
    <row r="64" spans="1:8" x14ac:dyDescent="0.25">
      <c r="A64" s="33" t="s">
        <v>652</v>
      </c>
      <c r="B64" s="34" t="s">
        <v>551</v>
      </c>
      <c r="C64" s="34"/>
      <c r="D64" s="34"/>
      <c r="E64" s="35">
        <v>46733232</v>
      </c>
      <c r="F64" s="35">
        <v>49957662</v>
      </c>
      <c r="G64" s="35">
        <v>20801512.66</v>
      </c>
      <c r="H64" s="47">
        <f t="shared" si="0"/>
        <v>41.638282952472835</v>
      </c>
    </row>
    <row r="65" spans="1:8" ht="31.5" x14ac:dyDescent="0.25">
      <c r="A65" s="36" t="s">
        <v>707</v>
      </c>
      <c r="B65" s="37" t="s">
        <v>551</v>
      </c>
      <c r="C65" s="37" t="s">
        <v>575</v>
      </c>
      <c r="D65" s="37"/>
      <c r="E65" s="22">
        <v>544000</v>
      </c>
      <c r="F65" s="22">
        <v>544000</v>
      </c>
      <c r="G65" s="22">
        <v>135837.99</v>
      </c>
      <c r="H65" s="48">
        <f t="shared" si="0"/>
        <v>24.970218749999997</v>
      </c>
    </row>
    <row r="66" spans="1:8" ht="31.5" x14ac:dyDescent="0.25">
      <c r="A66" s="36" t="s">
        <v>251</v>
      </c>
      <c r="B66" s="37" t="s">
        <v>551</v>
      </c>
      <c r="C66" s="37" t="s">
        <v>575</v>
      </c>
      <c r="D66" s="37" t="s">
        <v>219</v>
      </c>
      <c r="E66" s="22">
        <v>544000</v>
      </c>
      <c r="F66" s="22">
        <v>544000</v>
      </c>
      <c r="G66" s="22">
        <v>135837.99</v>
      </c>
      <c r="H66" s="48">
        <f t="shared" si="0"/>
        <v>24.970218749999997</v>
      </c>
    </row>
    <row r="67" spans="1:8" ht="31.5" x14ac:dyDescent="0.25">
      <c r="A67" s="36" t="s">
        <v>250</v>
      </c>
      <c r="B67" s="37" t="s">
        <v>551</v>
      </c>
      <c r="C67" s="37" t="s">
        <v>575</v>
      </c>
      <c r="D67" s="37" t="s">
        <v>215</v>
      </c>
      <c r="E67" s="22">
        <v>544000</v>
      </c>
      <c r="F67" s="22">
        <v>544000</v>
      </c>
      <c r="G67" s="22">
        <v>135837.99</v>
      </c>
      <c r="H67" s="48">
        <f t="shared" si="0"/>
        <v>24.970218749999997</v>
      </c>
    </row>
    <row r="68" spans="1:8" ht="47.25" x14ac:dyDescent="0.25">
      <c r="A68" s="36" t="s">
        <v>708</v>
      </c>
      <c r="B68" s="37" t="s">
        <v>551</v>
      </c>
      <c r="C68" s="37" t="s">
        <v>576</v>
      </c>
      <c r="D68" s="37"/>
      <c r="E68" s="22">
        <v>458630</v>
      </c>
      <c r="F68" s="22">
        <v>808630</v>
      </c>
      <c r="G68" s="22">
        <v>273444.96000000002</v>
      </c>
      <c r="H68" s="48">
        <f t="shared" si="0"/>
        <v>33.815831715370443</v>
      </c>
    </row>
    <row r="69" spans="1:8" ht="31.5" x14ac:dyDescent="0.25">
      <c r="A69" s="36" t="s">
        <v>251</v>
      </c>
      <c r="B69" s="37" t="s">
        <v>551</v>
      </c>
      <c r="C69" s="37" t="s">
        <v>576</v>
      </c>
      <c r="D69" s="37" t="s">
        <v>219</v>
      </c>
      <c r="E69" s="22">
        <v>458630</v>
      </c>
      <c r="F69" s="22">
        <v>658630</v>
      </c>
      <c r="G69" s="22">
        <v>123444.96</v>
      </c>
      <c r="H69" s="48">
        <f t="shared" si="0"/>
        <v>18.742687092904969</v>
      </c>
    </row>
    <row r="70" spans="1:8" ht="31.5" x14ac:dyDescent="0.25">
      <c r="A70" s="36" t="s">
        <v>250</v>
      </c>
      <c r="B70" s="37" t="s">
        <v>551</v>
      </c>
      <c r="C70" s="37" t="s">
        <v>576</v>
      </c>
      <c r="D70" s="37" t="s">
        <v>215</v>
      </c>
      <c r="E70" s="22">
        <v>458630</v>
      </c>
      <c r="F70" s="22">
        <v>658630</v>
      </c>
      <c r="G70" s="22">
        <v>123444.96</v>
      </c>
      <c r="H70" s="48">
        <f t="shared" si="0"/>
        <v>18.742687092904969</v>
      </c>
    </row>
    <row r="71" spans="1:8" x14ac:dyDescent="0.25">
      <c r="A71" s="36" t="s">
        <v>277</v>
      </c>
      <c r="B71" s="37" t="s">
        <v>551</v>
      </c>
      <c r="C71" s="37" t="s">
        <v>576</v>
      </c>
      <c r="D71" s="37" t="s">
        <v>222</v>
      </c>
      <c r="E71" s="22">
        <v>0</v>
      </c>
      <c r="F71" s="22">
        <v>150000</v>
      </c>
      <c r="G71" s="22">
        <v>150000</v>
      </c>
      <c r="H71" s="48">
        <f t="shared" si="0"/>
        <v>100</v>
      </c>
    </row>
    <row r="72" spans="1:8" x14ac:dyDescent="0.25">
      <c r="A72" s="36" t="s">
        <v>276</v>
      </c>
      <c r="B72" s="37" t="s">
        <v>551</v>
      </c>
      <c r="C72" s="37" t="s">
        <v>576</v>
      </c>
      <c r="D72" s="37" t="s">
        <v>274</v>
      </c>
      <c r="E72" s="22">
        <v>0</v>
      </c>
      <c r="F72" s="22">
        <v>150000</v>
      </c>
      <c r="G72" s="22">
        <v>150000</v>
      </c>
      <c r="H72" s="48">
        <f t="shared" si="0"/>
        <v>100</v>
      </c>
    </row>
    <row r="73" spans="1:8" ht="126" x14ac:dyDescent="0.25">
      <c r="A73" s="36" t="s">
        <v>482</v>
      </c>
      <c r="B73" s="37" t="s">
        <v>551</v>
      </c>
      <c r="C73" s="37" t="s">
        <v>577</v>
      </c>
      <c r="D73" s="37"/>
      <c r="E73" s="22">
        <v>433852</v>
      </c>
      <c r="F73" s="22">
        <v>433852</v>
      </c>
      <c r="G73" s="22">
        <v>160811.95000000001</v>
      </c>
      <c r="H73" s="48">
        <f t="shared" si="0"/>
        <v>37.066084747794179</v>
      </c>
    </row>
    <row r="74" spans="1:8" ht="63" x14ac:dyDescent="0.25">
      <c r="A74" s="36" t="s">
        <v>242</v>
      </c>
      <c r="B74" s="37" t="s">
        <v>551</v>
      </c>
      <c r="C74" s="37" t="s">
        <v>577</v>
      </c>
      <c r="D74" s="37" t="s">
        <v>241</v>
      </c>
      <c r="E74" s="22">
        <v>433852</v>
      </c>
      <c r="F74" s="22">
        <v>433852</v>
      </c>
      <c r="G74" s="22">
        <v>160811.95000000001</v>
      </c>
      <c r="H74" s="48">
        <f t="shared" si="0"/>
        <v>37.066084747794179</v>
      </c>
    </row>
    <row r="75" spans="1:8" ht="31.5" x14ac:dyDescent="0.25">
      <c r="A75" s="36" t="s">
        <v>252</v>
      </c>
      <c r="B75" s="37" t="s">
        <v>551</v>
      </c>
      <c r="C75" s="37" t="s">
        <v>577</v>
      </c>
      <c r="D75" s="37" t="s">
        <v>240</v>
      </c>
      <c r="E75" s="22">
        <v>433852</v>
      </c>
      <c r="F75" s="22">
        <v>433852</v>
      </c>
      <c r="G75" s="22">
        <v>160811.95000000001</v>
      </c>
      <c r="H75" s="48">
        <f t="shared" si="0"/>
        <v>37.066084747794179</v>
      </c>
    </row>
    <row r="76" spans="1:8" ht="31.5" x14ac:dyDescent="0.25">
      <c r="A76" s="36" t="s">
        <v>474</v>
      </c>
      <c r="B76" s="37" t="s">
        <v>551</v>
      </c>
      <c r="C76" s="37" t="s">
        <v>578</v>
      </c>
      <c r="D76" s="37"/>
      <c r="E76" s="22">
        <v>10101858</v>
      </c>
      <c r="F76" s="22">
        <v>10801858</v>
      </c>
      <c r="G76" s="22">
        <v>4312757.7</v>
      </c>
      <c r="H76" s="48">
        <f t="shared" ref="H76:H144" si="1">G76/F76*100</f>
        <v>39.926072903383847</v>
      </c>
    </row>
    <row r="77" spans="1:8" ht="31.5" x14ac:dyDescent="0.25">
      <c r="A77" s="36" t="s">
        <v>320</v>
      </c>
      <c r="B77" s="37" t="s">
        <v>551</v>
      </c>
      <c r="C77" s="37" t="s">
        <v>578</v>
      </c>
      <c r="D77" s="37" t="s">
        <v>303</v>
      </c>
      <c r="E77" s="22">
        <v>10101858</v>
      </c>
      <c r="F77" s="22">
        <v>10801858</v>
      </c>
      <c r="G77" s="22">
        <v>4312757.7</v>
      </c>
      <c r="H77" s="48">
        <f t="shared" si="1"/>
        <v>39.926072903383847</v>
      </c>
    </row>
    <row r="78" spans="1:8" x14ac:dyDescent="0.25">
      <c r="A78" s="36" t="s">
        <v>319</v>
      </c>
      <c r="B78" s="37" t="s">
        <v>551</v>
      </c>
      <c r="C78" s="37" t="s">
        <v>578</v>
      </c>
      <c r="D78" s="37" t="s">
        <v>301</v>
      </c>
      <c r="E78" s="22">
        <v>10101858</v>
      </c>
      <c r="F78" s="22">
        <v>10801858</v>
      </c>
      <c r="G78" s="22">
        <v>4312757.7</v>
      </c>
      <c r="H78" s="48">
        <f t="shared" si="1"/>
        <v>39.926072903383847</v>
      </c>
    </row>
    <row r="79" spans="1:8" ht="31.5" x14ac:dyDescent="0.25">
      <c r="A79" s="36" t="s">
        <v>439</v>
      </c>
      <c r="B79" s="37" t="s">
        <v>551</v>
      </c>
      <c r="C79" s="37" t="s">
        <v>579</v>
      </c>
      <c r="D79" s="37"/>
      <c r="E79" s="22">
        <v>20914315</v>
      </c>
      <c r="F79" s="22">
        <v>20914315</v>
      </c>
      <c r="G79" s="22">
        <v>9860936.8900000006</v>
      </c>
      <c r="H79" s="48">
        <f t="shared" si="1"/>
        <v>47.149222386676307</v>
      </c>
    </row>
    <row r="80" spans="1:8" ht="31.5" x14ac:dyDescent="0.25">
      <c r="A80" s="36" t="s">
        <v>320</v>
      </c>
      <c r="B80" s="37" t="s">
        <v>551</v>
      </c>
      <c r="C80" s="37" t="s">
        <v>579</v>
      </c>
      <c r="D80" s="37" t="s">
        <v>303</v>
      </c>
      <c r="E80" s="22">
        <v>20914315</v>
      </c>
      <c r="F80" s="22">
        <v>20914315</v>
      </c>
      <c r="G80" s="22">
        <v>9860936.8900000006</v>
      </c>
      <c r="H80" s="48">
        <f t="shared" si="1"/>
        <v>47.149222386676307</v>
      </c>
    </row>
    <row r="81" spans="1:8" x14ac:dyDescent="0.25">
      <c r="A81" s="36" t="s">
        <v>319</v>
      </c>
      <c r="B81" s="37" t="s">
        <v>551</v>
      </c>
      <c r="C81" s="37" t="s">
        <v>579</v>
      </c>
      <c r="D81" s="37" t="s">
        <v>301</v>
      </c>
      <c r="E81" s="22">
        <v>20914315</v>
      </c>
      <c r="F81" s="22">
        <v>20914315</v>
      </c>
      <c r="G81" s="22">
        <v>9860936.8900000006</v>
      </c>
      <c r="H81" s="48">
        <f t="shared" si="1"/>
        <v>47.149222386676307</v>
      </c>
    </row>
    <row r="82" spans="1:8" ht="31.5" x14ac:dyDescent="0.25">
      <c r="A82" s="36" t="s">
        <v>430</v>
      </c>
      <c r="B82" s="37" t="s">
        <v>551</v>
      </c>
      <c r="C82" s="37" t="s">
        <v>509</v>
      </c>
      <c r="D82" s="37"/>
      <c r="E82" s="22">
        <v>1710172</v>
      </c>
      <c r="F82" s="22">
        <v>2785560</v>
      </c>
      <c r="G82" s="22">
        <v>430906.2</v>
      </c>
      <c r="H82" s="48">
        <f t="shared" si="1"/>
        <v>15.469284452677378</v>
      </c>
    </row>
    <row r="83" spans="1:8" ht="31.5" x14ac:dyDescent="0.25">
      <c r="A83" s="36" t="s">
        <v>251</v>
      </c>
      <c r="B83" s="37" t="s">
        <v>551</v>
      </c>
      <c r="C83" s="37" t="s">
        <v>509</v>
      </c>
      <c r="D83" s="37" t="s">
        <v>219</v>
      </c>
      <c r="E83" s="22">
        <v>1710172</v>
      </c>
      <c r="F83" s="22">
        <v>2785560</v>
      </c>
      <c r="G83" s="22">
        <v>430906.2</v>
      </c>
      <c r="H83" s="48">
        <f t="shared" si="1"/>
        <v>15.469284452677378</v>
      </c>
    </row>
    <row r="84" spans="1:8" ht="31.5" x14ac:dyDescent="0.25">
      <c r="A84" s="36" t="s">
        <v>250</v>
      </c>
      <c r="B84" s="37" t="s">
        <v>551</v>
      </c>
      <c r="C84" s="37" t="s">
        <v>509</v>
      </c>
      <c r="D84" s="37" t="s">
        <v>215</v>
      </c>
      <c r="E84" s="22">
        <v>1710172</v>
      </c>
      <c r="F84" s="22">
        <v>2785560</v>
      </c>
      <c r="G84" s="22">
        <v>430906.2</v>
      </c>
      <c r="H84" s="48">
        <f t="shared" si="1"/>
        <v>15.469284452677378</v>
      </c>
    </row>
    <row r="85" spans="1:8" ht="47.25" x14ac:dyDescent="0.25">
      <c r="A85" s="36" t="s">
        <v>702</v>
      </c>
      <c r="B85" s="37" t="s">
        <v>551</v>
      </c>
      <c r="C85" s="37" t="s">
        <v>552</v>
      </c>
      <c r="D85" s="37"/>
      <c r="E85" s="22">
        <v>226800</v>
      </c>
      <c r="F85" s="22">
        <v>226800</v>
      </c>
      <c r="G85" s="22">
        <v>48110.1</v>
      </c>
      <c r="H85" s="48">
        <f t="shared" si="1"/>
        <v>21.212566137566135</v>
      </c>
    </row>
    <row r="86" spans="1:8" ht="31.5" x14ac:dyDescent="0.25">
      <c r="A86" s="36" t="s">
        <v>251</v>
      </c>
      <c r="B86" s="37" t="s">
        <v>551</v>
      </c>
      <c r="C86" s="37" t="s">
        <v>552</v>
      </c>
      <c r="D86" s="37" t="s">
        <v>219</v>
      </c>
      <c r="E86" s="22">
        <v>226800</v>
      </c>
      <c r="F86" s="22">
        <v>226800</v>
      </c>
      <c r="G86" s="22">
        <v>48110.1</v>
      </c>
      <c r="H86" s="48">
        <f t="shared" si="1"/>
        <v>21.212566137566135</v>
      </c>
    </row>
    <row r="87" spans="1:8" ht="31.5" x14ac:dyDescent="0.25">
      <c r="A87" s="36" t="s">
        <v>250</v>
      </c>
      <c r="B87" s="37" t="s">
        <v>551</v>
      </c>
      <c r="C87" s="37" t="s">
        <v>552</v>
      </c>
      <c r="D87" s="37" t="s">
        <v>215</v>
      </c>
      <c r="E87" s="22">
        <v>226800</v>
      </c>
      <c r="F87" s="22">
        <v>226800</v>
      </c>
      <c r="G87" s="22">
        <v>48110.1</v>
      </c>
      <c r="H87" s="48">
        <f t="shared" si="1"/>
        <v>21.212566137566135</v>
      </c>
    </row>
    <row r="88" spans="1:8" ht="47.25" x14ac:dyDescent="0.25">
      <c r="A88" s="36" t="s">
        <v>703</v>
      </c>
      <c r="B88" s="37" t="s">
        <v>551</v>
      </c>
      <c r="C88" s="37" t="s">
        <v>553</v>
      </c>
      <c r="D88" s="37"/>
      <c r="E88" s="22">
        <v>107735</v>
      </c>
      <c r="F88" s="22">
        <v>107735</v>
      </c>
      <c r="G88" s="22">
        <v>32809</v>
      </c>
      <c r="H88" s="48">
        <f t="shared" si="1"/>
        <v>30.453427391284173</v>
      </c>
    </row>
    <row r="89" spans="1:8" ht="31.5" x14ac:dyDescent="0.25">
      <c r="A89" s="36" t="s">
        <v>251</v>
      </c>
      <c r="B89" s="37" t="s">
        <v>551</v>
      </c>
      <c r="C89" s="37" t="s">
        <v>553</v>
      </c>
      <c r="D89" s="37" t="s">
        <v>219</v>
      </c>
      <c r="E89" s="22">
        <v>107735</v>
      </c>
      <c r="F89" s="22">
        <v>107735</v>
      </c>
      <c r="G89" s="22">
        <v>32809</v>
      </c>
      <c r="H89" s="48">
        <f t="shared" si="1"/>
        <v>30.453427391284173</v>
      </c>
    </row>
    <row r="90" spans="1:8" ht="31.5" x14ac:dyDescent="0.25">
      <c r="A90" s="36" t="s">
        <v>250</v>
      </c>
      <c r="B90" s="37" t="s">
        <v>551</v>
      </c>
      <c r="C90" s="37" t="s">
        <v>553</v>
      </c>
      <c r="D90" s="37" t="s">
        <v>215</v>
      </c>
      <c r="E90" s="22">
        <v>107735</v>
      </c>
      <c r="F90" s="22">
        <v>107735</v>
      </c>
      <c r="G90" s="22">
        <v>32809</v>
      </c>
      <c r="H90" s="48">
        <f t="shared" si="1"/>
        <v>30.453427391284173</v>
      </c>
    </row>
    <row r="91" spans="1:8" ht="47.25" x14ac:dyDescent="0.25">
      <c r="A91" s="36" t="s">
        <v>704</v>
      </c>
      <c r="B91" s="37" t="s">
        <v>551</v>
      </c>
      <c r="C91" s="37" t="s">
        <v>554</v>
      </c>
      <c r="D91" s="37"/>
      <c r="E91" s="22">
        <v>367000</v>
      </c>
      <c r="F91" s="22">
        <v>367000</v>
      </c>
      <c r="G91" s="22">
        <v>219352.91</v>
      </c>
      <c r="H91" s="48">
        <f t="shared" si="1"/>
        <v>59.769185286103543</v>
      </c>
    </row>
    <row r="92" spans="1:8" ht="31.5" x14ac:dyDescent="0.25">
      <c r="A92" s="36" t="s">
        <v>251</v>
      </c>
      <c r="B92" s="37" t="s">
        <v>551</v>
      </c>
      <c r="C92" s="37" t="s">
        <v>554</v>
      </c>
      <c r="D92" s="37" t="s">
        <v>219</v>
      </c>
      <c r="E92" s="22">
        <v>367000</v>
      </c>
      <c r="F92" s="22">
        <v>367000</v>
      </c>
      <c r="G92" s="22">
        <v>219352.91</v>
      </c>
      <c r="H92" s="48">
        <f t="shared" si="1"/>
        <v>59.769185286103543</v>
      </c>
    </row>
    <row r="93" spans="1:8" ht="31.5" x14ac:dyDescent="0.25">
      <c r="A93" s="36" t="s">
        <v>250</v>
      </c>
      <c r="B93" s="37" t="s">
        <v>551</v>
      </c>
      <c r="C93" s="37" t="s">
        <v>554</v>
      </c>
      <c r="D93" s="37" t="s">
        <v>215</v>
      </c>
      <c r="E93" s="22">
        <v>367000</v>
      </c>
      <c r="F93" s="22">
        <v>367000</v>
      </c>
      <c r="G93" s="22">
        <v>219352.91</v>
      </c>
      <c r="H93" s="48">
        <f t="shared" si="1"/>
        <v>59.769185286103543</v>
      </c>
    </row>
    <row r="94" spans="1:8" ht="31.5" x14ac:dyDescent="0.25">
      <c r="A94" s="36" t="s">
        <v>243</v>
      </c>
      <c r="B94" s="37" t="s">
        <v>551</v>
      </c>
      <c r="C94" s="37" t="s">
        <v>555</v>
      </c>
      <c r="D94" s="37"/>
      <c r="E94" s="22">
        <v>11329870</v>
      </c>
      <c r="F94" s="22">
        <v>11329870</v>
      </c>
      <c r="G94" s="22">
        <v>5307044.96</v>
      </c>
      <c r="H94" s="48">
        <f t="shared" si="1"/>
        <v>46.84118140808323</v>
      </c>
    </row>
    <row r="95" spans="1:8" ht="63" x14ac:dyDescent="0.25">
      <c r="A95" s="36" t="s">
        <v>242</v>
      </c>
      <c r="B95" s="37" t="s">
        <v>551</v>
      </c>
      <c r="C95" s="37" t="s">
        <v>555</v>
      </c>
      <c r="D95" s="37" t="s">
        <v>241</v>
      </c>
      <c r="E95" s="22">
        <v>10983940</v>
      </c>
      <c r="F95" s="22">
        <v>10983940</v>
      </c>
      <c r="G95" s="22">
        <v>5139462.87</v>
      </c>
      <c r="H95" s="48">
        <f t="shared" si="1"/>
        <v>46.790704155339526</v>
      </c>
    </row>
    <row r="96" spans="1:8" ht="31.5" x14ac:dyDescent="0.25">
      <c r="A96" s="36" t="s">
        <v>252</v>
      </c>
      <c r="B96" s="37" t="s">
        <v>551</v>
      </c>
      <c r="C96" s="37" t="s">
        <v>555</v>
      </c>
      <c r="D96" s="37" t="s">
        <v>240</v>
      </c>
      <c r="E96" s="22">
        <v>10983940</v>
      </c>
      <c r="F96" s="22">
        <v>10983940</v>
      </c>
      <c r="G96" s="22">
        <v>5139462.87</v>
      </c>
      <c r="H96" s="48">
        <f t="shared" si="1"/>
        <v>46.790704155339526</v>
      </c>
    </row>
    <row r="97" spans="1:8" ht="31.5" x14ac:dyDescent="0.25">
      <c r="A97" s="36" t="s">
        <v>251</v>
      </c>
      <c r="B97" s="37" t="s">
        <v>551</v>
      </c>
      <c r="C97" s="37" t="s">
        <v>555</v>
      </c>
      <c r="D97" s="37" t="s">
        <v>219</v>
      </c>
      <c r="E97" s="22">
        <v>340430</v>
      </c>
      <c r="F97" s="22">
        <v>340430</v>
      </c>
      <c r="G97" s="22">
        <v>167516.09</v>
      </c>
      <c r="H97" s="48">
        <f t="shared" si="1"/>
        <v>49.207205592926591</v>
      </c>
    </row>
    <row r="98" spans="1:8" ht="31.5" x14ac:dyDescent="0.25">
      <c r="A98" s="36" t="s">
        <v>250</v>
      </c>
      <c r="B98" s="37" t="s">
        <v>551</v>
      </c>
      <c r="C98" s="37" t="s">
        <v>555</v>
      </c>
      <c r="D98" s="37" t="s">
        <v>215</v>
      </c>
      <c r="E98" s="22">
        <v>340430</v>
      </c>
      <c r="F98" s="22">
        <v>340430</v>
      </c>
      <c r="G98" s="22">
        <v>167516.09</v>
      </c>
      <c r="H98" s="48">
        <f t="shared" si="1"/>
        <v>49.207205592926591</v>
      </c>
    </row>
    <row r="99" spans="1:8" x14ac:dyDescent="0.25">
      <c r="A99" s="36" t="s">
        <v>277</v>
      </c>
      <c r="B99" s="37" t="s">
        <v>551</v>
      </c>
      <c r="C99" s="37" t="s">
        <v>555</v>
      </c>
      <c r="D99" s="37" t="s">
        <v>222</v>
      </c>
      <c r="E99" s="22">
        <v>5500</v>
      </c>
      <c r="F99" s="22">
        <v>5500</v>
      </c>
      <c r="G99" s="22">
        <v>66</v>
      </c>
      <c r="H99" s="48">
        <f t="shared" si="1"/>
        <v>1.2</v>
      </c>
    </row>
    <row r="100" spans="1:8" x14ac:dyDescent="0.25">
      <c r="A100" s="36" t="s">
        <v>276</v>
      </c>
      <c r="B100" s="37" t="s">
        <v>551</v>
      </c>
      <c r="C100" s="37" t="s">
        <v>555</v>
      </c>
      <c r="D100" s="37" t="s">
        <v>274</v>
      </c>
      <c r="E100" s="22">
        <v>5500</v>
      </c>
      <c r="F100" s="22">
        <v>5500</v>
      </c>
      <c r="G100" s="22">
        <v>66</v>
      </c>
      <c r="H100" s="48">
        <f t="shared" si="1"/>
        <v>1.2</v>
      </c>
    </row>
    <row r="101" spans="1:8" ht="31.5" x14ac:dyDescent="0.25">
      <c r="A101" s="36" t="s">
        <v>267</v>
      </c>
      <c r="B101" s="37" t="s">
        <v>551</v>
      </c>
      <c r="C101" s="37" t="s">
        <v>556</v>
      </c>
      <c r="D101" s="37"/>
      <c r="E101" s="22">
        <v>539000</v>
      </c>
      <c r="F101" s="22">
        <v>539000</v>
      </c>
      <c r="G101" s="22">
        <v>19500</v>
      </c>
      <c r="H101" s="48">
        <f t="shared" si="1"/>
        <v>3.6178107606679033</v>
      </c>
    </row>
    <row r="102" spans="1:8" ht="31.5" x14ac:dyDescent="0.25">
      <c r="A102" s="36" t="s">
        <v>251</v>
      </c>
      <c r="B102" s="37" t="s">
        <v>551</v>
      </c>
      <c r="C102" s="37" t="s">
        <v>556</v>
      </c>
      <c r="D102" s="37" t="s">
        <v>219</v>
      </c>
      <c r="E102" s="22">
        <v>539000</v>
      </c>
      <c r="F102" s="22">
        <v>529000</v>
      </c>
      <c r="G102" s="22">
        <v>14500</v>
      </c>
      <c r="H102" s="48">
        <f t="shared" si="1"/>
        <v>2.7410207939508506</v>
      </c>
    </row>
    <row r="103" spans="1:8" ht="31.5" x14ac:dyDescent="0.25">
      <c r="A103" s="36" t="s">
        <v>250</v>
      </c>
      <c r="B103" s="37" t="s">
        <v>551</v>
      </c>
      <c r="C103" s="37" t="s">
        <v>556</v>
      </c>
      <c r="D103" s="37" t="s">
        <v>215</v>
      </c>
      <c r="E103" s="22">
        <v>539000</v>
      </c>
      <c r="F103" s="22">
        <v>529000</v>
      </c>
      <c r="G103" s="22">
        <v>14500</v>
      </c>
      <c r="H103" s="48">
        <f t="shared" si="1"/>
        <v>2.7410207939508506</v>
      </c>
    </row>
    <row r="104" spans="1:8" x14ac:dyDescent="0.25">
      <c r="A104" s="36" t="s">
        <v>277</v>
      </c>
      <c r="B104" s="37" t="s">
        <v>551</v>
      </c>
      <c r="C104" s="37" t="s">
        <v>556</v>
      </c>
      <c r="D104" s="37">
        <v>800</v>
      </c>
      <c r="E104" s="22">
        <v>0</v>
      </c>
      <c r="F104" s="22">
        <v>10000</v>
      </c>
      <c r="G104" s="22">
        <v>5000</v>
      </c>
      <c r="H104" s="48">
        <f t="shared" si="1"/>
        <v>50</v>
      </c>
    </row>
    <row r="105" spans="1:8" x14ac:dyDescent="0.25">
      <c r="A105" s="36" t="s">
        <v>225</v>
      </c>
      <c r="B105" s="37" t="s">
        <v>551</v>
      </c>
      <c r="C105" s="37" t="s">
        <v>556</v>
      </c>
      <c r="D105" s="37">
        <v>830</v>
      </c>
      <c r="E105" s="22">
        <v>0</v>
      </c>
      <c r="F105" s="22">
        <v>10000</v>
      </c>
      <c r="G105" s="22">
        <v>5000</v>
      </c>
      <c r="H105" s="48">
        <f t="shared" si="1"/>
        <v>50</v>
      </c>
    </row>
    <row r="106" spans="1:8" x14ac:dyDescent="0.25">
      <c r="A106" s="36" t="s">
        <v>832</v>
      </c>
      <c r="B106" s="37" t="s">
        <v>551</v>
      </c>
      <c r="C106" s="37">
        <v>7000054690</v>
      </c>
      <c r="D106" s="37"/>
      <c r="E106" s="22">
        <v>0</v>
      </c>
      <c r="F106" s="22">
        <v>857462</v>
      </c>
      <c r="G106" s="22">
        <v>0</v>
      </c>
      <c r="H106" s="48">
        <f t="shared" si="1"/>
        <v>0</v>
      </c>
    </row>
    <row r="107" spans="1:8" ht="31.5" x14ac:dyDescent="0.25">
      <c r="A107" s="36" t="s">
        <v>251</v>
      </c>
      <c r="B107" s="37" t="s">
        <v>551</v>
      </c>
      <c r="C107" s="37">
        <v>7000054690</v>
      </c>
      <c r="D107" s="37">
        <v>200</v>
      </c>
      <c r="E107" s="22">
        <v>0</v>
      </c>
      <c r="F107" s="22">
        <v>857462</v>
      </c>
      <c r="G107" s="22">
        <v>0</v>
      </c>
      <c r="H107" s="48">
        <f t="shared" si="1"/>
        <v>0</v>
      </c>
    </row>
    <row r="108" spans="1:8" ht="31.5" x14ac:dyDescent="0.25">
      <c r="A108" s="36" t="s">
        <v>250</v>
      </c>
      <c r="B108" s="37" t="s">
        <v>551</v>
      </c>
      <c r="C108" s="37">
        <v>7000054690</v>
      </c>
      <c r="D108" s="37">
        <v>240</v>
      </c>
      <c r="E108" s="22">
        <v>0</v>
      </c>
      <c r="F108" s="22">
        <v>857462</v>
      </c>
      <c r="G108" s="22">
        <v>0</v>
      </c>
      <c r="H108" s="48">
        <f t="shared" si="1"/>
        <v>0</v>
      </c>
    </row>
    <row r="109" spans="1:8" ht="94.5" x14ac:dyDescent="0.25">
      <c r="A109" s="36" t="s">
        <v>909</v>
      </c>
      <c r="B109" s="37" t="s">
        <v>551</v>
      </c>
      <c r="C109" s="37" t="s">
        <v>905</v>
      </c>
      <c r="D109" s="37"/>
      <c r="E109" s="22">
        <v>0</v>
      </c>
      <c r="F109" s="22">
        <v>241580</v>
      </c>
      <c r="G109" s="22">
        <v>0</v>
      </c>
      <c r="H109" s="48">
        <f t="shared" si="1"/>
        <v>0</v>
      </c>
    </row>
    <row r="110" spans="1:8" ht="31.5" x14ac:dyDescent="0.25">
      <c r="A110" s="36" t="s">
        <v>251</v>
      </c>
      <c r="B110" s="37" t="s">
        <v>551</v>
      </c>
      <c r="C110" s="37" t="s">
        <v>905</v>
      </c>
      <c r="D110" s="37" t="s">
        <v>219</v>
      </c>
      <c r="E110" s="22">
        <v>0</v>
      </c>
      <c r="F110" s="22">
        <v>241580</v>
      </c>
      <c r="G110" s="22">
        <v>0</v>
      </c>
      <c r="H110" s="48">
        <f t="shared" si="1"/>
        <v>0</v>
      </c>
    </row>
    <row r="111" spans="1:8" ht="31.5" x14ac:dyDescent="0.25">
      <c r="A111" s="36" t="s">
        <v>250</v>
      </c>
      <c r="B111" s="37" t="s">
        <v>551</v>
      </c>
      <c r="C111" s="37" t="s">
        <v>905</v>
      </c>
      <c r="D111" s="37" t="s">
        <v>215</v>
      </c>
      <c r="E111" s="22">
        <v>0</v>
      </c>
      <c r="F111" s="22">
        <v>241580</v>
      </c>
      <c r="G111" s="22">
        <v>0</v>
      </c>
      <c r="H111" s="48">
        <f t="shared" si="1"/>
        <v>0</v>
      </c>
    </row>
    <row r="112" spans="1:8" x14ac:dyDescent="0.25">
      <c r="A112" s="33" t="s">
        <v>653</v>
      </c>
      <c r="B112" s="34" t="s">
        <v>580</v>
      </c>
      <c r="C112" s="34"/>
      <c r="D112" s="34"/>
      <c r="E112" s="35">
        <v>2952081</v>
      </c>
      <c r="F112" s="35">
        <v>2952081</v>
      </c>
      <c r="G112" s="35">
        <v>1476040.5</v>
      </c>
      <c r="H112" s="47">
        <f t="shared" si="1"/>
        <v>50</v>
      </c>
    </row>
    <row r="113" spans="1:8" x14ac:dyDescent="0.25">
      <c r="A113" s="33" t="s">
        <v>692</v>
      </c>
      <c r="B113" s="34" t="s">
        <v>581</v>
      </c>
      <c r="C113" s="34"/>
      <c r="D113" s="34"/>
      <c r="E113" s="35">
        <v>2952081</v>
      </c>
      <c r="F113" s="35">
        <v>2952081</v>
      </c>
      <c r="G113" s="35">
        <v>1476040.5</v>
      </c>
      <c r="H113" s="47">
        <f t="shared" si="1"/>
        <v>50</v>
      </c>
    </row>
    <row r="114" spans="1:8" ht="63" x14ac:dyDescent="0.25">
      <c r="A114" s="36" t="s">
        <v>709</v>
      </c>
      <c r="B114" s="37" t="s">
        <v>581</v>
      </c>
      <c r="C114" s="37" t="s">
        <v>582</v>
      </c>
      <c r="D114" s="37"/>
      <c r="E114" s="22">
        <v>2952081</v>
      </c>
      <c r="F114" s="22">
        <v>2952081</v>
      </c>
      <c r="G114" s="22">
        <v>1476040.5</v>
      </c>
      <c r="H114" s="48">
        <f t="shared" si="1"/>
        <v>50</v>
      </c>
    </row>
    <row r="115" spans="1:8" x14ac:dyDescent="0.25">
      <c r="A115" s="36" t="s">
        <v>292</v>
      </c>
      <c r="B115" s="37" t="s">
        <v>581</v>
      </c>
      <c r="C115" s="37" t="s">
        <v>582</v>
      </c>
      <c r="D115" s="37" t="s">
        <v>259</v>
      </c>
      <c r="E115" s="22">
        <v>2952081</v>
      </c>
      <c r="F115" s="22">
        <v>2952081</v>
      </c>
      <c r="G115" s="22">
        <v>1476040.5</v>
      </c>
      <c r="H115" s="48">
        <f t="shared" si="1"/>
        <v>50</v>
      </c>
    </row>
    <row r="116" spans="1:8" x14ac:dyDescent="0.25">
      <c r="A116" s="36" t="s">
        <v>448</v>
      </c>
      <c r="B116" s="37" t="s">
        <v>581</v>
      </c>
      <c r="C116" s="37" t="s">
        <v>582</v>
      </c>
      <c r="D116" s="37" t="s">
        <v>446</v>
      </c>
      <c r="E116" s="22">
        <v>2952081</v>
      </c>
      <c r="F116" s="22">
        <v>2952081</v>
      </c>
      <c r="G116" s="22">
        <v>1476040.5</v>
      </c>
      <c r="H116" s="48">
        <f t="shared" si="1"/>
        <v>50</v>
      </c>
    </row>
    <row r="117" spans="1:8" ht="31.5" x14ac:dyDescent="0.25">
      <c r="A117" s="33" t="s">
        <v>686</v>
      </c>
      <c r="B117" s="34" t="s">
        <v>583</v>
      </c>
      <c r="C117" s="34"/>
      <c r="D117" s="34"/>
      <c r="E117" s="35">
        <v>6388806</v>
      </c>
      <c r="F117" s="35">
        <v>6348325.5</v>
      </c>
      <c r="G117" s="35">
        <v>2901233.08</v>
      </c>
      <c r="H117" s="47">
        <f t="shared" si="1"/>
        <v>45.700761247985788</v>
      </c>
    </row>
    <row r="118" spans="1:8" ht="47.25" x14ac:dyDescent="0.25">
      <c r="A118" s="33" t="s">
        <v>693</v>
      </c>
      <c r="B118" s="34" t="s">
        <v>584</v>
      </c>
      <c r="C118" s="34"/>
      <c r="D118" s="34"/>
      <c r="E118" s="35">
        <v>6171318</v>
      </c>
      <c r="F118" s="35">
        <v>6130837.5</v>
      </c>
      <c r="G118" s="35">
        <v>2684233.08</v>
      </c>
      <c r="H118" s="47">
        <f t="shared" si="1"/>
        <v>43.782486161148462</v>
      </c>
    </row>
    <row r="119" spans="1:8" x14ac:dyDescent="0.25">
      <c r="A119" s="36" t="s">
        <v>490</v>
      </c>
      <c r="B119" s="37" t="s">
        <v>584</v>
      </c>
      <c r="C119" s="37" t="s">
        <v>585</v>
      </c>
      <c r="D119" s="37"/>
      <c r="E119" s="22">
        <v>4232188</v>
      </c>
      <c r="F119" s="22">
        <v>4232188</v>
      </c>
      <c r="G119" s="22">
        <v>1978370.88</v>
      </c>
      <c r="H119" s="48">
        <f t="shared" si="1"/>
        <v>46.745817529845077</v>
      </c>
    </row>
    <row r="120" spans="1:8" ht="63" x14ac:dyDescent="0.25">
      <c r="A120" s="36" t="s">
        <v>242</v>
      </c>
      <c r="B120" s="37" t="s">
        <v>584</v>
      </c>
      <c r="C120" s="37" t="s">
        <v>585</v>
      </c>
      <c r="D120" s="37" t="s">
        <v>241</v>
      </c>
      <c r="E120" s="22">
        <v>3361367</v>
      </c>
      <c r="F120" s="22">
        <v>3361367</v>
      </c>
      <c r="G120" s="22">
        <v>1743060.51</v>
      </c>
      <c r="H120" s="48">
        <f t="shared" si="1"/>
        <v>51.855703646760375</v>
      </c>
    </row>
    <row r="121" spans="1:8" x14ac:dyDescent="0.25">
      <c r="A121" s="36" t="s">
        <v>327</v>
      </c>
      <c r="B121" s="37" t="s">
        <v>584</v>
      </c>
      <c r="C121" s="37" t="s">
        <v>585</v>
      </c>
      <c r="D121" s="37" t="s">
        <v>326</v>
      </c>
      <c r="E121" s="22">
        <v>3361367</v>
      </c>
      <c r="F121" s="22">
        <v>3361367</v>
      </c>
      <c r="G121" s="22">
        <v>1743060.51</v>
      </c>
      <c r="H121" s="48">
        <f t="shared" si="1"/>
        <v>51.855703646760375</v>
      </c>
    </row>
    <row r="122" spans="1:8" ht="31.5" x14ac:dyDescent="0.25">
      <c r="A122" s="36" t="s">
        <v>251</v>
      </c>
      <c r="B122" s="37" t="s">
        <v>584</v>
      </c>
      <c r="C122" s="37" t="s">
        <v>585</v>
      </c>
      <c r="D122" s="37" t="s">
        <v>219</v>
      </c>
      <c r="E122" s="22">
        <v>870821</v>
      </c>
      <c r="F122" s="22">
        <v>870821</v>
      </c>
      <c r="G122" s="22">
        <v>235310.37</v>
      </c>
      <c r="H122" s="48">
        <f t="shared" si="1"/>
        <v>27.021669206415556</v>
      </c>
    </row>
    <row r="123" spans="1:8" ht="31.5" x14ac:dyDescent="0.25">
      <c r="A123" s="36" t="s">
        <v>250</v>
      </c>
      <c r="B123" s="37" t="s">
        <v>584</v>
      </c>
      <c r="C123" s="37" t="s">
        <v>585</v>
      </c>
      <c r="D123" s="37" t="s">
        <v>215</v>
      </c>
      <c r="E123" s="22">
        <v>870821</v>
      </c>
      <c r="F123" s="22">
        <v>870821</v>
      </c>
      <c r="G123" s="22">
        <v>235310.37</v>
      </c>
      <c r="H123" s="48">
        <f t="shared" si="1"/>
        <v>27.021669206415556</v>
      </c>
    </row>
    <row r="124" spans="1:8" ht="47.25" x14ac:dyDescent="0.25">
      <c r="A124" s="36" t="s">
        <v>708</v>
      </c>
      <c r="B124" s="37" t="s">
        <v>584</v>
      </c>
      <c r="C124" s="37" t="s">
        <v>576</v>
      </c>
      <c r="D124" s="37"/>
      <c r="E124" s="22">
        <v>1198600</v>
      </c>
      <c r="F124" s="22">
        <v>1180600</v>
      </c>
      <c r="G124" s="22">
        <v>410895.3</v>
      </c>
      <c r="H124" s="48">
        <f t="shared" si="1"/>
        <v>34.803938675249874</v>
      </c>
    </row>
    <row r="125" spans="1:8" ht="31.5" x14ac:dyDescent="0.25">
      <c r="A125" s="36" t="s">
        <v>251</v>
      </c>
      <c r="B125" s="37" t="s">
        <v>584</v>
      </c>
      <c r="C125" s="37" t="s">
        <v>576</v>
      </c>
      <c r="D125" s="37" t="s">
        <v>219</v>
      </c>
      <c r="E125" s="22">
        <v>1198600</v>
      </c>
      <c r="F125" s="22">
        <v>1180600</v>
      </c>
      <c r="G125" s="22">
        <v>410895.3</v>
      </c>
      <c r="H125" s="48">
        <f t="shared" si="1"/>
        <v>34.803938675249874</v>
      </c>
    </row>
    <row r="126" spans="1:8" ht="31.5" x14ac:dyDescent="0.25">
      <c r="A126" s="36" t="s">
        <v>250</v>
      </c>
      <c r="B126" s="37" t="s">
        <v>584</v>
      </c>
      <c r="C126" s="37" t="s">
        <v>576</v>
      </c>
      <c r="D126" s="37" t="s">
        <v>215</v>
      </c>
      <c r="E126" s="22">
        <v>1198600</v>
      </c>
      <c r="F126" s="22">
        <v>1180600</v>
      </c>
      <c r="G126" s="22">
        <v>410895.3</v>
      </c>
      <c r="H126" s="48">
        <f t="shared" si="1"/>
        <v>34.803938675249874</v>
      </c>
    </row>
    <row r="127" spans="1:8" ht="47.25" x14ac:dyDescent="0.25">
      <c r="A127" s="36" t="s">
        <v>486</v>
      </c>
      <c r="B127" s="37" t="s">
        <v>584</v>
      </c>
      <c r="C127" s="37" t="s">
        <v>586</v>
      </c>
      <c r="D127" s="37"/>
      <c r="E127" s="22">
        <v>740530</v>
      </c>
      <c r="F127" s="22">
        <v>718049.5</v>
      </c>
      <c r="G127" s="22">
        <v>294966.90000000002</v>
      </c>
      <c r="H127" s="48">
        <f t="shared" si="1"/>
        <v>41.078908905305276</v>
      </c>
    </row>
    <row r="128" spans="1:8" ht="31.5" x14ac:dyDescent="0.25">
      <c r="A128" s="36" t="s">
        <v>251</v>
      </c>
      <c r="B128" s="37" t="s">
        <v>584</v>
      </c>
      <c r="C128" s="37" t="s">
        <v>586</v>
      </c>
      <c r="D128" s="37" t="s">
        <v>219</v>
      </c>
      <c r="E128" s="22">
        <v>740530</v>
      </c>
      <c r="F128" s="22">
        <v>718049.5</v>
      </c>
      <c r="G128" s="22">
        <v>294966.90000000002</v>
      </c>
      <c r="H128" s="48">
        <f t="shared" si="1"/>
        <v>41.078908905305276</v>
      </c>
    </row>
    <row r="129" spans="1:8" ht="31.5" x14ac:dyDescent="0.25">
      <c r="A129" s="36" t="s">
        <v>250</v>
      </c>
      <c r="B129" s="37" t="s">
        <v>584</v>
      </c>
      <c r="C129" s="37" t="s">
        <v>586</v>
      </c>
      <c r="D129" s="37" t="s">
        <v>215</v>
      </c>
      <c r="E129" s="22">
        <v>740530</v>
      </c>
      <c r="F129" s="22">
        <v>718049.5</v>
      </c>
      <c r="G129" s="22">
        <v>294966.90000000002</v>
      </c>
      <c r="H129" s="48">
        <f t="shared" si="1"/>
        <v>41.078908905305276</v>
      </c>
    </row>
    <row r="130" spans="1:8" x14ac:dyDescent="0.25">
      <c r="A130" s="33" t="s">
        <v>687</v>
      </c>
      <c r="B130" s="34" t="s">
        <v>587</v>
      </c>
      <c r="C130" s="34"/>
      <c r="D130" s="34"/>
      <c r="E130" s="35">
        <v>217488</v>
      </c>
      <c r="F130" s="35">
        <v>217488</v>
      </c>
      <c r="G130" s="35">
        <v>217000</v>
      </c>
      <c r="H130" s="47">
        <f t="shared" si="1"/>
        <v>99.775619804311049</v>
      </c>
    </row>
    <row r="131" spans="1:8" x14ac:dyDescent="0.25">
      <c r="A131" s="36" t="s">
        <v>470</v>
      </c>
      <c r="B131" s="37" t="s">
        <v>587</v>
      </c>
      <c r="C131" s="37" t="s">
        <v>588</v>
      </c>
      <c r="D131" s="37"/>
      <c r="E131" s="22">
        <v>217488</v>
      </c>
      <c r="F131" s="22">
        <v>217488</v>
      </c>
      <c r="G131" s="22">
        <v>217000</v>
      </c>
      <c r="H131" s="48">
        <f t="shared" si="1"/>
        <v>99.775619804311049</v>
      </c>
    </row>
    <row r="132" spans="1:8" x14ac:dyDescent="0.25">
      <c r="A132" s="36" t="s">
        <v>277</v>
      </c>
      <c r="B132" s="37" t="s">
        <v>587</v>
      </c>
      <c r="C132" s="37" t="s">
        <v>588</v>
      </c>
      <c r="D132" s="37" t="s">
        <v>222</v>
      </c>
      <c r="E132" s="22">
        <v>217488</v>
      </c>
      <c r="F132" s="22">
        <v>217488</v>
      </c>
      <c r="G132" s="22">
        <v>217000</v>
      </c>
      <c r="H132" s="48">
        <f t="shared" si="1"/>
        <v>99.775619804311049</v>
      </c>
    </row>
    <row r="133" spans="1:8" ht="47.25" x14ac:dyDescent="0.25">
      <c r="A133" s="36" t="s">
        <v>468</v>
      </c>
      <c r="B133" s="37" t="s">
        <v>587</v>
      </c>
      <c r="C133" s="37" t="s">
        <v>588</v>
      </c>
      <c r="D133" s="37" t="s">
        <v>220</v>
      </c>
      <c r="E133" s="22">
        <v>217488</v>
      </c>
      <c r="F133" s="22">
        <v>217488</v>
      </c>
      <c r="G133" s="22">
        <v>217000</v>
      </c>
      <c r="H133" s="48">
        <f t="shared" si="1"/>
        <v>99.775619804311049</v>
      </c>
    </row>
    <row r="134" spans="1:8" x14ac:dyDescent="0.25">
      <c r="A134" s="33" t="s">
        <v>654</v>
      </c>
      <c r="B134" s="34" t="s">
        <v>519</v>
      </c>
      <c r="C134" s="34"/>
      <c r="D134" s="34"/>
      <c r="E134" s="35">
        <v>194941957.28</v>
      </c>
      <c r="F134" s="35">
        <v>234650858.47</v>
      </c>
      <c r="G134" s="35">
        <v>73666379.790000007</v>
      </c>
      <c r="H134" s="47">
        <f t="shared" si="1"/>
        <v>31.394038048839363</v>
      </c>
    </row>
    <row r="135" spans="1:8" x14ac:dyDescent="0.25">
      <c r="A135" s="33" t="s">
        <v>658</v>
      </c>
      <c r="B135" s="34" t="s">
        <v>589</v>
      </c>
      <c r="C135" s="34"/>
      <c r="D135" s="34"/>
      <c r="E135" s="35">
        <v>267088.02</v>
      </c>
      <c r="F135" s="35">
        <v>267088.02</v>
      </c>
      <c r="G135" s="35">
        <v>72379.199999999997</v>
      </c>
      <c r="H135" s="47">
        <f t="shared" si="1"/>
        <v>27.099380945652296</v>
      </c>
    </row>
    <row r="136" spans="1:8" ht="110.25" x14ac:dyDescent="0.25">
      <c r="A136" s="36" t="s">
        <v>710</v>
      </c>
      <c r="B136" s="37" t="s">
        <v>589</v>
      </c>
      <c r="C136" s="37" t="s">
        <v>590</v>
      </c>
      <c r="D136" s="37"/>
      <c r="E136" s="22">
        <v>267088.02</v>
      </c>
      <c r="F136" s="22">
        <v>267088.02</v>
      </c>
      <c r="G136" s="22">
        <v>72379.199999999997</v>
      </c>
      <c r="H136" s="48">
        <f t="shared" si="1"/>
        <v>27.099380945652296</v>
      </c>
    </row>
    <row r="137" spans="1:8" ht="31.5" x14ac:dyDescent="0.25">
      <c r="A137" s="36" t="s">
        <v>251</v>
      </c>
      <c r="B137" s="37" t="s">
        <v>589</v>
      </c>
      <c r="C137" s="37" t="s">
        <v>590</v>
      </c>
      <c r="D137" s="37" t="s">
        <v>219</v>
      </c>
      <c r="E137" s="22">
        <v>267088.02</v>
      </c>
      <c r="F137" s="22">
        <v>267088.02</v>
      </c>
      <c r="G137" s="22">
        <v>72379.199999999997</v>
      </c>
      <c r="H137" s="48">
        <f t="shared" si="1"/>
        <v>27.099380945652296</v>
      </c>
    </row>
    <row r="138" spans="1:8" ht="31.5" x14ac:dyDescent="0.25">
      <c r="A138" s="36" t="s">
        <v>250</v>
      </c>
      <c r="B138" s="37" t="s">
        <v>589</v>
      </c>
      <c r="C138" s="37" t="s">
        <v>590</v>
      </c>
      <c r="D138" s="37" t="s">
        <v>215</v>
      </c>
      <c r="E138" s="22">
        <v>267088.02</v>
      </c>
      <c r="F138" s="22">
        <v>267088.02</v>
      </c>
      <c r="G138" s="22">
        <v>72379.199999999997</v>
      </c>
      <c r="H138" s="48">
        <f t="shared" si="1"/>
        <v>27.099380945652296</v>
      </c>
    </row>
    <row r="139" spans="1:8" x14ac:dyDescent="0.25">
      <c r="A139" s="33" t="s">
        <v>655</v>
      </c>
      <c r="B139" s="34" t="s">
        <v>591</v>
      </c>
      <c r="C139" s="34"/>
      <c r="D139" s="34"/>
      <c r="E139" s="35">
        <v>534000</v>
      </c>
      <c r="F139" s="35">
        <v>534000</v>
      </c>
      <c r="G139" s="35">
        <v>222500</v>
      </c>
      <c r="H139" s="47">
        <f t="shared" si="1"/>
        <v>41.666666666666671</v>
      </c>
    </row>
    <row r="140" spans="1:8" ht="78.75" x14ac:dyDescent="0.25">
      <c r="A140" s="36" t="s">
        <v>711</v>
      </c>
      <c r="B140" s="37" t="s">
        <v>591</v>
      </c>
      <c r="C140" s="37" t="s">
        <v>592</v>
      </c>
      <c r="D140" s="37"/>
      <c r="E140" s="22">
        <v>534000</v>
      </c>
      <c r="F140" s="22">
        <v>534000</v>
      </c>
      <c r="G140" s="22">
        <v>222500</v>
      </c>
      <c r="H140" s="48">
        <f t="shared" si="1"/>
        <v>41.666666666666671</v>
      </c>
    </row>
    <row r="141" spans="1:8" x14ac:dyDescent="0.25">
      <c r="A141" s="36" t="s">
        <v>277</v>
      </c>
      <c r="B141" s="37" t="s">
        <v>591</v>
      </c>
      <c r="C141" s="37" t="s">
        <v>592</v>
      </c>
      <c r="D141" s="37" t="s">
        <v>222</v>
      </c>
      <c r="E141" s="22">
        <v>534000</v>
      </c>
      <c r="F141" s="22">
        <v>534000</v>
      </c>
      <c r="G141" s="22">
        <v>222500</v>
      </c>
      <c r="H141" s="48">
        <f t="shared" si="1"/>
        <v>41.666666666666671</v>
      </c>
    </row>
    <row r="142" spans="1:8" ht="47.25" x14ac:dyDescent="0.25">
      <c r="A142" s="36" t="s">
        <v>468</v>
      </c>
      <c r="B142" s="37" t="s">
        <v>591</v>
      </c>
      <c r="C142" s="37" t="s">
        <v>592</v>
      </c>
      <c r="D142" s="37" t="s">
        <v>220</v>
      </c>
      <c r="E142" s="22">
        <v>534000</v>
      </c>
      <c r="F142" s="22">
        <v>534000</v>
      </c>
      <c r="G142" s="22">
        <v>222500</v>
      </c>
      <c r="H142" s="48">
        <f t="shared" si="1"/>
        <v>41.666666666666671</v>
      </c>
    </row>
    <row r="143" spans="1:8" x14ac:dyDescent="0.25">
      <c r="A143" s="33" t="s">
        <v>688</v>
      </c>
      <c r="B143" s="34" t="s">
        <v>593</v>
      </c>
      <c r="C143" s="34"/>
      <c r="D143" s="34"/>
      <c r="E143" s="35">
        <v>192452463.25999999</v>
      </c>
      <c r="F143" s="35">
        <v>231776885.15000001</v>
      </c>
      <c r="G143" s="35">
        <v>72531632.629999995</v>
      </c>
      <c r="H143" s="47">
        <f t="shared" si="1"/>
        <v>31.293729995145718</v>
      </c>
    </row>
    <row r="144" spans="1:8" ht="31.5" x14ac:dyDescent="0.25">
      <c r="A144" s="36" t="s">
        <v>304</v>
      </c>
      <c r="B144" s="37" t="s">
        <v>593</v>
      </c>
      <c r="C144" s="37" t="s">
        <v>594</v>
      </c>
      <c r="D144" s="37"/>
      <c r="E144" s="22">
        <v>750000</v>
      </c>
      <c r="F144" s="22">
        <v>849560</v>
      </c>
      <c r="G144" s="22">
        <v>275170</v>
      </c>
      <c r="H144" s="48">
        <f t="shared" si="1"/>
        <v>32.38970761335279</v>
      </c>
    </row>
    <row r="145" spans="1:8" ht="31.5" x14ac:dyDescent="0.25">
      <c r="A145" s="36" t="s">
        <v>381</v>
      </c>
      <c r="B145" s="37" t="s">
        <v>593</v>
      </c>
      <c r="C145" s="37" t="s">
        <v>594</v>
      </c>
      <c r="D145" s="37" t="s">
        <v>299</v>
      </c>
      <c r="E145" s="22">
        <v>750000</v>
      </c>
      <c r="F145" s="22">
        <v>849560</v>
      </c>
      <c r="G145" s="22">
        <v>275170</v>
      </c>
      <c r="H145" s="48">
        <f t="shared" ref="H145:H198" si="2">G145/F145*100</f>
        <v>32.38970761335279</v>
      </c>
    </row>
    <row r="146" spans="1:8" x14ac:dyDescent="0.25">
      <c r="A146" s="36" t="s">
        <v>380</v>
      </c>
      <c r="B146" s="37" t="s">
        <v>593</v>
      </c>
      <c r="C146" s="37" t="s">
        <v>594</v>
      </c>
      <c r="D146" s="37" t="s">
        <v>298</v>
      </c>
      <c r="E146" s="22">
        <v>750000</v>
      </c>
      <c r="F146" s="22">
        <v>849560</v>
      </c>
      <c r="G146" s="22">
        <v>275170</v>
      </c>
      <c r="H146" s="48">
        <f t="shared" si="2"/>
        <v>32.38970761335279</v>
      </c>
    </row>
    <row r="147" spans="1:8" x14ac:dyDescent="0.25">
      <c r="A147" s="36" t="s">
        <v>834</v>
      </c>
      <c r="B147" s="37" t="s">
        <v>593</v>
      </c>
      <c r="C147" s="74" t="s">
        <v>833</v>
      </c>
      <c r="D147" s="37"/>
      <c r="E147" s="22">
        <v>285031</v>
      </c>
      <c r="F147" s="22">
        <v>285031</v>
      </c>
      <c r="G147" s="22">
        <v>160132.16</v>
      </c>
      <c r="H147" s="48">
        <f t="shared" si="2"/>
        <v>56.180611933438819</v>
      </c>
    </row>
    <row r="148" spans="1:8" ht="31.5" x14ac:dyDescent="0.25">
      <c r="A148" s="36" t="s">
        <v>251</v>
      </c>
      <c r="B148" s="37" t="s">
        <v>593</v>
      </c>
      <c r="C148" s="74" t="s">
        <v>833</v>
      </c>
      <c r="D148" s="37">
        <v>200</v>
      </c>
      <c r="E148" s="22">
        <v>285031</v>
      </c>
      <c r="F148" s="22">
        <v>285031</v>
      </c>
      <c r="G148" s="22">
        <v>160132.16</v>
      </c>
      <c r="H148" s="48">
        <f t="shared" si="2"/>
        <v>56.180611933438819</v>
      </c>
    </row>
    <row r="149" spans="1:8" ht="31.5" x14ac:dyDescent="0.25">
      <c r="A149" s="36" t="s">
        <v>250</v>
      </c>
      <c r="B149" s="37" t="s">
        <v>593</v>
      </c>
      <c r="C149" s="74" t="s">
        <v>833</v>
      </c>
      <c r="D149" s="37">
        <v>240</v>
      </c>
      <c r="E149" s="22">
        <v>285031</v>
      </c>
      <c r="F149" s="22">
        <v>285031</v>
      </c>
      <c r="G149" s="22">
        <v>160132.16</v>
      </c>
      <c r="H149" s="48">
        <f t="shared" si="2"/>
        <v>56.180611933438819</v>
      </c>
    </row>
    <row r="150" spans="1:8" ht="47.25" x14ac:dyDescent="0.25">
      <c r="A150" s="36" t="s">
        <v>300</v>
      </c>
      <c r="B150" s="37" t="s">
        <v>593</v>
      </c>
      <c r="C150" s="37" t="s">
        <v>595</v>
      </c>
      <c r="D150" s="37"/>
      <c r="E150" s="22">
        <v>89166836.260000005</v>
      </c>
      <c r="F150" s="22">
        <v>77276543.409999996</v>
      </c>
      <c r="G150" s="22">
        <v>34408722.630000003</v>
      </c>
      <c r="H150" s="48">
        <f t="shared" si="2"/>
        <v>44.526736201748037</v>
      </c>
    </row>
    <row r="151" spans="1:8" ht="31.5" x14ac:dyDescent="0.25">
      <c r="A151" s="36" t="s">
        <v>381</v>
      </c>
      <c r="B151" s="37" t="s">
        <v>593</v>
      </c>
      <c r="C151" s="37" t="s">
        <v>595</v>
      </c>
      <c r="D151" s="37" t="s">
        <v>299</v>
      </c>
      <c r="E151" s="22">
        <v>89166836.260000005</v>
      </c>
      <c r="F151" s="22">
        <v>77276543.409999996</v>
      </c>
      <c r="G151" s="22">
        <v>34408722.630000003</v>
      </c>
      <c r="H151" s="48">
        <f t="shared" si="2"/>
        <v>44.526736201748037</v>
      </c>
    </row>
    <row r="152" spans="1:8" x14ac:dyDescent="0.25">
      <c r="A152" s="36" t="s">
        <v>380</v>
      </c>
      <c r="B152" s="37" t="s">
        <v>593</v>
      </c>
      <c r="C152" s="37" t="s">
        <v>595</v>
      </c>
      <c r="D152" s="37" t="s">
        <v>298</v>
      </c>
      <c r="E152" s="22">
        <v>89166836.260000005</v>
      </c>
      <c r="F152" s="22">
        <v>77276543.409999996</v>
      </c>
      <c r="G152" s="22">
        <v>34408722.630000003</v>
      </c>
      <c r="H152" s="48">
        <f t="shared" si="2"/>
        <v>44.526736201748037</v>
      </c>
    </row>
    <row r="153" spans="1:8" ht="47.25" x14ac:dyDescent="0.25">
      <c r="A153" s="36" t="s">
        <v>296</v>
      </c>
      <c r="B153" s="37" t="s">
        <v>593</v>
      </c>
      <c r="C153" s="37" t="s">
        <v>596</v>
      </c>
      <c r="D153" s="37"/>
      <c r="E153" s="22">
        <v>15341575.189999999</v>
      </c>
      <c r="F153" s="22">
        <v>11898107.369999999</v>
      </c>
      <c r="G153" s="22">
        <v>3801430.52</v>
      </c>
      <c r="H153" s="48">
        <f t="shared" si="2"/>
        <v>31.949875738934434</v>
      </c>
    </row>
    <row r="154" spans="1:8" x14ac:dyDescent="0.25">
      <c r="A154" s="36" t="s">
        <v>292</v>
      </c>
      <c r="B154" s="37" t="s">
        <v>593</v>
      </c>
      <c r="C154" s="37" t="s">
        <v>596</v>
      </c>
      <c r="D154" s="37" t="s">
        <v>259</v>
      </c>
      <c r="E154" s="22">
        <v>15341575.189999999</v>
      </c>
      <c r="F154" s="22">
        <v>11898107.369999999</v>
      </c>
      <c r="G154" s="22">
        <v>3801430.52</v>
      </c>
      <c r="H154" s="48">
        <f t="shared" si="2"/>
        <v>31.949875738934434</v>
      </c>
    </row>
    <row r="155" spans="1:8" x14ac:dyDescent="0.25">
      <c r="A155" s="36" t="s">
        <v>56</v>
      </c>
      <c r="B155" s="37" t="s">
        <v>593</v>
      </c>
      <c r="C155" s="37" t="s">
        <v>596</v>
      </c>
      <c r="D155" s="37" t="s">
        <v>288</v>
      </c>
      <c r="E155" s="22">
        <v>15341575.189999999</v>
      </c>
      <c r="F155" s="22">
        <v>11898107.369999999</v>
      </c>
      <c r="G155" s="22">
        <v>3801430.52</v>
      </c>
      <c r="H155" s="48">
        <f t="shared" si="2"/>
        <v>31.949875738934434</v>
      </c>
    </row>
    <row r="156" spans="1:8" ht="47.25" x14ac:dyDescent="0.25">
      <c r="A156" s="36" t="s">
        <v>712</v>
      </c>
      <c r="B156" s="37" t="s">
        <v>593</v>
      </c>
      <c r="C156" s="37" t="s">
        <v>597</v>
      </c>
      <c r="D156" s="37"/>
      <c r="E156" s="22">
        <v>46240116.32</v>
      </c>
      <c r="F156" s="22">
        <v>100798738.88</v>
      </c>
      <c r="G156" s="22">
        <v>31778548.920000002</v>
      </c>
      <c r="H156" s="48">
        <f t="shared" si="2"/>
        <v>31.526732648740857</v>
      </c>
    </row>
    <row r="157" spans="1:8" x14ac:dyDescent="0.25">
      <c r="A157" s="36" t="s">
        <v>292</v>
      </c>
      <c r="B157" s="37" t="s">
        <v>593</v>
      </c>
      <c r="C157" s="37" t="s">
        <v>597</v>
      </c>
      <c r="D157" s="37" t="s">
        <v>259</v>
      </c>
      <c r="E157" s="22">
        <v>46240116.32</v>
      </c>
      <c r="F157" s="22">
        <v>100798738.88</v>
      </c>
      <c r="G157" s="22">
        <v>31778548.920000002</v>
      </c>
      <c r="H157" s="48">
        <f t="shared" si="2"/>
        <v>31.526732648740857</v>
      </c>
    </row>
    <row r="158" spans="1:8" x14ac:dyDescent="0.25">
      <c r="A158" s="36" t="s">
        <v>56</v>
      </c>
      <c r="B158" s="37" t="s">
        <v>593</v>
      </c>
      <c r="C158" s="37" t="s">
        <v>597</v>
      </c>
      <c r="D158" s="37" t="s">
        <v>288</v>
      </c>
      <c r="E158" s="22">
        <v>46240116.32</v>
      </c>
      <c r="F158" s="22">
        <v>100798738.88</v>
      </c>
      <c r="G158" s="22">
        <v>31778548.920000002</v>
      </c>
      <c r="H158" s="48">
        <f t="shared" si="2"/>
        <v>31.526732648740857</v>
      </c>
    </row>
    <row r="159" spans="1:8" ht="47.25" x14ac:dyDescent="0.25">
      <c r="A159" s="36" t="s">
        <v>713</v>
      </c>
      <c r="B159" s="37" t="s">
        <v>593</v>
      </c>
      <c r="C159" s="37" t="s">
        <v>598</v>
      </c>
      <c r="D159" s="37"/>
      <c r="E159" s="22">
        <v>40668904.490000002</v>
      </c>
      <c r="F159" s="22">
        <v>40668904.490000002</v>
      </c>
      <c r="G159" s="22">
        <v>2107628.4</v>
      </c>
      <c r="H159" s="48">
        <f t="shared" si="2"/>
        <v>5.1824076070655911</v>
      </c>
    </row>
    <row r="160" spans="1:8" x14ac:dyDescent="0.25">
      <c r="A160" s="36" t="s">
        <v>292</v>
      </c>
      <c r="B160" s="37" t="s">
        <v>593</v>
      </c>
      <c r="C160" s="37" t="s">
        <v>598</v>
      </c>
      <c r="D160" s="37" t="s">
        <v>259</v>
      </c>
      <c r="E160" s="22">
        <v>40668904.490000002</v>
      </c>
      <c r="F160" s="22">
        <v>40668904.490000002</v>
      </c>
      <c r="G160" s="22">
        <v>2107628.4</v>
      </c>
      <c r="H160" s="48">
        <f t="shared" si="2"/>
        <v>5.1824076070655911</v>
      </c>
    </row>
    <row r="161" spans="1:8" x14ac:dyDescent="0.25">
      <c r="A161" s="36" t="s">
        <v>56</v>
      </c>
      <c r="B161" s="37" t="s">
        <v>593</v>
      </c>
      <c r="C161" s="37" t="s">
        <v>598</v>
      </c>
      <c r="D161" s="37" t="s">
        <v>288</v>
      </c>
      <c r="E161" s="22">
        <v>40668904.490000002</v>
      </c>
      <c r="F161" s="22">
        <v>40668904.490000002</v>
      </c>
      <c r="G161" s="22">
        <v>2107628.4</v>
      </c>
      <c r="H161" s="48">
        <f t="shared" si="2"/>
        <v>5.1824076070655911</v>
      </c>
    </row>
    <row r="162" spans="1:8" x14ac:dyDescent="0.25">
      <c r="A162" s="33" t="s">
        <v>659</v>
      </c>
      <c r="B162" s="34" t="s">
        <v>520</v>
      </c>
      <c r="C162" s="34"/>
      <c r="D162" s="34"/>
      <c r="E162" s="35">
        <v>1688406</v>
      </c>
      <c r="F162" s="35">
        <v>2072885.3</v>
      </c>
      <c r="G162" s="35">
        <v>839867.96</v>
      </c>
      <c r="H162" s="47">
        <f t="shared" si="2"/>
        <v>40.516856383708252</v>
      </c>
    </row>
    <row r="163" spans="1:8" ht="63" x14ac:dyDescent="0.25">
      <c r="A163" s="36" t="s">
        <v>714</v>
      </c>
      <c r="B163" s="37" t="s">
        <v>520</v>
      </c>
      <c r="C163" s="37" t="s">
        <v>599</v>
      </c>
      <c r="D163" s="37"/>
      <c r="E163" s="22">
        <v>433852</v>
      </c>
      <c r="F163" s="22">
        <v>433852</v>
      </c>
      <c r="G163" s="22">
        <v>167708.66</v>
      </c>
      <c r="H163" s="48">
        <f t="shared" si="2"/>
        <v>38.655730525617031</v>
      </c>
    </row>
    <row r="164" spans="1:8" ht="63" x14ac:dyDescent="0.25">
      <c r="A164" s="36" t="s">
        <v>242</v>
      </c>
      <c r="B164" s="37" t="s">
        <v>520</v>
      </c>
      <c r="C164" s="37" t="s">
        <v>599</v>
      </c>
      <c r="D164" s="37" t="s">
        <v>241</v>
      </c>
      <c r="E164" s="22">
        <v>433852</v>
      </c>
      <c r="F164" s="22">
        <v>433852</v>
      </c>
      <c r="G164" s="22">
        <v>167708.66</v>
      </c>
      <c r="H164" s="48">
        <f t="shared" si="2"/>
        <v>38.655730525617031</v>
      </c>
    </row>
    <row r="165" spans="1:8" ht="31.5" x14ac:dyDescent="0.25">
      <c r="A165" s="36" t="s">
        <v>252</v>
      </c>
      <c r="B165" s="37" t="s">
        <v>520</v>
      </c>
      <c r="C165" s="37" t="s">
        <v>599</v>
      </c>
      <c r="D165" s="37" t="s">
        <v>240</v>
      </c>
      <c r="E165" s="22">
        <v>433852</v>
      </c>
      <c r="F165" s="22">
        <v>433852</v>
      </c>
      <c r="G165" s="22">
        <v>167708.66</v>
      </c>
      <c r="H165" s="48">
        <f t="shared" si="2"/>
        <v>38.655730525617031</v>
      </c>
    </row>
    <row r="166" spans="1:8" ht="31.5" x14ac:dyDescent="0.25">
      <c r="A166" s="36" t="s">
        <v>407</v>
      </c>
      <c r="B166" s="37" t="s">
        <v>520</v>
      </c>
      <c r="C166" s="37" t="s">
        <v>630</v>
      </c>
      <c r="D166" s="37"/>
      <c r="E166" s="22">
        <v>260589</v>
      </c>
      <c r="F166" s="22">
        <v>260589</v>
      </c>
      <c r="G166" s="22">
        <v>0</v>
      </c>
      <c r="H166" s="48">
        <f t="shared" si="2"/>
        <v>0</v>
      </c>
    </row>
    <row r="167" spans="1:8" ht="31.5" x14ac:dyDescent="0.25">
      <c r="A167" s="36" t="s">
        <v>320</v>
      </c>
      <c r="B167" s="37" t="s">
        <v>520</v>
      </c>
      <c r="C167" s="37" t="s">
        <v>630</v>
      </c>
      <c r="D167" s="37" t="s">
        <v>303</v>
      </c>
      <c r="E167" s="22">
        <v>260589</v>
      </c>
      <c r="F167" s="22">
        <v>260589</v>
      </c>
      <c r="G167" s="22">
        <v>0</v>
      </c>
      <c r="H167" s="48">
        <f t="shared" si="2"/>
        <v>0</v>
      </c>
    </row>
    <row r="168" spans="1:8" x14ac:dyDescent="0.25">
      <c r="A168" s="36" t="s">
        <v>319</v>
      </c>
      <c r="B168" s="37" t="s">
        <v>520</v>
      </c>
      <c r="C168" s="37" t="s">
        <v>630</v>
      </c>
      <c r="D168" s="37" t="s">
        <v>301</v>
      </c>
      <c r="E168" s="22">
        <v>260589</v>
      </c>
      <c r="F168" s="22">
        <v>260589</v>
      </c>
      <c r="G168" s="22">
        <v>0</v>
      </c>
      <c r="H168" s="48">
        <f t="shared" si="2"/>
        <v>0</v>
      </c>
    </row>
    <row r="169" spans="1:8" x14ac:dyDescent="0.25">
      <c r="A169" s="36" t="s">
        <v>701</v>
      </c>
      <c r="B169" s="37" t="s">
        <v>520</v>
      </c>
      <c r="C169" s="37" t="s">
        <v>521</v>
      </c>
      <c r="D169" s="37"/>
      <c r="E169" s="22">
        <v>20000</v>
      </c>
      <c r="F169" s="22">
        <v>20000</v>
      </c>
      <c r="G169" s="22">
        <v>10000</v>
      </c>
      <c r="H169" s="48">
        <f t="shared" si="2"/>
        <v>50</v>
      </c>
    </row>
    <row r="170" spans="1:8" ht="31.5" x14ac:dyDescent="0.25">
      <c r="A170" s="36" t="s">
        <v>251</v>
      </c>
      <c r="B170" s="37" t="s">
        <v>520</v>
      </c>
      <c r="C170" s="37" t="s">
        <v>521</v>
      </c>
      <c r="D170" s="37" t="s">
        <v>219</v>
      </c>
      <c r="E170" s="22">
        <v>20000</v>
      </c>
      <c r="F170" s="22">
        <v>20000</v>
      </c>
      <c r="G170" s="22">
        <v>10000</v>
      </c>
      <c r="H170" s="48">
        <f t="shared" si="2"/>
        <v>50</v>
      </c>
    </row>
    <row r="171" spans="1:8" ht="31.5" x14ac:dyDescent="0.25">
      <c r="A171" s="36" t="s">
        <v>250</v>
      </c>
      <c r="B171" s="37" t="s">
        <v>520</v>
      </c>
      <c r="C171" s="37" t="s">
        <v>521</v>
      </c>
      <c r="D171" s="37" t="s">
        <v>215</v>
      </c>
      <c r="E171" s="22">
        <v>20000</v>
      </c>
      <c r="F171" s="22">
        <v>20000</v>
      </c>
      <c r="G171" s="22">
        <v>10000</v>
      </c>
      <c r="H171" s="48">
        <f t="shared" si="2"/>
        <v>50</v>
      </c>
    </row>
    <row r="172" spans="1:8" ht="63" x14ac:dyDescent="0.25">
      <c r="A172" s="36" t="s">
        <v>705</v>
      </c>
      <c r="B172" s="37" t="s">
        <v>520</v>
      </c>
      <c r="C172" s="37" t="s">
        <v>557</v>
      </c>
      <c r="D172" s="37"/>
      <c r="E172" s="22">
        <v>473965</v>
      </c>
      <c r="F172" s="22">
        <v>473965</v>
      </c>
      <c r="G172" s="22">
        <v>219014</v>
      </c>
      <c r="H172" s="48">
        <f t="shared" si="2"/>
        <v>46.208897281444834</v>
      </c>
    </row>
    <row r="173" spans="1:8" ht="31.5" x14ac:dyDescent="0.25">
      <c r="A173" s="36" t="s">
        <v>251</v>
      </c>
      <c r="B173" s="37" t="s">
        <v>520</v>
      </c>
      <c r="C173" s="37" t="s">
        <v>557</v>
      </c>
      <c r="D173" s="37" t="s">
        <v>219</v>
      </c>
      <c r="E173" s="22">
        <v>473965</v>
      </c>
      <c r="F173" s="22">
        <v>473965</v>
      </c>
      <c r="G173" s="22">
        <v>219014</v>
      </c>
      <c r="H173" s="48">
        <f t="shared" si="2"/>
        <v>46.208897281444834</v>
      </c>
    </row>
    <row r="174" spans="1:8" ht="31.5" x14ac:dyDescent="0.25">
      <c r="A174" s="36" t="s">
        <v>250</v>
      </c>
      <c r="B174" s="37" t="s">
        <v>520</v>
      </c>
      <c r="C174" s="37" t="s">
        <v>557</v>
      </c>
      <c r="D174" s="37" t="s">
        <v>215</v>
      </c>
      <c r="E174" s="22">
        <v>473965</v>
      </c>
      <c r="F174" s="22">
        <v>473965</v>
      </c>
      <c r="G174" s="22">
        <v>219014</v>
      </c>
      <c r="H174" s="48">
        <f t="shared" si="2"/>
        <v>46.208897281444834</v>
      </c>
    </row>
    <row r="175" spans="1:8" x14ac:dyDescent="0.25">
      <c r="A175" s="36" t="s">
        <v>229</v>
      </c>
      <c r="B175" s="37" t="s">
        <v>520</v>
      </c>
      <c r="C175" s="37" t="s">
        <v>600</v>
      </c>
      <c r="D175" s="37"/>
      <c r="E175" s="22">
        <v>500000</v>
      </c>
      <c r="F175" s="22">
        <v>470000</v>
      </c>
      <c r="G175" s="22">
        <v>58666</v>
      </c>
      <c r="H175" s="48">
        <f t="shared" si="2"/>
        <v>12.482127659574468</v>
      </c>
    </row>
    <row r="176" spans="1:8" ht="31.5" x14ac:dyDescent="0.25">
      <c r="A176" s="36" t="s">
        <v>251</v>
      </c>
      <c r="B176" s="37" t="s">
        <v>520</v>
      </c>
      <c r="C176" s="37" t="s">
        <v>600</v>
      </c>
      <c r="D176" s="37" t="s">
        <v>219</v>
      </c>
      <c r="E176" s="22">
        <v>500000</v>
      </c>
      <c r="F176" s="22">
        <v>470000</v>
      </c>
      <c r="G176" s="22">
        <v>58666</v>
      </c>
      <c r="H176" s="48">
        <f t="shared" si="2"/>
        <v>12.482127659574468</v>
      </c>
    </row>
    <row r="177" spans="1:8" ht="31.5" x14ac:dyDescent="0.25">
      <c r="A177" s="36" t="s">
        <v>250</v>
      </c>
      <c r="B177" s="37" t="s">
        <v>520</v>
      </c>
      <c r="C177" s="37" t="s">
        <v>600</v>
      </c>
      <c r="D177" s="37" t="s">
        <v>215</v>
      </c>
      <c r="E177" s="22">
        <v>500000</v>
      </c>
      <c r="F177" s="22">
        <v>470000</v>
      </c>
      <c r="G177" s="22">
        <v>58666</v>
      </c>
      <c r="H177" s="48">
        <f t="shared" si="2"/>
        <v>12.482127659574468</v>
      </c>
    </row>
    <row r="178" spans="1:8" ht="31.5" x14ac:dyDescent="0.25">
      <c r="A178" s="36" t="s">
        <v>226</v>
      </c>
      <c r="B178" s="37" t="s">
        <v>520</v>
      </c>
      <c r="C178" s="37" t="s">
        <v>601</v>
      </c>
      <c r="D178" s="37"/>
      <c r="E178" s="22">
        <v>0</v>
      </c>
      <c r="F178" s="22">
        <v>414479.3</v>
      </c>
      <c r="G178" s="22">
        <v>384479.3</v>
      </c>
      <c r="H178" s="48">
        <f t="shared" si="2"/>
        <v>92.76200283102196</v>
      </c>
    </row>
    <row r="179" spans="1:8" x14ac:dyDescent="0.25">
      <c r="A179" s="36" t="s">
        <v>277</v>
      </c>
      <c r="B179" s="37" t="s">
        <v>520</v>
      </c>
      <c r="C179" s="37" t="s">
        <v>601</v>
      </c>
      <c r="D179" s="37" t="s">
        <v>222</v>
      </c>
      <c r="E179" s="22">
        <v>0</v>
      </c>
      <c r="F179" s="22">
        <v>414479.3</v>
      </c>
      <c r="G179" s="22">
        <v>384479.3</v>
      </c>
      <c r="H179" s="48">
        <f t="shared" si="2"/>
        <v>92.76200283102196</v>
      </c>
    </row>
    <row r="180" spans="1:8" x14ac:dyDescent="0.25">
      <c r="A180" s="36" t="s">
        <v>225</v>
      </c>
      <c r="B180" s="37" t="s">
        <v>520</v>
      </c>
      <c r="C180" s="37" t="s">
        <v>601</v>
      </c>
      <c r="D180" s="37" t="s">
        <v>223</v>
      </c>
      <c r="E180" s="22">
        <v>0</v>
      </c>
      <c r="F180" s="22">
        <v>414479.3</v>
      </c>
      <c r="G180" s="22">
        <v>384479.3</v>
      </c>
      <c r="H180" s="48">
        <f t="shared" si="2"/>
        <v>92.76200283102196</v>
      </c>
    </row>
    <row r="181" spans="1:8" x14ac:dyDescent="0.25">
      <c r="A181" s="33" t="s">
        <v>273</v>
      </c>
      <c r="B181" s="34" t="s">
        <v>558</v>
      </c>
      <c r="C181" s="34"/>
      <c r="D181" s="34"/>
      <c r="E181" s="35">
        <v>30098822.199999999</v>
      </c>
      <c r="F181" s="35">
        <v>30070462.920000002</v>
      </c>
      <c r="G181" s="35">
        <v>5228715.21</v>
      </c>
      <c r="H181" s="47">
        <f t="shared" si="2"/>
        <v>17.388209898565805</v>
      </c>
    </row>
    <row r="182" spans="1:8" x14ac:dyDescent="0.25">
      <c r="A182" s="33" t="s">
        <v>664</v>
      </c>
      <c r="B182" s="34" t="s">
        <v>559</v>
      </c>
      <c r="C182" s="34"/>
      <c r="D182" s="34"/>
      <c r="E182" s="35">
        <v>4092936</v>
      </c>
      <c r="F182" s="35">
        <v>5332972.18</v>
      </c>
      <c r="G182" s="35">
        <v>1148351.2</v>
      </c>
      <c r="H182" s="47">
        <f t="shared" si="2"/>
        <v>21.533043136932324</v>
      </c>
    </row>
    <row r="183" spans="1:8" ht="63" x14ac:dyDescent="0.25">
      <c r="A183" s="36" t="s">
        <v>443</v>
      </c>
      <c r="B183" s="37" t="s">
        <v>559</v>
      </c>
      <c r="C183" s="37" t="s">
        <v>602</v>
      </c>
      <c r="D183" s="37"/>
      <c r="E183" s="22">
        <v>4043736</v>
      </c>
      <c r="F183" s="22">
        <v>5283772.18</v>
      </c>
      <c r="G183" s="22">
        <v>1131970.8</v>
      </c>
      <c r="H183" s="48">
        <f t="shared" si="2"/>
        <v>21.423535334939441</v>
      </c>
    </row>
    <row r="184" spans="1:8" x14ac:dyDescent="0.25">
      <c r="A184" s="36" t="s">
        <v>292</v>
      </c>
      <c r="B184" s="37" t="s">
        <v>559</v>
      </c>
      <c r="C184" s="37" t="s">
        <v>602</v>
      </c>
      <c r="D184" s="37" t="s">
        <v>259</v>
      </c>
      <c r="E184" s="22">
        <v>4043736</v>
      </c>
      <c r="F184" s="22">
        <v>5283772.18</v>
      </c>
      <c r="G184" s="22">
        <v>1131970.8</v>
      </c>
      <c r="H184" s="48">
        <f t="shared" si="2"/>
        <v>21.423535334939441</v>
      </c>
    </row>
    <row r="185" spans="1:8" x14ac:dyDescent="0.25">
      <c r="A185" s="36" t="s">
        <v>56</v>
      </c>
      <c r="B185" s="37" t="s">
        <v>559</v>
      </c>
      <c r="C185" s="37" t="s">
        <v>602</v>
      </c>
      <c r="D185" s="37" t="s">
        <v>288</v>
      </c>
      <c r="E185" s="22">
        <v>4043736</v>
      </c>
      <c r="F185" s="22">
        <v>5283772.18</v>
      </c>
      <c r="G185" s="22">
        <v>1131970.8</v>
      </c>
      <c r="H185" s="48">
        <f t="shared" si="2"/>
        <v>21.423535334939441</v>
      </c>
    </row>
    <row r="186" spans="1:8" ht="31.5" x14ac:dyDescent="0.25">
      <c r="A186" s="36" t="s">
        <v>272</v>
      </c>
      <c r="B186" s="37" t="s">
        <v>559</v>
      </c>
      <c r="C186" s="37" t="s">
        <v>560</v>
      </c>
      <c r="D186" s="37"/>
      <c r="E186" s="22">
        <v>49200</v>
      </c>
      <c r="F186" s="22">
        <v>49200</v>
      </c>
      <c r="G186" s="22">
        <v>16380.4</v>
      </c>
      <c r="H186" s="48">
        <f t="shared" si="2"/>
        <v>33.293495934959353</v>
      </c>
    </row>
    <row r="187" spans="1:8" ht="31.5" x14ac:dyDescent="0.25">
      <c r="A187" s="36" t="s">
        <v>251</v>
      </c>
      <c r="B187" s="37" t="s">
        <v>559</v>
      </c>
      <c r="C187" s="37" t="s">
        <v>560</v>
      </c>
      <c r="D187" s="37" t="s">
        <v>219</v>
      </c>
      <c r="E187" s="22">
        <v>49200</v>
      </c>
      <c r="F187" s="22">
        <v>49200</v>
      </c>
      <c r="G187" s="22">
        <v>16380.4</v>
      </c>
      <c r="H187" s="48">
        <f t="shared" si="2"/>
        <v>33.293495934959353</v>
      </c>
    </row>
    <row r="188" spans="1:8" ht="31.5" x14ac:dyDescent="0.25">
      <c r="A188" s="36" t="s">
        <v>250</v>
      </c>
      <c r="B188" s="37" t="s">
        <v>559</v>
      </c>
      <c r="C188" s="37" t="s">
        <v>560</v>
      </c>
      <c r="D188" s="37" t="s">
        <v>215</v>
      </c>
      <c r="E188" s="22">
        <v>49200</v>
      </c>
      <c r="F188" s="22">
        <v>49200</v>
      </c>
      <c r="G188" s="22">
        <v>16380.4</v>
      </c>
      <c r="H188" s="48">
        <f t="shared" si="2"/>
        <v>33.293495934959353</v>
      </c>
    </row>
    <row r="189" spans="1:8" x14ac:dyDescent="0.25">
      <c r="A189" s="33" t="s">
        <v>665</v>
      </c>
      <c r="B189" s="34" t="s">
        <v>603</v>
      </c>
      <c r="C189" s="34"/>
      <c r="D189" s="34"/>
      <c r="E189" s="35">
        <v>25505886.199999999</v>
      </c>
      <c r="F189" s="35">
        <v>21983241.739999998</v>
      </c>
      <c r="G189" s="35">
        <v>2580364.0099999998</v>
      </c>
      <c r="H189" s="47">
        <f t="shared" si="2"/>
        <v>11.737868511470955</v>
      </c>
    </row>
    <row r="190" spans="1:8" ht="47.25" x14ac:dyDescent="0.25">
      <c r="A190" s="36" t="s">
        <v>708</v>
      </c>
      <c r="B190" s="37" t="s">
        <v>603</v>
      </c>
      <c r="C190" s="37" t="s">
        <v>576</v>
      </c>
      <c r="D190" s="37"/>
      <c r="E190" s="22">
        <v>670950</v>
      </c>
      <c r="F190" s="22">
        <v>844145.7</v>
      </c>
      <c r="G190" s="22">
        <v>267161.36</v>
      </c>
      <c r="H190" s="48">
        <f t="shared" si="2"/>
        <v>31.64872604338327</v>
      </c>
    </row>
    <row r="191" spans="1:8" ht="31.5" x14ac:dyDescent="0.25">
      <c r="A191" s="36" t="s">
        <v>251</v>
      </c>
      <c r="B191" s="37" t="s">
        <v>603</v>
      </c>
      <c r="C191" s="37" t="s">
        <v>576</v>
      </c>
      <c r="D191" s="37" t="s">
        <v>219</v>
      </c>
      <c r="E191" s="22">
        <v>670950</v>
      </c>
      <c r="F191" s="22">
        <v>844145.7</v>
      </c>
      <c r="G191" s="22">
        <v>267161.36</v>
      </c>
      <c r="H191" s="48">
        <f t="shared" si="2"/>
        <v>31.64872604338327</v>
      </c>
    </row>
    <row r="192" spans="1:8" ht="31.5" x14ac:dyDescent="0.25">
      <c r="A192" s="36" t="s">
        <v>250</v>
      </c>
      <c r="B192" s="37" t="s">
        <v>603</v>
      </c>
      <c r="C192" s="37" t="s">
        <v>576</v>
      </c>
      <c r="D192" s="37" t="s">
        <v>215</v>
      </c>
      <c r="E192" s="22">
        <v>670950</v>
      </c>
      <c r="F192" s="22">
        <v>844145.7</v>
      </c>
      <c r="G192" s="22">
        <v>267161.36</v>
      </c>
      <c r="H192" s="48">
        <f t="shared" si="2"/>
        <v>31.64872604338327</v>
      </c>
    </row>
    <row r="193" spans="1:8" ht="31.5" x14ac:dyDescent="0.25">
      <c r="A193" s="36" t="s">
        <v>484</v>
      </c>
      <c r="B193" s="37" t="s">
        <v>603</v>
      </c>
      <c r="C193" s="37" t="s">
        <v>604</v>
      </c>
      <c r="D193" s="37"/>
      <c r="E193" s="22"/>
      <c r="F193" s="22">
        <v>525000</v>
      </c>
      <c r="G193" s="22">
        <v>0</v>
      </c>
      <c r="H193" s="48">
        <f t="shared" si="2"/>
        <v>0</v>
      </c>
    </row>
    <row r="194" spans="1:8" ht="31.5" x14ac:dyDescent="0.25">
      <c r="A194" s="36" t="s">
        <v>251</v>
      </c>
      <c r="B194" s="37" t="s">
        <v>603</v>
      </c>
      <c r="C194" s="37" t="s">
        <v>604</v>
      </c>
      <c r="D194" s="37" t="s">
        <v>219</v>
      </c>
      <c r="E194" s="22"/>
      <c r="F194" s="22">
        <v>525000</v>
      </c>
      <c r="G194" s="22">
        <v>0</v>
      </c>
      <c r="H194" s="48">
        <f t="shared" si="2"/>
        <v>0</v>
      </c>
    </row>
    <row r="195" spans="1:8" ht="31.5" x14ac:dyDescent="0.25">
      <c r="A195" s="36" t="s">
        <v>250</v>
      </c>
      <c r="B195" s="37" t="s">
        <v>603</v>
      </c>
      <c r="C195" s="37" t="s">
        <v>604</v>
      </c>
      <c r="D195" s="37" t="s">
        <v>215</v>
      </c>
      <c r="E195" s="22"/>
      <c r="F195" s="22">
        <v>525000</v>
      </c>
      <c r="G195" s="22">
        <v>0</v>
      </c>
      <c r="H195" s="48">
        <f t="shared" si="2"/>
        <v>0</v>
      </c>
    </row>
    <row r="196" spans="1:8" ht="47.25" x14ac:dyDescent="0.25">
      <c r="A196" s="36" t="s">
        <v>445</v>
      </c>
      <c r="B196" s="37" t="s">
        <v>603</v>
      </c>
      <c r="C196" s="37" t="s">
        <v>605</v>
      </c>
      <c r="D196" s="37"/>
      <c r="E196" s="22">
        <v>3427111.2</v>
      </c>
      <c r="F196" s="22">
        <v>6348068.1799999997</v>
      </c>
      <c r="G196" s="22">
        <v>1673521.49</v>
      </c>
      <c r="H196" s="48">
        <f t="shared" si="2"/>
        <v>26.36268928667997</v>
      </c>
    </row>
    <row r="197" spans="1:8" x14ac:dyDescent="0.25">
      <c r="A197" s="36" t="s">
        <v>292</v>
      </c>
      <c r="B197" s="37" t="s">
        <v>603</v>
      </c>
      <c r="C197" s="37" t="s">
        <v>605</v>
      </c>
      <c r="D197" s="37" t="s">
        <v>259</v>
      </c>
      <c r="E197" s="22">
        <v>3427111.2</v>
      </c>
      <c r="F197" s="22">
        <v>6348068.1799999997</v>
      </c>
      <c r="G197" s="22">
        <v>1673521.49</v>
      </c>
      <c r="H197" s="48">
        <f t="shared" si="2"/>
        <v>26.36268928667997</v>
      </c>
    </row>
    <row r="198" spans="1:8" x14ac:dyDescent="0.25">
      <c r="A198" s="36" t="s">
        <v>56</v>
      </c>
      <c r="B198" s="37" t="s">
        <v>603</v>
      </c>
      <c r="C198" s="37" t="s">
        <v>605</v>
      </c>
      <c r="D198" s="37" t="s">
        <v>288</v>
      </c>
      <c r="E198" s="22">
        <v>3427111.2</v>
      </c>
      <c r="F198" s="22">
        <v>6348068.1799999997</v>
      </c>
      <c r="G198" s="22">
        <v>1673521.49</v>
      </c>
      <c r="H198" s="48">
        <f t="shared" si="2"/>
        <v>26.36268928667997</v>
      </c>
    </row>
    <row r="199" spans="1:8" x14ac:dyDescent="0.25">
      <c r="A199" s="36" t="s">
        <v>441</v>
      </c>
      <c r="B199" s="37" t="s">
        <v>603</v>
      </c>
      <c r="C199" s="37" t="s">
        <v>697</v>
      </c>
      <c r="D199" s="37"/>
      <c r="E199" s="22">
        <v>537635</v>
      </c>
      <c r="F199" s="22">
        <v>537635</v>
      </c>
      <c r="G199" s="22">
        <v>0</v>
      </c>
      <c r="H199" s="48">
        <f t="shared" ref="H199:H238" si="3">G199/F199*100</f>
        <v>0</v>
      </c>
    </row>
    <row r="200" spans="1:8" ht="31.5" x14ac:dyDescent="0.25">
      <c r="A200" s="36" t="s">
        <v>251</v>
      </c>
      <c r="B200" s="37" t="s">
        <v>603</v>
      </c>
      <c r="C200" s="37" t="s">
        <v>697</v>
      </c>
      <c r="D200" s="37">
        <v>200</v>
      </c>
      <c r="E200" s="22">
        <v>537635</v>
      </c>
      <c r="F200" s="22">
        <v>537635</v>
      </c>
      <c r="G200" s="22">
        <v>0</v>
      </c>
      <c r="H200" s="48">
        <f t="shared" si="3"/>
        <v>0</v>
      </c>
    </row>
    <row r="201" spans="1:8" ht="31.5" x14ac:dyDescent="0.25">
      <c r="A201" s="36" t="s">
        <v>250</v>
      </c>
      <c r="B201" s="37" t="s">
        <v>603</v>
      </c>
      <c r="C201" s="37" t="s">
        <v>697</v>
      </c>
      <c r="D201" s="37">
        <v>240</v>
      </c>
      <c r="E201" s="22">
        <v>537635</v>
      </c>
      <c r="F201" s="22">
        <v>537635</v>
      </c>
      <c r="G201" s="22">
        <v>0</v>
      </c>
      <c r="H201" s="48">
        <f t="shared" si="3"/>
        <v>0</v>
      </c>
    </row>
    <row r="202" spans="1:8" ht="47.25" x14ac:dyDescent="0.25">
      <c r="A202" s="36" t="s">
        <v>715</v>
      </c>
      <c r="B202" s="37" t="s">
        <v>603</v>
      </c>
      <c r="C202" s="37" t="s">
        <v>606</v>
      </c>
      <c r="D202" s="37"/>
      <c r="E202" s="22">
        <v>2921500</v>
      </c>
      <c r="F202" s="22">
        <v>2272862.86</v>
      </c>
      <c r="G202" s="22">
        <v>544235.84</v>
      </c>
      <c r="H202" s="48">
        <f t="shared" si="3"/>
        <v>23.944948442687828</v>
      </c>
    </row>
    <row r="203" spans="1:8" ht="31.5" x14ac:dyDescent="0.25">
      <c r="A203" s="36" t="s">
        <v>381</v>
      </c>
      <c r="B203" s="37" t="s">
        <v>603</v>
      </c>
      <c r="C203" s="37" t="s">
        <v>606</v>
      </c>
      <c r="D203" s="37" t="s">
        <v>299</v>
      </c>
      <c r="E203" s="22">
        <v>2921500</v>
      </c>
      <c r="F203" s="22">
        <v>2272862.86</v>
      </c>
      <c r="G203" s="22">
        <v>544235.84</v>
      </c>
      <c r="H203" s="48">
        <f t="shared" si="3"/>
        <v>23.944948442687828</v>
      </c>
    </row>
    <row r="204" spans="1:8" x14ac:dyDescent="0.25">
      <c r="A204" s="36" t="s">
        <v>380</v>
      </c>
      <c r="B204" s="37" t="s">
        <v>603</v>
      </c>
      <c r="C204" s="37" t="s">
        <v>606</v>
      </c>
      <c r="D204" s="37" t="s">
        <v>298</v>
      </c>
      <c r="E204" s="22">
        <v>2921500</v>
      </c>
      <c r="F204" s="22">
        <v>2272862.86</v>
      </c>
      <c r="G204" s="22">
        <v>544235.84</v>
      </c>
      <c r="H204" s="48">
        <f t="shared" si="3"/>
        <v>23.944948442687828</v>
      </c>
    </row>
    <row r="205" spans="1:8" ht="31.5" x14ac:dyDescent="0.25">
      <c r="A205" s="36" t="s">
        <v>308</v>
      </c>
      <c r="B205" s="37" t="s">
        <v>603</v>
      </c>
      <c r="C205" s="37" t="s">
        <v>607</v>
      </c>
      <c r="D205" s="37"/>
      <c r="E205" s="22">
        <v>975000</v>
      </c>
      <c r="F205" s="22">
        <v>975000</v>
      </c>
      <c r="G205" s="22">
        <v>95445.32</v>
      </c>
      <c r="H205" s="48">
        <f t="shared" si="3"/>
        <v>9.7892635897435909</v>
      </c>
    </row>
    <row r="206" spans="1:8" ht="31.5" x14ac:dyDescent="0.25">
      <c r="A206" s="36" t="s">
        <v>381</v>
      </c>
      <c r="B206" s="37" t="s">
        <v>603</v>
      </c>
      <c r="C206" s="37" t="s">
        <v>607</v>
      </c>
      <c r="D206" s="37" t="s">
        <v>299</v>
      </c>
      <c r="E206" s="22">
        <v>975000</v>
      </c>
      <c r="F206" s="22">
        <v>975000</v>
      </c>
      <c r="G206" s="22">
        <v>95445.32</v>
      </c>
      <c r="H206" s="48">
        <f t="shared" si="3"/>
        <v>9.7892635897435909</v>
      </c>
    </row>
    <row r="207" spans="1:8" x14ac:dyDescent="0.25">
      <c r="A207" s="36" t="s">
        <v>380</v>
      </c>
      <c r="B207" s="37" t="s">
        <v>603</v>
      </c>
      <c r="C207" s="37" t="s">
        <v>607</v>
      </c>
      <c r="D207" s="37" t="s">
        <v>298</v>
      </c>
      <c r="E207" s="22">
        <v>975000</v>
      </c>
      <c r="F207" s="22">
        <v>975000</v>
      </c>
      <c r="G207" s="22">
        <v>95445.32</v>
      </c>
      <c r="H207" s="48">
        <f t="shared" si="3"/>
        <v>9.7892635897435909</v>
      </c>
    </row>
    <row r="208" spans="1:8" ht="47.25" x14ac:dyDescent="0.25">
      <c r="A208" s="36" t="s">
        <v>863</v>
      </c>
      <c r="B208" s="37" t="s">
        <v>603</v>
      </c>
      <c r="C208" s="37" t="s">
        <v>835</v>
      </c>
      <c r="D208" s="37"/>
      <c r="E208" s="22">
        <v>16973690</v>
      </c>
      <c r="F208" s="22">
        <v>10480530</v>
      </c>
      <c r="G208" s="22">
        <v>0</v>
      </c>
      <c r="H208" s="48">
        <f t="shared" si="3"/>
        <v>0</v>
      </c>
    </row>
    <row r="209" spans="1:8" ht="31.5" x14ac:dyDescent="0.25">
      <c r="A209" s="36" t="s">
        <v>381</v>
      </c>
      <c r="B209" s="37" t="s">
        <v>603</v>
      </c>
      <c r="C209" s="37" t="s">
        <v>835</v>
      </c>
      <c r="D209" s="37">
        <v>400</v>
      </c>
      <c r="E209" s="22">
        <v>16973690</v>
      </c>
      <c r="F209" s="22">
        <v>10480530</v>
      </c>
      <c r="G209" s="22">
        <v>0</v>
      </c>
      <c r="H209" s="48">
        <f t="shared" si="3"/>
        <v>0</v>
      </c>
    </row>
    <row r="210" spans="1:8" x14ac:dyDescent="0.25">
      <c r="A210" s="36" t="s">
        <v>380</v>
      </c>
      <c r="B210" s="37" t="s">
        <v>603</v>
      </c>
      <c r="C210" s="37" t="s">
        <v>835</v>
      </c>
      <c r="D210" s="37">
        <v>410</v>
      </c>
      <c r="E210" s="22">
        <v>16973690</v>
      </c>
      <c r="F210" s="22">
        <v>10480530</v>
      </c>
      <c r="G210" s="22">
        <v>0</v>
      </c>
      <c r="H210" s="48">
        <f t="shared" si="3"/>
        <v>0</v>
      </c>
    </row>
    <row r="211" spans="1:8" ht="31.5" x14ac:dyDescent="0.25">
      <c r="A211" s="33" t="s">
        <v>657</v>
      </c>
      <c r="B211" s="34" t="s">
        <v>608</v>
      </c>
      <c r="C211" s="34"/>
      <c r="D211" s="34"/>
      <c r="E211" s="35">
        <v>500000</v>
      </c>
      <c r="F211" s="35">
        <v>2754249</v>
      </c>
      <c r="G211" s="35">
        <v>1500000</v>
      </c>
      <c r="H211" s="47">
        <f t="shared" si="3"/>
        <v>54.461306875304302</v>
      </c>
    </row>
    <row r="212" spans="1:8" ht="31.5" x14ac:dyDescent="0.25">
      <c r="A212" s="36" t="s">
        <v>236</v>
      </c>
      <c r="B212" s="37" t="s">
        <v>608</v>
      </c>
      <c r="C212" s="37" t="s">
        <v>609</v>
      </c>
      <c r="D212" s="37"/>
      <c r="E212" s="22">
        <v>500000</v>
      </c>
      <c r="F212" s="22">
        <v>2754249</v>
      </c>
      <c r="G212" s="22">
        <v>1500000</v>
      </c>
      <c r="H212" s="48">
        <f t="shared" si="3"/>
        <v>54.461306875304302</v>
      </c>
    </row>
    <row r="213" spans="1:8" x14ac:dyDescent="0.25">
      <c r="A213" s="36" t="s">
        <v>277</v>
      </c>
      <c r="B213" s="37" t="s">
        <v>608</v>
      </c>
      <c r="C213" s="37" t="s">
        <v>609</v>
      </c>
      <c r="D213" s="37" t="s">
        <v>222</v>
      </c>
      <c r="E213" s="22">
        <v>500000</v>
      </c>
      <c r="F213" s="22">
        <v>2754249</v>
      </c>
      <c r="G213" s="22">
        <v>1500000</v>
      </c>
      <c r="H213" s="48">
        <f t="shared" si="3"/>
        <v>54.461306875304302</v>
      </c>
    </row>
    <row r="214" spans="1:8" ht="47.25" x14ac:dyDescent="0.25">
      <c r="A214" s="36" t="s">
        <v>468</v>
      </c>
      <c r="B214" s="37" t="s">
        <v>608</v>
      </c>
      <c r="C214" s="37" t="s">
        <v>609</v>
      </c>
      <c r="D214" s="37" t="s">
        <v>220</v>
      </c>
      <c r="E214" s="22">
        <v>500000</v>
      </c>
      <c r="F214" s="22">
        <v>2754249</v>
      </c>
      <c r="G214" s="22">
        <v>1500000</v>
      </c>
      <c r="H214" s="48">
        <f t="shared" si="3"/>
        <v>54.461306875304302</v>
      </c>
    </row>
    <row r="215" spans="1:8" x14ac:dyDescent="0.25">
      <c r="A215" s="33" t="s">
        <v>910</v>
      </c>
      <c r="B215" s="34" t="s">
        <v>906</v>
      </c>
      <c r="C215" s="34"/>
      <c r="D215" s="34"/>
      <c r="E215" s="35">
        <v>0</v>
      </c>
      <c r="F215" s="35">
        <v>165203</v>
      </c>
      <c r="G215" s="35">
        <v>82601.440000000002</v>
      </c>
      <c r="H215" s="47">
        <f t="shared" si="3"/>
        <v>49.999963681046957</v>
      </c>
    </row>
    <row r="216" spans="1:8" x14ac:dyDescent="0.25">
      <c r="A216" s="33" t="s">
        <v>911</v>
      </c>
      <c r="B216" s="34" t="s">
        <v>907</v>
      </c>
      <c r="C216" s="34"/>
      <c r="D216" s="34"/>
      <c r="E216" s="35">
        <v>0</v>
      </c>
      <c r="F216" s="35">
        <v>165203</v>
      </c>
      <c r="G216" s="35">
        <v>82601.440000000002</v>
      </c>
      <c r="H216" s="47">
        <f t="shared" si="3"/>
        <v>49.999963681046957</v>
      </c>
    </row>
    <row r="217" spans="1:8" x14ac:dyDescent="0.25">
      <c r="A217" s="36" t="s">
        <v>912</v>
      </c>
      <c r="B217" s="37" t="s">
        <v>907</v>
      </c>
      <c r="C217" s="37" t="s">
        <v>908</v>
      </c>
      <c r="D217" s="37"/>
      <c r="E217" s="22">
        <v>0</v>
      </c>
      <c r="F217" s="22">
        <v>165203</v>
      </c>
      <c r="G217" s="22">
        <v>82601.440000000002</v>
      </c>
      <c r="H217" s="48">
        <f t="shared" si="3"/>
        <v>49.999963681046957</v>
      </c>
    </row>
    <row r="218" spans="1:8" ht="31.5" x14ac:dyDescent="0.25">
      <c r="A218" s="36" t="s">
        <v>251</v>
      </c>
      <c r="B218" s="37" t="s">
        <v>907</v>
      </c>
      <c r="C218" s="37" t="s">
        <v>908</v>
      </c>
      <c r="D218" s="37" t="s">
        <v>219</v>
      </c>
      <c r="E218" s="22">
        <v>0</v>
      </c>
      <c r="F218" s="22">
        <v>165203</v>
      </c>
      <c r="G218" s="22">
        <v>82601.440000000002</v>
      </c>
      <c r="H218" s="48">
        <f t="shared" si="3"/>
        <v>49.999963681046957</v>
      </c>
    </row>
    <row r="219" spans="1:8" ht="31.5" x14ac:dyDescent="0.25">
      <c r="A219" s="36" t="s">
        <v>250</v>
      </c>
      <c r="B219" s="37" t="s">
        <v>907</v>
      </c>
      <c r="C219" s="37" t="s">
        <v>908</v>
      </c>
      <c r="D219" s="37" t="s">
        <v>215</v>
      </c>
      <c r="E219" s="22">
        <v>0</v>
      </c>
      <c r="F219" s="22">
        <v>165203</v>
      </c>
      <c r="G219" s="22">
        <v>82601.440000000002</v>
      </c>
      <c r="H219" s="48">
        <f t="shared" si="3"/>
        <v>49.999963681046957</v>
      </c>
    </row>
    <row r="220" spans="1:8" x14ac:dyDescent="0.25">
      <c r="A220" s="33" t="s">
        <v>656</v>
      </c>
      <c r="B220" s="34" t="s">
        <v>522</v>
      </c>
      <c r="C220" s="34"/>
      <c r="D220" s="34"/>
      <c r="E220" s="35">
        <v>761180739.92999995</v>
      </c>
      <c r="F220" s="35">
        <v>790412046.13</v>
      </c>
      <c r="G220" s="35">
        <v>386750884.54000002</v>
      </c>
      <c r="H220" s="47">
        <f t="shared" si="3"/>
        <v>48.930287238612081</v>
      </c>
    </row>
    <row r="221" spans="1:8" x14ac:dyDescent="0.25">
      <c r="A221" s="33" t="s">
        <v>676</v>
      </c>
      <c r="B221" s="34" t="s">
        <v>610</v>
      </c>
      <c r="C221" s="34"/>
      <c r="D221" s="34"/>
      <c r="E221" s="35">
        <v>190837320.68000001</v>
      </c>
      <c r="F221" s="35">
        <v>191214792.68000001</v>
      </c>
      <c r="G221" s="35">
        <v>98783669.439999998</v>
      </c>
      <c r="H221" s="47">
        <f t="shared" si="3"/>
        <v>51.661102185391861</v>
      </c>
    </row>
    <row r="222" spans="1:8" ht="78.75" x14ac:dyDescent="0.25">
      <c r="A222" s="36" t="s">
        <v>837</v>
      </c>
      <c r="B222" s="37" t="s">
        <v>610</v>
      </c>
      <c r="C222" s="74" t="s">
        <v>836</v>
      </c>
      <c r="D222" s="37"/>
      <c r="E222" s="22">
        <v>171215256</v>
      </c>
      <c r="F222" s="22">
        <v>171215256</v>
      </c>
      <c r="G222" s="22">
        <v>90796932</v>
      </c>
      <c r="H222" s="48">
        <f t="shared" si="3"/>
        <v>53.030865427085537</v>
      </c>
    </row>
    <row r="223" spans="1:8" ht="31.5" x14ac:dyDescent="0.25">
      <c r="A223" s="36" t="s">
        <v>320</v>
      </c>
      <c r="B223" s="37" t="s">
        <v>610</v>
      </c>
      <c r="C223" s="74" t="s">
        <v>836</v>
      </c>
      <c r="D223" s="37" t="s">
        <v>303</v>
      </c>
      <c r="E223" s="22">
        <v>171215256</v>
      </c>
      <c r="F223" s="22">
        <v>171215256</v>
      </c>
      <c r="G223" s="22">
        <v>90796932</v>
      </c>
      <c r="H223" s="48">
        <f t="shared" si="3"/>
        <v>53.030865427085537</v>
      </c>
    </row>
    <row r="224" spans="1:8" x14ac:dyDescent="0.25">
      <c r="A224" s="36" t="s">
        <v>319</v>
      </c>
      <c r="B224" s="37" t="s">
        <v>610</v>
      </c>
      <c r="C224" s="74" t="s">
        <v>836</v>
      </c>
      <c r="D224" s="37" t="s">
        <v>301</v>
      </c>
      <c r="E224" s="22">
        <v>149472496</v>
      </c>
      <c r="F224" s="22">
        <v>149472496</v>
      </c>
      <c r="G224" s="22">
        <v>81375002</v>
      </c>
      <c r="H224" s="48">
        <f t="shared" si="3"/>
        <v>54.441455236018811</v>
      </c>
    </row>
    <row r="225" spans="1:8" x14ac:dyDescent="0.25">
      <c r="A225" s="36" t="s">
        <v>403</v>
      </c>
      <c r="B225" s="37" t="s">
        <v>610</v>
      </c>
      <c r="C225" s="74" t="s">
        <v>836</v>
      </c>
      <c r="D225" s="37" t="s">
        <v>335</v>
      </c>
      <c r="E225" s="22">
        <v>21742760</v>
      </c>
      <c r="F225" s="22">
        <v>21742760</v>
      </c>
      <c r="G225" s="22">
        <v>9421930</v>
      </c>
      <c r="H225" s="48">
        <f t="shared" si="3"/>
        <v>43.33364301496222</v>
      </c>
    </row>
    <row r="226" spans="1:8" x14ac:dyDescent="0.25">
      <c r="A226" s="36" t="s">
        <v>416</v>
      </c>
      <c r="B226" s="37" t="s">
        <v>610</v>
      </c>
      <c r="C226" s="37" t="s">
        <v>631</v>
      </c>
      <c r="D226" s="37"/>
      <c r="E226" s="22">
        <v>7779744.6799999997</v>
      </c>
      <c r="F226" s="22">
        <v>8157216.6799999997</v>
      </c>
      <c r="G226" s="22">
        <v>4151537.44</v>
      </c>
      <c r="H226" s="48">
        <f t="shared" si="3"/>
        <v>50.894043922834719</v>
      </c>
    </row>
    <row r="227" spans="1:8" ht="31.5" x14ac:dyDescent="0.25">
      <c r="A227" s="36" t="s">
        <v>320</v>
      </c>
      <c r="B227" s="37" t="s">
        <v>610</v>
      </c>
      <c r="C227" s="37" t="s">
        <v>631</v>
      </c>
      <c r="D227" s="37" t="s">
        <v>303</v>
      </c>
      <c r="E227" s="22">
        <v>7779744.6799999997</v>
      </c>
      <c r="F227" s="22">
        <v>8157216.6799999997</v>
      </c>
      <c r="G227" s="22">
        <v>4151537.44</v>
      </c>
      <c r="H227" s="48">
        <f t="shared" si="3"/>
        <v>50.894043922834719</v>
      </c>
    </row>
    <row r="228" spans="1:8" x14ac:dyDescent="0.25">
      <c r="A228" s="36" t="s">
        <v>319</v>
      </c>
      <c r="B228" s="37" t="s">
        <v>610</v>
      </c>
      <c r="C228" s="37" t="s">
        <v>631</v>
      </c>
      <c r="D228" s="37" t="s">
        <v>301</v>
      </c>
      <c r="E228" s="22">
        <v>5675220</v>
      </c>
      <c r="F228" s="22">
        <v>5675220</v>
      </c>
      <c r="G228" s="22">
        <v>2799584.17</v>
      </c>
      <c r="H228" s="48">
        <f t="shared" si="3"/>
        <v>49.329967296421991</v>
      </c>
    </row>
    <row r="229" spans="1:8" x14ac:dyDescent="0.25">
      <c r="A229" s="36" t="s">
        <v>403</v>
      </c>
      <c r="B229" s="37" t="s">
        <v>610</v>
      </c>
      <c r="C229" s="37" t="s">
        <v>631</v>
      </c>
      <c r="D229" s="37" t="s">
        <v>335</v>
      </c>
      <c r="E229" s="22">
        <v>2104524.6800000002</v>
      </c>
      <c r="F229" s="22">
        <v>2481996.6800000002</v>
      </c>
      <c r="G229" s="22">
        <v>1351953.27</v>
      </c>
      <c r="H229" s="48">
        <f t="shared" si="3"/>
        <v>54.470389944276633</v>
      </c>
    </row>
    <row r="230" spans="1:8" x14ac:dyDescent="0.25">
      <c r="A230" s="36" t="s">
        <v>404</v>
      </c>
      <c r="B230" s="37" t="s">
        <v>610</v>
      </c>
      <c r="C230" s="37" t="s">
        <v>632</v>
      </c>
      <c r="D230" s="37"/>
      <c r="E230" s="22">
        <v>11842320</v>
      </c>
      <c r="F230" s="22">
        <v>11842320</v>
      </c>
      <c r="G230" s="22">
        <v>3835200</v>
      </c>
      <c r="H230" s="48">
        <f t="shared" si="3"/>
        <v>32.385546075431165</v>
      </c>
    </row>
    <row r="231" spans="1:8" ht="31.5" x14ac:dyDescent="0.25">
      <c r="A231" s="36" t="s">
        <v>320</v>
      </c>
      <c r="B231" s="37" t="s">
        <v>610</v>
      </c>
      <c r="C231" s="37" t="s">
        <v>632</v>
      </c>
      <c r="D231" s="37" t="s">
        <v>303</v>
      </c>
      <c r="E231" s="22">
        <v>11842320</v>
      </c>
      <c r="F231" s="22">
        <v>11842320</v>
      </c>
      <c r="G231" s="22">
        <v>3835200</v>
      </c>
      <c r="H231" s="48">
        <f t="shared" si="3"/>
        <v>32.385546075431165</v>
      </c>
    </row>
    <row r="232" spans="1:8" x14ac:dyDescent="0.25">
      <c r="A232" s="36" t="s">
        <v>319</v>
      </c>
      <c r="B232" s="37" t="s">
        <v>610</v>
      </c>
      <c r="C232" s="37" t="s">
        <v>632</v>
      </c>
      <c r="D232" s="37" t="s">
        <v>301</v>
      </c>
      <c r="E232" s="22">
        <v>10757040</v>
      </c>
      <c r="F232" s="22">
        <v>10757040</v>
      </c>
      <c r="G232" s="22">
        <v>3496650</v>
      </c>
      <c r="H232" s="48">
        <f t="shared" si="3"/>
        <v>32.505689297427544</v>
      </c>
    </row>
    <row r="233" spans="1:8" x14ac:dyDescent="0.25">
      <c r="A233" s="36" t="s">
        <v>403</v>
      </c>
      <c r="B233" s="37" t="s">
        <v>610</v>
      </c>
      <c r="C233" s="37" t="s">
        <v>632</v>
      </c>
      <c r="D233" s="37" t="s">
        <v>335</v>
      </c>
      <c r="E233" s="22">
        <v>1085280</v>
      </c>
      <c r="F233" s="22">
        <v>1085280</v>
      </c>
      <c r="G233" s="22">
        <v>338550</v>
      </c>
      <c r="H233" s="48">
        <f t="shared" si="3"/>
        <v>31.194714727996462</v>
      </c>
    </row>
    <row r="234" spans="1:8" x14ac:dyDescent="0.25">
      <c r="A234" s="33" t="s">
        <v>677</v>
      </c>
      <c r="B234" s="34" t="s">
        <v>612</v>
      </c>
      <c r="C234" s="34"/>
      <c r="D234" s="34"/>
      <c r="E234" s="35">
        <v>468536725.25</v>
      </c>
      <c r="F234" s="35">
        <v>481731342.68000001</v>
      </c>
      <c r="G234" s="35">
        <v>248402093.00999999</v>
      </c>
      <c r="H234" s="47">
        <f t="shared" si="3"/>
        <v>51.564444951427255</v>
      </c>
    </row>
    <row r="235" spans="1:8" ht="78.75" x14ac:dyDescent="0.25">
      <c r="A235" s="36" t="s">
        <v>838</v>
      </c>
      <c r="B235" s="37" t="s">
        <v>612</v>
      </c>
      <c r="C235" s="37" t="s">
        <v>633</v>
      </c>
      <c r="D235" s="37"/>
      <c r="E235" s="22">
        <v>375020160</v>
      </c>
      <c r="F235" s="22">
        <v>375020160</v>
      </c>
      <c r="G235" s="22">
        <v>204026729</v>
      </c>
      <c r="H235" s="48">
        <f t="shared" si="3"/>
        <v>54.404202963382019</v>
      </c>
    </row>
    <row r="236" spans="1:8" ht="31.5" x14ac:dyDescent="0.25">
      <c r="A236" s="36" t="s">
        <v>320</v>
      </c>
      <c r="B236" s="37" t="s">
        <v>612</v>
      </c>
      <c r="C236" s="37" t="s">
        <v>633</v>
      </c>
      <c r="D236" s="37" t="s">
        <v>303</v>
      </c>
      <c r="E236" s="22">
        <v>375020160</v>
      </c>
      <c r="F236" s="22">
        <v>375020160</v>
      </c>
      <c r="G236" s="22">
        <v>204026729</v>
      </c>
      <c r="H236" s="48">
        <f t="shared" si="3"/>
        <v>54.404202963382019</v>
      </c>
    </row>
    <row r="237" spans="1:8" x14ac:dyDescent="0.25">
      <c r="A237" s="36" t="s">
        <v>319</v>
      </c>
      <c r="B237" s="37" t="s">
        <v>612</v>
      </c>
      <c r="C237" s="37" t="s">
        <v>633</v>
      </c>
      <c r="D237" s="37" t="s">
        <v>301</v>
      </c>
      <c r="E237" s="22">
        <v>375020160</v>
      </c>
      <c r="F237" s="22">
        <v>375020160</v>
      </c>
      <c r="G237" s="22">
        <v>204026729</v>
      </c>
      <c r="H237" s="48">
        <f t="shared" si="3"/>
        <v>54.404202963382019</v>
      </c>
    </row>
    <row r="238" spans="1:8" x14ac:dyDescent="0.25">
      <c r="A238" s="36" t="s">
        <v>414</v>
      </c>
      <c r="B238" s="37" t="s">
        <v>612</v>
      </c>
      <c r="C238" s="37" t="s">
        <v>634</v>
      </c>
      <c r="D238" s="37"/>
      <c r="E238" s="22">
        <v>72718053.230000004</v>
      </c>
      <c r="F238" s="22">
        <v>80689543.560000002</v>
      </c>
      <c r="G238" s="22">
        <v>37823006.549999997</v>
      </c>
      <c r="H238" s="48">
        <f t="shared" si="3"/>
        <v>46.874731075749807</v>
      </c>
    </row>
    <row r="239" spans="1:8" ht="31.5" x14ac:dyDescent="0.25">
      <c r="A239" s="36" t="s">
        <v>320</v>
      </c>
      <c r="B239" s="37" t="s">
        <v>612</v>
      </c>
      <c r="C239" s="37" t="s">
        <v>634</v>
      </c>
      <c r="D239" s="37" t="s">
        <v>303</v>
      </c>
      <c r="E239" s="22">
        <v>72718053.230000004</v>
      </c>
      <c r="F239" s="22">
        <v>80689543.560000002</v>
      </c>
      <c r="G239" s="22">
        <v>37823006.549999997</v>
      </c>
      <c r="H239" s="48">
        <f t="shared" ref="H239:H311" si="4">G239/F239*100</f>
        <v>46.874731075749807</v>
      </c>
    </row>
    <row r="240" spans="1:8" x14ac:dyDescent="0.25">
      <c r="A240" s="36" t="s">
        <v>319</v>
      </c>
      <c r="B240" s="37" t="s">
        <v>612</v>
      </c>
      <c r="C240" s="37" t="s">
        <v>634</v>
      </c>
      <c r="D240" s="37" t="s">
        <v>301</v>
      </c>
      <c r="E240" s="22">
        <v>72718053.230000004</v>
      </c>
      <c r="F240" s="22">
        <v>80689543.560000002</v>
      </c>
      <c r="G240" s="22">
        <v>37823006.549999997</v>
      </c>
      <c r="H240" s="48">
        <f t="shared" si="4"/>
        <v>46.874731075749807</v>
      </c>
    </row>
    <row r="241" spans="1:8" ht="47.25" x14ac:dyDescent="0.25">
      <c r="A241" s="36" t="s">
        <v>841</v>
      </c>
      <c r="B241" s="37" t="s">
        <v>612</v>
      </c>
      <c r="C241" s="37" t="s">
        <v>842</v>
      </c>
      <c r="D241" s="37"/>
      <c r="E241" s="22">
        <v>0</v>
      </c>
      <c r="F241" s="22">
        <v>180645.16</v>
      </c>
      <c r="G241" s="22">
        <v>0</v>
      </c>
      <c r="H241" s="48">
        <f t="shared" si="4"/>
        <v>0</v>
      </c>
    </row>
    <row r="242" spans="1:8" ht="31.5" x14ac:dyDescent="0.25">
      <c r="A242" s="36" t="s">
        <v>320</v>
      </c>
      <c r="B242" s="37" t="s">
        <v>612</v>
      </c>
      <c r="C242" s="37" t="s">
        <v>842</v>
      </c>
      <c r="D242" s="37" t="s">
        <v>303</v>
      </c>
      <c r="E242" s="22">
        <v>0</v>
      </c>
      <c r="F242" s="22">
        <v>180645.16</v>
      </c>
      <c r="G242" s="22">
        <v>0</v>
      </c>
      <c r="H242" s="48">
        <f t="shared" si="4"/>
        <v>0</v>
      </c>
    </row>
    <row r="243" spans="1:8" x14ac:dyDescent="0.25">
      <c r="A243" s="36" t="s">
        <v>319</v>
      </c>
      <c r="B243" s="37" t="s">
        <v>612</v>
      </c>
      <c r="C243" s="37" t="s">
        <v>842</v>
      </c>
      <c r="D243" s="37" t="s">
        <v>301</v>
      </c>
      <c r="E243" s="22">
        <v>0</v>
      </c>
      <c r="F243" s="22">
        <v>180645.16</v>
      </c>
      <c r="G243" s="22">
        <v>0</v>
      </c>
      <c r="H243" s="48">
        <f t="shared" si="4"/>
        <v>0</v>
      </c>
    </row>
    <row r="244" spans="1:8" ht="47.25" x14ac:dyDescent="0.25">
      <c r="A244" s="36" t="s">
        <v>844</v>
      </c>
      <c r="B244" s="37" t="s">
        <v>612</v>
      </c>
      <c r="C244" s="37" t="s">
        <v>843</v>
      </c>
      <c r="D244" s="37"/>
      <c r="E244" s="22">
        <v>0</v>
      </c>
      <c r="F244" s="22">
        <v>358422.94</v>
      </c>
      <c r="G244" s="22">
        <v>358422.94</v>
      </c>
      <c r="H244" s="48">
        <f t="shared" si="4"/>
        <v>100</v>
      </c>
    </row>
    <row r="245" spans="1:8" ht="31.5" x14ac:dyDescent="0.25">
      <c r="A245" s="36" t="s">
        <v>320</v>
      </c>
      <c r="B245" s="37" t="s">
        <v>612</v>
      </c>
      <c r="C245" s="37" t="s">
        <v>843</v>
      </c>
      <c r="D245" s="37">
        <v>600</v>
      </c>
      <c r="E245" s="22">
        <v>0</v>
      </c>
      <c r="F245" s="22">
        <v>358422.94</v>
      </c>
      <c r="G245" s="22">
        <v>358422.94</v>
      </c>
      <c r="H245" s="48">
        <f t="shared" si="4"/>
        <v>100</v>
      </c>
    </row>
    <row r="246" spans="1:8" x14ac:dyDescent="0.25">
      <c r="A246" s="36" t="s">
        <v>319</v>
      </c>
      <c r="B246" s="37" t="s">
        <v>612</v>
      </c>
      <c r="C246" s="37" t="s">
        <v>843</v>
      </c>
      <c r="D246" s="37">
        <v>610</v>
      </c>
      <c r="E246" s="22">
        <v>0</v>
      </c>
      <c r="F246" s="22">
        <v>358422.94</v>
      </c>
      <c r="G246" s="22">
        <v>358422.94</v>
      </c>
      <c r="H246" s="48">
        <f t="shared" si="4"/>
        <v>100</v>
      </c>
    </row>
    <row r="247" spans="1:8" x14ac:dyDescent="0.25">
      <c r="A247" s="36" t="s">
        <v>404</v>
      </c>
      <c r="B247" s="37" t="s">
        <v>612</v>
      </c>
      <c r="C247" s="37" t="s">
        <v>632</v>
      </c>
      <c r="D247" s="37"/>
      <c r="E247" s="22">
        <v>9199701</v>
      </c>
      <c r="F247" s="22">
        <v>9199701</v>
      </c>
      <c r="G247" s="22">
        <v>4166877.12</v>
      </c>
      <c r="H247" s="48">
        <f t="shared" si="4"/>
        <v>45.293614651171815</v>
      </c>
    </row>
    <row r="248" spans="1:8" ht="31.5" x14ac:dyDescent="0.25">
      <c r="A248" s="36" t="s">
        <v>320</v>
      </c>
      <c r="B248" s="37" t="s">
        <v>612</v>
      </c>
      <c r="C248" s="37" t="s">
        <v>632</v>
      </c>
      <c r="D248" s="37" t="s">
        <v>303</v>
      </c>
      <c r="E248" s="22">
        <v>9199701</v>
      </c>
      <c r="F248" s="22">
        <v>9199701</v>
      </c>
      <c r="G248" s="22">
        <v>4166877.12</v>
      </c>
      <c r="H248" s="48">
        <f t="shared" si="4"/>
        <v>45.293614651171815</v>
      </c>
    </row>
    <row r="249" spans="1:8" x14ac:dyDescent="0.25">
      <c r="A249" s="36" t="s">
        <v>319</v>
      </c>
      <c r="B249" s="37" t="s">
        <v>612</v>
      </c>
      <c r="C249" s="37" t="s">
        <v>632</v>
      </c>
      <c r="D249" s="37" t="s">
        <v>301</v>
      </c>
      <c r="E249" s="22">
        <v>9199701</v>
      </c>
      <c r="F249" s="22">
        <v>9199701</v>
      </c>
      <c r="G249" s="22">
        <v>4166877.12</v>
      </c>
      <c r="H249" s="48">
        <f t="shared" si="4"/>
        <v>45.293614651171815</v>
      </c>
    </row>
    <row r="250" spans="1:8" ht="47.25" x14ac:dyDescent="0.25">
      <c r="A250" s="36" t="s">
        <v>397</v>
      </c>
      <c r="B250" s="37" t="s">
        <v>612</v>
      </c>
      <c r="C250" s="37" t="s">
        <v>635</v>
      </c>
      <c r="D250" s="37"/>
      <c r="E250" s="22">
        <v>234360</v>
      </c>
      <c r="F250" s="22">
        <v>234360</v>
      </c>
      <c r="G250" s="22">
        <v>221340</v>
      </c>
      <c r="H250" s="48">
        <f t="shared" si="4"/>
        <v>94.444444444444443</v>
      </c>
    </row>
    <row r="251" spans="1:8" ht="31.5" x14ac:dyDescent="0.25">
      <c r="A251" s="36" t="s">
        <v>320</v>
      </c>
      <c r="B251" s="37" t="s">
        <v>612</v>
      </c>
      <c r="C251" s="37" t="s">
        <v>635</v>
      </c>
      <c r="D251" s="37" t="s">
        <v>303</v>
      </c>
      <c r="E251" s="22">
        <v>234360</v>
      </c>
      <c r="F251" s="22">
        <v>234360</v>
      </c>
      <c r="G251" s="22">
        <v>221340</v>
      </c>
      <c r="H251" s="48">
        <f t="shared" si="4"/>
        <v>94.444444444444443</v>
      </c>
    </row>
    <row r="252" spans="1:8" x14ac:dyDescent="0.25">
      <c r="A252" s="36" t="s">
        <v>319</v>
      </c>
      <c r="B252" s="37" t="s">
        <v>612</v>
      </c>
      <c r="C252" s="37" t="s">
        <v>635</v>
      </c>
      <c r="D252" s="37" t="s">
        <v>301</v>
      </c>
      <c r="E252" s="22">
        <v>234360</v>
      </c>
      <c r="F252" s="22">
        <v>234360</v>
      </c>
      <c r="G252" s="22">
        <v>221340</v>
      </c>
      <c r="H252" s="48">
        <f t="shared" si="4"/>
        <v>94.444444444444443</v>
      </c>
    </row>
    <row r="253" spans="1:8" x14ac:dyDescent="0.25">
      <c r="A253" s="36" t="s">
        <v>389</v>
      </c>
      <c r="B253" s="37" t="s">
        <v>612</v>
      </c>
      <c r="C253" s="37" t="s">
        <v>611</v>
      </c>
      <c r="D253" s="37"/>
      <c r="E253" s="22">
        <v>4833810.18</v>
      </c>
      <c r="F253" s="22">
        <v>12064451.02</v>
      </c>
      <c r="G253" s="22">
        <v>1805717.4</v>
      </c>
      <c r="H253" s="48">
        <f t="shared" si="4"/>
        <v>14.967257084525013</v>
      </c>
    </row>
    <row r="254" spans="1:8" ht="31.5" x14ac:dyDescent="0.25">
      <c r="A254" s="36" t="s">
        <v>381</v>
      </c>
      <c r="B254" s="37" t="s">
        <v>612</v>
      </c>
      <c r="C254" s="37" t="s">
        <v>611</v>
      </c>
      <c r="D254" s="37">
        <v>400</v>
      </c>
      <c r="E254" s="22">
        <v>4833810.18</v>
      </c>
      <c r="F254" s="22">
        <v>12064451.02</v>
      </c>
      <c r="G254" s="22">
        <v>1805717.4</v>
      </c>
      <c r="H254" s="48">
        <f t="shared" si="4"/>
        <v>14.967257084525013</v>
      </c>
    </row>
    <row r="255" spans="1:8" x14ac:dyDescent="0.25">
      <c r="A255" s="36" t="s">
        <v>380</v>
      </c>
      <c r="B255" s="37" t="s">
        <v>612</v>
      </c>
      <c r="C255" s="37" t="s">
        <v>611</v>
      </c>
      <c r="D255" s="37">
        <v>410</v>
      </c>
      <c r="E255" s="22">
        <v>4833810.18</v>
      </c>
      <c r="F255" s="22">
        <v>12064451.02</v>
      </c>
      <c r="G255" s="22">
        <v>1805717.4</v>
      </c>
      <c r="H255" s="48">
        <f t="shared" si="4"/>
        <v>14.967257084525013</v>
      </c>
    </row>
    <row r="256" spans="1:8" ht="31.5" x14ac:dyDescent="0.25">
      <c r="A256" s="36" t="s">
        <v>840</v>
      </c>
      <c r="B256" s="37" t="s">
        <v>612</v>
      </c>
      <c r="C256" s="37" t="s">
        <v>839</v>
      </c>
      <c r="D256" s="37"/>
      <c r="E256" s="22">
        <v>6530640.8399999999</v>
      </c>
      <c r="F256" s="22">
        <v>0</v>
      </c>
      <c r="G256" s="22">
        <v>0</v>
      </c>
      <c r="H256" s="48" t="e">
        <f t="shared" si="4"/>
        <v>#DIV/0!</v>
      </c>
    </row>
    <row r="257" spans="1:8" ht="31.5" x14ac:dyDescent="0.25">
      <c r="A257" s="36" t="s">
        <v>381</v>
      </c>
      <c r="B257" s="37" t="s">
        <v>612</v>
      </c>
      <c r="C257" s="37" t="s">
        <v>839</v>
      </c>
      <c r="D257" s="37">
        <v>400</v>
      </c>
      <c r="E257" s="22">
        <v>6530640.8399999999</v>
      </c>
      <c r="F257" s="22">
        <v>0</v>
      </c>
      <c r="G257" s="22">
        <v>0</v>
      </c>
      <c r="H257" s="48" t="e">
        <f t="shared" si="4"/>
        <v>#DIV/0!</v>
      </c>
    </row>
    <row r="258" spans="1:8" x14ac:dyDescent="0.25">
      <c r="A258" s="36" t="s">
        <v>380</v>
      </c>
      <c r="B258" s="37" t="s">
        <v>612</v>
      </c>
      <c r="C258" s="37" t="s">
        <v>839</v>
      </c>
      <c r="D258" s="37">
        <v>410</v>
      </c>
      <c r="E258" s="22">
        <v>6530640.8399999999</v>
      </c>
      <c r="F258" s="22">
        <v>0</v>
      </c>
      <c r="G258" s="22">
        <v>0</v>
      </c>
      <c r="H258" s="48" t="e">
        <f t="shared" si="4"/>
        <v>#DIV/0!</v>
      </c>
    </row>
    <row r="259" spans="1:8" ht="47.25" x14ac:dyDescent="0.25">
      <c r="A259" s="36" t="s">
        <v>914</v>
      </c>
      <c r="B259" s="37" t="s">
        <v>612</v>
      </c>
      <c r="C259" s="37" t="s">
        <v>913</v>
      </c>
      <c r="D259" s="37" t="s">
        <v>915</v>
      </c>
      <c r="E259" s="22">
        <v>0</v>
      </c>
      <c r="F259" s="22">
        <v>3984059</v>
      </c>
      <c r="G259" s="22">
        <v>0</v>
      </c>
      <c r="H259" s="48"/>
    </row>
    <row r="260" spans="1:8" ht="31.5" x14ac:dyDescent="0.25">
      <c r="A260" s="36" t="s">
        <v>320</v>
      </c>
      <c r="B260" s="37" t="s">
        <v>612</v>
      </c>
      <c r="C260" s="37" t="s">
        <v>913</v>
      </c>
      <c r="D260" s="37" t="s">
        <v>303</v>
      </c>
      <c r="E260" s="22">
        <v>0</v>
      </c>
      <c r="F260" s="22">
        <v>3984059</v>
      </c>
      <c r="G260" s="22">
        <v>0</v>
      </c>
      <c r="H260" s="48"/>
    </row>
    <row r="261" spans="1:8" x14ac:dyDescent="0.25">
      <c r="A261" s="36" t="s">
        <v>319</v>
      </c>
      <c r="B261" s="37" t="s">
        <v>612</v>
      </c>
      <c r="C261" s="37" t="s">
        <v>913</v>
      </c>
      <c r="D261" s="37" t="s">
        <v>301</v>
      </c>
      <c r="E261" s="22">
        <v>0</v>
      </c>
      <c r="F261" s="22">
        <v>3984059</v>
      </c>
      <c r="G261" s="22">
        <v>0</v>
      </c>
      <c r="H261" s="48"/>
    </row>
    <row r="262" spans="1:8" x14ac:dyDescent="0.25">
      <c r="A262" s="33" t="s">
        <v>670</v>
      </c>
      <c r="B262" s="34" t="s">
        <v>523</v>
      </c>
      <c r="C262" s="34"/>
      <c r="D262" s="34"/>
      <c r="E262" s="35">
        <v>35314526</v>
      </c>
      <c r="F262" s="35">
        <v>50973742.770000003</v>
      </c>
      <c r="G262" s="35">
        <v>14726860.189999999</v>
      </c>
      <c r="H262" s="47">
        <f t="shared" si="4"/>
        <v>28.891070950880462</v>
      </c>
    </row>
    <row r="263" spans="1:8" x14ac:dyDescent="0.25">
      <c r="A263" s="36" t="s">
        <v>374</v>
      </c>
      <c r="B263" s="37" t="s">
        <v>523</v>
      </c>
      <c r="C263" s="37" t="s">
        <v>636</v>
      </c>
      <c r="D263" s="37"/>
      <c r="E263" s="22">
        <v>5725810</v>
      </c>
      <c r="F263" s="22">
        <v>5725810</v>
      </c>
      <c r="G263" s="22">
        <v>2474013.36</v>
      </c>
      <c r="H263" s="48">
        <f t="shared" si="4"/>
        <v>43.208093876674212</v>
      </c>
    </row>
    <row r="264" spans="1:8" ht="31.5" x14ac:dyDescent="0.25">
      <c r="A264" s="36" t="s">
        <v>320</v>
      </c>
      <c r="B264" s="37" t="s">
        <v>523</v>
      </c>
      <c r="C264" s="37" t="s">
        <v>636</v>
      </c>
      <c r="D264" s="37" t="s">
        <v>303</v>
      </c>
      <c r="E264" s="22">
        <v>5725810</v>
      </c>
      <c r="F264" s="22">
        <v>5725810</v>
      </c>
      <c r="G264" s="22">
        <v>2474013.36</v>
      </c>
      <c r="H264" s="48">
        <f t="shared" si="4"/>
        <v>43.208093876674212</v>
      </c>
    </row>
    <row r="265" spans="1:8" x14ac:dyDescent="0.25">
      <c r="A265" s="36" t="s">
        <v>319</v>
      </c>
      <c r="B265" s="37" t="s">
        <v>523</v>
      </c>
      <c r="C265" s="37" t="s">
        <v>636</v>
      </c>
      <c r="D265" s="37" t="s">
        <v>301</v>
      </c>
      <c r="E265" s="22">
        <v>5725810</v>
      </c>
      <c r="F265" s="22">
        <v>5725810</v>
      </c>
      <c r="G265" s="22">
        <v>2474013.36</v>
      </c>
      <c r="H265" s="48">
        <f t="shared" si="4"/>
        <v>43.208093876674212</v>
      </c>
    </row>
    <row r="266" spans="1:8" x14ac:dyDescent="0.25">
      <c r="A266" s="36" t="s">
        <v>334</v>
      </c>
      <c r="B266" s="37" t="s">
        <v>523</v>
      </c>
      <c r="C266" s="37" t="s">
        <v>699</v>
      </c>
      <c r="D266" s="37"/>
      <c r="E266" s="22">
        <v>0</v>
      </c>
      <c r="F266" s="22">
        <v>28874.77</v>
      </c>
      <c r="G266" s="22">
        <v>0</v>
      </c>
      <c r="H266" s="48">
        <f t="shared" si="4"/>
        <v>0</v>
      </c>
    </row>
    <row r="267" spans="1:8" ht="31.5" x14ac:dyDescent="0.25">
      <c r="A267" s="36" t="s">
        <v>320</v>
      </c>
      <c r="B267" s="37" t="s">
        <v>523</v>
      </c>
      <c r="C267" s="37" t="s">
        <v>699</v>
      </c>
      <c r="D267" s="37" t="s">
        <v>303</v>
      </c>
      <c r="E267" s="22">
        <v>0</v>
      </c>
      <c r="F267" s="22">
        <v>28874.77</v>
      </c>
      <c r="G267" s="22">
        <v>0</v>
      </c>
      <c r="H267" s="48">
        <f t="shared" si="4"/>
        <v>0</v>
      </c>
    </row>
    <row r="268" spans="1:8" x14ac:dyDescent="0.25">
      <c r="A268" s="36" t="s">
        <v>319</v>
      </c>
      <c r="B268" s="37" t="s">
        <v>523</v>
      </c>
      <c r="C268" s="37" t="s">
        <v>699</v>
      </c>
      <c r="D268" s="37" t="s">
        <v>301</v>
      </c>
      <c r="E268" s="22">
        <v>0</v>
      </c>
      <c r="F268" s="22">
        <v>28874.77</v>
      </c>
      <c r="G268" s="22">
        <v>0</v>
      </c>
      <c r="H268" s="48">
        <f t="shared" si="4"/>
        <v>0</v>
      </c>
    </row>
    <row r="269" spans="1:8" ht="31.5" x14ac:dyDescent="0.25">
      <c r="A269" s="36" t="s">
        <v>847</v>
      </c>
      <c r="B269" s="37" t="s">
        <v>523</v>
      </c>
      <c r="C269" s="37" t="s">
        <v>900</v>
      </c>
      <c r="D269" s="37" t="s">
        <v>915</v>
      </c>
      <c r="E269" s="22">
        <v>0</v>
      </c>
      <c r="F269" s="22">
        <v>15033140</v>
      </c>
      <c r="G269" s="22">
        <v>0</v>
      </c>
      <c r="H269" s="48"/>
    </row>
    <row r="270" spans="1:8" ht="31.5" x14ac:dyDescent="0.25">
      <c r="A270" s="36" t="s">
        <v>320</v>
      </c>
      <c r="B270" s="37" t="s">
        <v>523</v>
      </c>
      <c r="C270" s="37" t="s">
        <v>900</v>
      </c>
      <c r="D270" s="37" t="s">
        <v>303</v>
      </c>
      <c r="E270" s="22">
        <v>0</v>
      </c>
      <c r="F270" s="22">
        <v>15033140</v>
      </c>
      <c r="G270" s="22">
        <v>0</v>
      </c>
      <c r="H270" s="48"/>
    </row>
    <row r="271" spans="1:8" x14ac:dyDescent="0.25">
      <c r="A271" s="36" t="s">
        <v>319</v>
      </c>
      <c r="B271" s="37" t="s">
        <v>523</v>
      </c>
      <c r="C271" s="37" t="s">
        <v>900</v>
      </c>
      <c r="D271" s="37" t="s">
        <v>301</v>
      </c>
      <c r="E271" s="22">
        <v>0</v>
      </c>
      <c r="F271" s="22">
        <v>15033140</v>
      </c>
      <c r="G271" s="22">
        <v>0</v>
      </c>
      <c r="H271" s="48"/>
    </row>
    <row r="272" spans="1:8" ht="47.25" x14ac:dyDescent="0.25">
      <c r="A272" s="36" t="s">
        <v>846</v>
      </c>
      <c r="B272" s="37" t="s">
        <v>523</v>
      </c>
      <c r="C272" s="37" t="s">
        <v>845</v>
      </c>
      <c r="D272" s="37"/>
      <c r="E272" s="22">
        <v>347884</v>
      </c>
      <c r="F272" s="22">
        <v>347884</v>
      </c>
      <c r="G272" s="22">
        <v>347884</v>
      </c>
      <c r="H272" s="48">
        <f t="shared" si="4"/>
        <v>100</v>
      </c>
    </row>
    <row r="273" spans="1:8" ht="31.5" x14ac:dyDescent="0.25">
      <c r="A273" s="36" t="s">
        <v>320</v>
      </c>
      <c r="B273" s="37" t="s">
        <v>523</v>
      </c>
      <c r="C273" s="37" t="s">
        <v>845</v>
      </c>
      <c r="D273" s="37">
        <v>600</v>
      </c>
      <c r="E273" s="22">
        <v>347884</v>
      </c>
      <c r="F273" s="22">
        <v>347884</v>
      </c>
      <c r="G273" s="22">
        <v>347884</v>
      </c>
      <c r="H273" s="48">
        <f t="shared" si="4"/>
        <v>100</v>
      </c>
    </row>
    <row r="274" spans="1:8" x14ac:dyDescent="0.25">
      <c r="A274" s="36" t="s">
        <v>319</v>
      </c>
      <c r="B274" s="37" t="s">
        <v>523</v>
      </c>
      <c r="C274" s="37" t="s">
        <v>845</v>
      </c>
      <c r="D274" s="37">
        <v>610</v>
      </c>
      <c r="E274" s="22">
        <v>347884</v>
      </c>
      <c r="F274" s="22">
        <v>347884</v>
      </c>
      <c r="G274" s="22">
        <v>347884</v>
      </c>
      <c r="H274" s="48">
        <f t="shared" si="4"/>
        <v>100</v>
      </c>
    </row>
    <row r="275" spans="1:8" ht="31.5" x14ac:dyDescent="0.25">
      <c r="A275" s="36" t="s">
        <v>377</v>
      </c>
      <c r="B275" s="37" t="s">
        <v>523</v>
      </c>
      <c r="C275" s="37" t="s">
        <v>524</v>
      </c>
      <c r="D275" s="37"/>
      <c r="E275" s="22">
        <v>29240832</v>
      </c>
      <c r="F275" s="22">
        <v>29838034</v>
      </c>
      <c r="G275" s="22">
        <v>11904962.83</v>
      </c>
      <c r="H275" s="48">
        <f t="shared" si="4"/>
        <v>39.898616745325782</v>
      </c>
    </row>
    <row r="276" spans="1:8" ht="31.5" x14ac:dyDescent="0.25">
      <c r="A276" s="36" t="s">
        <v>320</v>
      </c>
      <c r="B276" s="37" t="s">
        <v>523</v>
      </c>
      <c r="C276" s="37" t="s">
        <v>524</v>
      </c>
      <c r="D276" s="37" t="s">
        <v>303</v>
      </c>
      <c r="E276" s="22">
        <v>29240832</v>
      </c>
      <c r="F276" s="22">
        <v>29838034</v>
      </c>
      <c r="G276" s="22">
        <v>11904962.83</v>
      </c>
      <c r="H276" s="48">
        <f t="shared" si="4"/>
        <v>39.898616745325782</v>
      </c>
    </row>
    <row r="277" spans="1:8" x14ac:dyDescent="0.25">
      <c r="A277" s="36" t="s">
        <v>319</v>
      </c>
      <c r="B277" s="37" t="s">
        <v>523</v>
      </c>
      <c r="C277" s="37" t="s">
        <v>524</v>
      </c>
      <c r="D277" s="37" t="s">
        <v>301</v>
      </c>
      <c r="E277" s="22">
        <v>29240832</v>
      </c>
      <c r="F277" s="22">
        <v>29838034</v>
      </c>
      <c r="G277" s="22">
        <v>11904962.83</v>
      </c>
      <c r="H277" s="48">
        <f t="shared" si="4"/>
        <v>39.898616745325782</v>
      </c>
    </row>
    <row r="278" spans="1:8" x14ac:dyDescent="0.25">
      <c r="A278" s="33" t="s">
        <v>660</v>
      </c>
      <c r="B278" s="34" t="s">
        <v>525</v>
      </c>
      <c r="C278" s="34"/>
      <c r="D278" s="34"/>
      <c r="E278" s="35">
        <v>2528756</v>
      </c>
      <c r="F278" s="35">
        <v>2528756</v>
      </c>
      <c r="G278" s="35">
        <v>124740</v>
      </c>
      <c r="H278" s="47">
        <f t="shared" si="4"/>
        <v>4.9328602680527505</v>
      </c>
    </row>
    <row r="279" spans="1:8" ht="31.5" x14ac:dyDescent="0.25">
      <c r="A279" s="36" t="s">
        <v>722</v>
      </c>
      <c r="B279" s="37" t="s">
        <v>525</v>
      </c>
      <c r="C279" s="37" t="s">
        <v>637</v>
      </c>
      <c r="D279" s="37"/>
      <c r="E279" s="22">
        <v>2149056</v>
      </c>
      <c r="F279" s="22">
        <v>2149056</v>
      </c>
      <c r="G279" s="22">
        <v>0</v>
      </c>
      <c r="H279" s="48">
        <f t="shared" si="4"/>
        <v>0</v>
      </c>
    </row>
    <row r="280" spans="1:8" ht="31.5" x14ac:dyDescent="0.25">
      <c r="A280" s="36" t="s">
        <v>320</v>
      </c>
      <c r="B280" s="37" t="s">
        <v>525</v>
      </c>
      <c r="C280" s="37" t="s">
        <v>637</v>
      </c>
      <c r="D280" s="37" t="s">
        <v>303</v>
      </c>
      <c r="E280" s="22">
        <v>2149056</v>
      </c>
      <c r="F280" s="22">
        <v>2149056</v>
      </c>
      <c r="G280" s="22">
        <v>0</v>
      </c>
      <c r="H280" s="48">
        <f t="shared" si="4"/>
        <v>0</v>
      </c>
    </row>
    <row r="281" spans="1:8" x14ac:dyDescent="0.25">
      <c r="A281" s="36" t="s">
        <v>319</v>
      </c>
      <c r="B281" s="37" t="s">
        <v>525</v>
      </c>
      <c r="C281" s="37" t="s">
        <v>637</v>
      </c>
      <c r="D281" s="37" t="s">
        <v>301</v>
      </c>
      <c r="E281" s="22">
        <v>2149056</v>
      </c>
      <c r="F281" s="22">
        <v>2149056</v>
      </c>
      <c r="G281" s="22">
        <v>0</v>
      </c>
      <c r="H281" s="48">
        <f t="shared" si="4"/>
        <v>0</v>
      </c>
    </row>
    <row r="282" spans="1:8" x14ac:dyDescent="0.25">
      <c r="A282" s="36" t="s">
        <v>369</v>
      </c>
      <c r="B282" s="37" t="s">
        <v>525</v>
      </c>
      <c r="C282" s="37" t="s">
        <v>526</v>
      </c>
      <c r="D282" s="37"/>
      <c r="E282" s="22">
        <v>161000</v>
      </c>
      <c r="F282" s="22">
        <v>161000</v>
      </c>
      <c r="G282" s="22">
        <v>3240</v>
      </c>
      <c r="H282" s="48">
        <f t="shared" si="4"/>
        <v>2.012422360248447</v>
      </c>
    </row>
    <row r="283" spans="1:8" ht="31.5" x14ac:dyDescent="0.25">
      <c r="A283" s="36" t="s">
        <v>251</v>
      </c>
      <c r="B283" s="37" t="s">
        <v>525</v>
      </c>
      <c r="C283" s="37" t="s">
        <v>526</v>
      </c>
      <c r="D283" s="37" t="s">
        <v>219</v>
      </c>
      <c r="E283" s="22">
        <v>161000</v>
      </c>
      <c r="F283" s="22">
        <v>161000</v>
      </c>
      <c r="G283" s="22">
        <v>3240</v>
      </c>
      <c r="H283" s="48">
        <f t="shared" si="4"/>
        <v>2.012422360248447</v>
      </c>
    </row>
    <row r="284" spans="1:8" ht="31.5" x14ac:dyDescent="0.25">
      <c r="A284" s="36" t="s">
        <v>250</v>
      </c>
      <c r="B284" s="37" t="s">
        <v>525</v>
      </c>
      <c r="C284" s="37" t="s">
        <v>526</v>
      </c>
      <c r="D284" s="37" t="s">
        <v>215</v>
      </c>
      <c r="E284" s="22">
        <v>161000</v>
      </c>
      <c r="F284" s="22">
        <v>161000</v>
      </c>
      <c r="G284" s="22">
        <v>3240</v>
      </c>
      <c r="H284" s="48">
        <f t="shared" si="4"/>
        <v>2.012422360248447</v>
      </c>
    </row>
    <row r="285" spans="1:8" x14ac:dyDescent="0.25">
      <c r="A285" s="36" t="s">
        <v>367</v>
      </c>
      <c r="B285" s="37" t="s">
        <v>525</v>
      </c>
      <c r="C285" s="37" t="s">
        <v>527</v>
      </c>
      <c r="D285" s="37"/>
      <c r="E285" s="22">
        <v>218700</v>
      </c>
      <c r="F285" s="22">
        <v>218700</v>
      </c>
      <c r="G285" s="22">
        <v>121500</v>
      </c>
      <c r="H285" s="48">
        <f t="shared" si="4"/>
        <v>55.555555555555557</v>
      </c>
    </row>
    <row r="286" spans="1:8" x14ac:dyDescent="0.25">
      <c r="A286" s="36" t="s">
        <v>344</v>
      </c>
      <c r="B286" s="37" t="s">
        <v>525</v>
      </c>
      <c r="C286" s="37" t="s">
        <v>527</v>
      </c>
      <c r="D286" s="37" t="s">
        <v>233</v>
      </c>
      <c r="E286" s="22">
        <v>25200</v>
      </c>
      <c r="F286" s="22">
        <v>193500</v>
      </c>
      <c r="G286" s="22">
        <v>107500</v>
      </c>
      <c r="H286" s="48">
        <f t="shared" si="4"/>
        <v>55.555555555555557</v>
      </c>
    </row>
    <row r="287" spans="1:8" x14ac:dyDescent="0.25">
      <c r="A287" s="36" t="s">
        <v>405</v>
      </c>
      <c r="B287" s="37" t="s">
        <v>525</v>
      </c>
      <c r="C287" s="37" t="s">
        <v>527</v>
      </c>
      <c r="D287" s="37" t="s">
        <v>366</v>
      </c>
      <c r="E287" s="22">
        <v>25200</v>
      </c>
      <c r="F287" s="22">
        <v>193500</v>
      </c>
      <c r="G287" s="22">
        <v>107500</v>
      </c>
      <c r="H287" s="48">
        <f t="shared" si="4"/>
        <v>55.555555555555557</v>
      </c>
    </row>
    <row r="288" spans="1:8" ht="31.5" x14ac:dyDescent="0.25">
      <c r="A288" s="36" t="s">
        <v>320</v>
      </c>
      <c r="B288" s="37" t="s">
        <v>525</v>
      </c>
      <c r="C288" s="37" t="s">
        <v>527</v>
      </c>
      <c r="D288" s="37" t="s">
        <v>303</v>
      </c>
      <c r="E288" s="22">
        <v>193500</v>
      </c>
      <c r="F288" s="22">
        <v>25200</v>
      </c>
      <c r="G288" s="22">
        <v>14000</v>
      </c>
      <c r="H288" s="48">
        <f t="shared" si="4"/>
        <v>55.555555555555557</v>
      </c>
    </row>
    <row r="289" spans="1:8" x14ac:dyDescent="0.25">
      <c r="A289" s="36" t="s">
        <v>319</v>
      </c>
      <c r="B289" s="37" t="s">
        <v>525</v>
      </c>
      <c r="C289" s="37" t="s">
        <v>527</v>
      </c>
      <c r="D289" s="37" t="s">
        <v>301</v>
      </c>
      <c r="E289" s="22">
        <v>193500</v>
      </c>
      <c r="F289" s="22">
        <v>25200</v>
      </c>
      <c r="G289" s="22">
        <v>14000</v>
      </c>
      <c r="H289" s="48">
        <f t="shared" si="4"/>
        <v>55.555555555555557</v>
      </c>
    </row>
    <row r="290" spans="1:8" x14ac:dyDescent="0.25">
      <c r="A290" s="33" t="s">
        <v>661</v>
      </c>
      <c r="B290" s="34" t="s">
        <v>528</v>
      </c>
      <c r="C290" s="34"/>
      <c r="D290" s="34"/>
      <c r="E290" s="35">
        <v>63963412</v>
      </c>
      <c r="F290" s="35">
        <v>63963412</v>
      </c>
      <c r="G290" s="35">
        <v>24713521.899999999</v>
      </c>
      <c r="H290" s="47">
        <f t="shared" si="4"/>
        <v>38.636966239386979</v>
      </c>
    </row>
    <row r="291" spans="1:8" ht="31.5" x14ac:dyDescent="0.25">
      <c r="A291" s="36" t="s">
        <v>243</v>
      </c>
      <c r="B291" s="37" t="s">
        <v>528</v>
      </c>
      <c r="C291" s="37" t="s">
        <v>638</v>
      </c>
      <c r="D291" s="37"/>
      <c r="E291" s="22">
        <v>2675224</v>
      </c>
      <c r="F291" s="22">
        <v>2675224</v>
      </c>
      <c r="G291" s="22">
        <v>1504388.11</v>
      </c>
      <c r="H291" s="48">
        <f t="shared" si="4"/>
        <v>56.234098901624684</v>
      </c>
    </row>
    <row r="292" spans="1:8" ht="63" x14ac:dyDescent="0.25">
      <c r="A292" s="36" t="s">
        <v>242</v>
      </c>
      <c r="B292" s="37" t="s">
        <v>528</v>
      </c>
      <c r="C292" s="37" t="s">
        <v>638</v>
      </c>
      <c r="D292" s="37" t="s">
        <v>241</v>
      </c>
      <c r="E292" s="22">
        <v>2675224</v>
      </c>
      <c r="F292" s="22">
        <v>2675224</v>
      </c>
      <c r="G292" s="22">
        <v>1504388.11</v>
      </c>
      <c r="H292" s="48">
        <f t="shared" si="4"/>
        <v>56.234098901624684</v>
      </c>
    </row>
    <row r="293" spans="1:8" ht="31.5" x14ac:dyDescent="0.25">
      <c r="A293" s="36" t="s">
        <v>252</v>
      </c>
      <c r="B293" s="37" t="s">
        <v>528</v>
      </c>
      <c r="C293" s="37" t="s">
        <v>638</v>
      </c>
      <c r="D293" s="37" t="s">
        <v>240</v>
      </c>
      <c r="E293" s="22">
        <v>2675224</v>
      </c>
      <c r="F293" s="22">
        <v>2675224</v>
      </c>
      <c r="G293" s="22">
        <v>1504388.11</v>
      </c>
      <c r="H293" s="48">
        <f t="shared" si="4"/>
        <v>56.234098901624684</v>
      </c>
    </row>
    <row r="294" spans="1:8" ht="31.5" x14ac:dyDescent="0.25">
      <c r="A294" s="36" t="s">
        <v>419</v>
      </c>
      <c r="B294" s="37" t="s">
        <v>528</v>
      </c>
      <c r="C294" s="37" t="s">
        <v>639</v>
      </c>
      <c r="D294" s="37"/>
      <c r="E294" s="22">
        <v>4385945</v>
      </c>
      <c r="F294" s="22">
        <v>4385945</v>
      </c>
      <c r="G294" s="22">
        <v>1927514.58</v>
      </c>
      <c r="H294" s="48">
        <f t="shared" si="4"/>
        <v>43.947531945795035</v>
      </c>
    </row>
    <row r="295" spans="1:8" ht="63" x14ac:dyDescent="0.25">
      <c r="A295" s="36" t="s">
        <v>242</v>
      </c>
      <c r="B295" s="37" t="s">
        <v>528</v>
      </c>
      <c r="C295" s="37" t="s">
        <v>639</v>
      </c>
      <c r="D295" s="37" t="s">
        <v>241</v>
      </c>
      <c r="E295" s="22">
        <v>4097653</v>
      </c>
      <c r="F295" s="22">
        <v>4097653</v>
      </c>
      <c r="G295" s="22">
        <v>1878018.99</v>
      </c>
      <c r="H295" s="48">
        <f t="shared" si="4"/>
        <v>45.831577002737909</v>
      </c>
    </row>
    <row r="296" spans="1:8" x14ac:dyDescent="0.25">
      <c r="A296" s="36" t="s">
        <v>327</v>
      </c>
      <c r="B296" s="37" t="s">
        <v>528</v>
      </c>
      <c r="C296" s="37" t="s">
        <v>639</v>
      </c>
      <c r="D296" s="37" t="s">
        <v>326</v>
      </c>
      <c r="E296" s="22">
        <v>4097653</v>
      </c>
      <c r="F296" s="22">
        <v>4097653</v>
      </c>
      <c r="G296" s="22">
        <v>1878018.99</v>
      </c>
      <c r="H296" s="48">
        <f t="shared" si="4"/>
        <v>45.831577002737909</v>
      </c>
    </row>
    <row r="297" spans="1:8" ht="31.5" x14ac:dyDescent="0.25">
      <c r="A297" s="36" t="s">
        <v>251</v>
      </c>
      <c r="B297" s="37" t="s">
        <v>528</v>
      </c>
      <c r="C297" s="37" t="s">
        <v>639</v>
      </c>
      <c r="D297" s="37" t="s">
        <v>219</v>
      </c>
      <c r="E297" s="22">
        <v>288292</v>
      </c>
      <c r="F297" s="22">
        <v>288292</v>
      </c>
      <c r="G297" s="22">
        <v>49495.59</v>
      </c>
      <c r="H297" s="48">
        <f t="shared" si="4"/>
        <v>17.168561736017647</v>
      </c>
    </row>
    <row r="298" spans="1:8" ht="31.5" x14ac:dyDescent="0.25">
      <c r="A298" s="36" t="s">
        <v>250</v>
      </c>
      <c r="B298" s="37" t="s">
        <v>528</v>
      </c>
      <c r="C298" s="37" t="s">
        <v>639</v>
      </c>
      <c r="D298" s="37" t="s">
        <v>215</v>
      </c>
      <c r="E298" s="22">
        <v>288292</v>
      </c>
      <c r="F298" s="22">
        <v>288292</v>
      </c>
      <c r="G298" s="22">
        <v>49495.59</v>
      </c>
      <c r="H298" s="48">
        <f t="shared" si="4"/>
        <v>17.168561736017647</v>
      </c>
    </row>
    <row r="299" spans="1:8" ht="31.5" x14ac:dyDescent="0.25">
      <c r="A299" s="36" t="s">
        <v>848</v>
      </c>
      <c r="B299" s="37" t="s">
        <v>528</v>
      </c>
      <c r="C299" s="37" t="s">
        <v>698</v>
      </c>
      <c r="D299" s="37"/>
      <c r="E299" s="22">
        <v>26000000</v>
      </c>
      <c r="F299" s="22">
        <v>26000000</v>
      </c>
      <c r="G299" s="22">
        <v>2050879.38</v>
      </c>
      <c r="H299" s="48">
        <f t="shared" si="4"/>
        <v>7.8879976153846147</v>
      </c>
    </row>
    <row r="300" spans="1:8" ht="31.5" x14ac:dyDescent="0.25">
      <c r="A300" s="36" t="s">
        <v>320</v>
      </c>
      <c r="B300" s="37" t="s">
        <v>528</v>
      </c>
      <c r="C300" s="37" t="s">
        <v>698</v>
      </c>
      <c r="D300" s="37">
        <v>600</v>
      </c>
      <c r="E300" s="22">
        <v>26000000</v>
      </c>
      <c r="F300" s="22">
        <v>26000000</v>
      </c>
      <c r="G300" s="22">
        <v>2050879.38</v>
      </c>
      <c r="H300" s="48">
        <f t="shared" si="4"/>
        <v>7.8879976153846147</v>
      </c>
    </row>
    <row r="301" spans="1:8" x14ac:dyDescent="0.25">
      <c r="A301" s="36" t="s">
        <v>319</v>
      </c>
      <c r="B301" s="37" t="s">
        <v>528</v>
      </c>
      <c r="C301" s="37" t="s">
        <v>698</v>
      </c>
      <c r="D301" s="37">
        <v>610</v>
      </c>
      <c r="E301" s="22">
        <v>26000000</v>
      </c>
      <c r="F301" s="22">
        <v>26000000</v>
      </c>
      <c r="G301" s="22">
        <v>2050879.38</v>
      </c>
      <c r="H301" s="48">
        <f t="shared" si="4"/>
        <v>7.8879976153846147</v>
      </c>
    </row>
    <row r="302" spans="1:8" ht="31.5" x14ac:dyDescent="0.25">
      <c r="A302" s="36" t="s">
        <v>850</v>
      </c>
      <c r="B302" s="37" t="s">
        <v>528</v>
      </c>
      <c r="C302" s="37" t="s">
        <v>849</v>
      </c>
      <c r="D302" s="37"/>
      <c r="E302" s="22">
        <v>8636384</v>
      </c>
      <c r="F302" s="22">
        <v>8636384</v>
      </c>
      <c r="G302" s="22">
        <v>8636384</v>
      </c>
      <c r="H302" s="48">
        <f t="shared" si="4"/>
        <v>100</v>
      </c>
    </row>
    <row r="303" spans="1:8" ht="31.5" x14ac:dyDescent="0.25">
      <c r="A303" s="36" t="s">
        <v>320</v>
      </c>
      <c r="B303" s="37" t="s">
        <v>528</v>
      </c>
      <c r="C303" s="37" t="s">
        <v>849</v>
      </c>
      <c r="D303" s="37">
        <v>600</v>
      </c>
      <c r="E303" s="22">
        <v>8636384</v>
      </c>
      <c r="F303" s="22">
        <v>8636384</v>
      </c>
      <c r="G303" s="22">
        <v>8636384</v>
      </c>
      <c r="H303" s="48">
        <f t="shared" si="4"/>
        <v>100</v>
      </c>
    </row>
    <row r="304" spans="1:8" x14ac:dyDescent="0.25">
      <c r="A304" s="36" t="s">
        <v>319</v>
      </c>
      <c r="B304" s="37" t="s">
        <v>528</v>
      </c>
      <c r="C304" s="37" t="s">
        <v>849</v>
      </c>
      <c r="D304" s="37">
        <v>610</v>
      </c>
      <c r="E304" s="22">
        <v>8636384</v>
      </c>
      <c r="F304" s="22">
        <v>8636384</v>
      </c>
      <c r="G304" s="22">
        <v>8636384</v>
      </c>
      <c r="H304" s="48">
        <f t="shared" si="4"/>
        <v>100</v>
      </c>
    </row>
    <row r="305" spans="1:8" ht="47.25" x14ac:dyDescent="0.25">
      <c r="A305" s="36" t="s">
        <v>409</v>
      </c>
      <c r="B305" s="37" t="s">
        <v>528</v>
      </c>
      <c r="C305" s="37" t="s">
        <v>640</v>
      </c>
      <c r="D305" s="37"/>
      <c r="E305" s="22">
        <v>704000</v>
      </c>
      <c r="F305" s="22">
        <v>704000</v>
      </c>
      <c r="G305" s="22">
        <v>225200</v>
      </c>
      <c r="H305" s="48">
        <f t="shared" si="4"/>
        <v>31.988636363636363</v>
      </c>
    </row>
    <row r="306" spans="1:8" ht="63" x14ac:dyDescent="0.25">
      <c r="A306" s="36" t="s">
        <v>242</v>
      </c>
      <c r="B306" s="37" t="s">
        <v>528</v>
      </c>
      <c r="C306" s="37" t="s">
        <v>640</v>
      </c>
      <c r="D306" s="37" t="s">
        <v>241</v>
      </c>
      <c r="E306" s="22">
        <v>4000</v>
      </c>
      <c r="F306" s="22">
        <v>4000</v>
      </c>
      <c r="G306" s="22">
        <v>0</v>
      </c>
      <c r="H306" s="48">
        <f t="shared" si="4"/>
        <v>0</v>
      </c>
    </row>
    <row r="307" spans="1:8" x14ac:dyDescent="0.25">
      <c r="A307" s="36" t="s">
        <v>327</v>
      </c>
      <c r="B307" s="37" t="s">
        <v>528</v>
      </c>
      <c r="C307" s="37" t="s">
        <v>640</v>
      </c>
      <c r="D307" s="37" t="s">
        <v>326</v>
      </c>
      <c r="E307" s="22">
        <v>4000</v>
      </c>
      <c r="F307" s="22">
        <v>4000</v>
      </c>
      <c r="G307" s="22">
        <v>0</v>
      </c>
      <c r="H307" s="48">
        <f t="shared" si="4"/>
        <v>0</v>
      </c>
    </row>
    <row r="308" spans="1:8" ht="31.5" x14ac:dyDescent="0.25">
      <c r="A308" s="36" t="s">
        <v>251</v>
      </c>
      <c r="B308" s="37" t="s">
        <v>528</v>
      </c>
      <c r="C308" s="37" t="s">
        <v>640</v>
      </c>
      <c r="D308" s="37" t="s">
        <v>219</v>
      </c>
      <c r="E308" s="22">
        <v>700000</v>
      </c>
      <c r="F308" s="22">
        <v>700000</v>
      </c>
      <c r="G308" s="22">
        <v>225200</v>
      </c>
      <c r="H308" s="48">
        <f t="shared" si="4"/>
        <v>32.171428571428571</v>
      </c>
    </row>
    <row r="309" spans="1:8" ht="31.5" x14ac:dyDescent="0.25">
      <c r="A309" s="36" t="s">
        <v>250</v>
      </c>
      <c r="B309" s="37" t="s">
        <v>528</v>
      </c>
      <c r="C309" s="37" t="s">
        <v>640</v>
      </c>
      <c r="D309" s="37" t="s">
        <v>215</v>
      </c>
      <c r="E309" s="22">
        <v>700000</v>
      </c>
      <c r="F309" s="22">
        <v>700000</v>
      </c>
      <c r="G309" s="22">
        <v>225200</v>
      </c>
      <c r="H309" s="48">
        <f t="shared" si="4"/>
        <v>32.171428571428571</v>
      </c>
    </row>
    <row r="310" spans="1:8" x14ac:dyDescent="0.25">
      <c r="A310" s="36" t="s">
        <v>369</v>
      </c>
      <c r="B310" s="37" t="s">
        <v>528</v>
      </c>
      <c r="C310" s="37" t="s">
        <v>641</v>
      </c>
      <c r="D310" s="37"/>
      <c r="E310" s="22">
        <v>283550</v>
      </c>
      <c r="F310" s="22">
        <v>283550</v>
      </c>
      <c r="G310" s="22">
        <v>0</v>
      </c>
      <c r="H310" s="48">
        <f t="shared" si="4"/>
        <v>0</v>
      </c>
    </row>
    <row r="311" spans="1:8" ht="63" x14ac:dyDescent="0.25">
      <c r="A311" s="36" t="s">
        <v>242</v>
      </c>
      <c r="B311" s="37" t="s">
        <v>528</v>
      </c>
      <c r="C311" s="37" t="s">
        <v>641</v>
      </c>
      <c r="D311" s="37" t="s">
        <v>241</v>
      </c>
      <c r="E311" s="22">
        <v>102000</v>
      </c>
      <c r="F311" s="22">
        <v>102000</v>
      </c>
      <c r="G311" s="22">
        <v>0</v>
      </c>
      <c r="H311" s="48">
        <f t="shared" si="4"/>
        <v>0</v>
      </c>
    </row>
    <row r="312" spans="1:8" x14ac:dyDescent="0.25">
      <c r="A312" s="36" t="s">
        <v>327</v>
      </c>
      <c r="B312" s="37" t="s">
        <v>528</v>
      </c>
      <c r="C312" s="37" t="s">
        <v>641</v>
      </c>
      <c r="D312" s="37" t="s">
        <v>326</v>
      </c>
      <c r="E312" s="22">
        <v>102000</v>
      </c>
      <c r="F312" s="22">
        <v>102000</v>
      </c>
      <c r="G312" s="22">
        <v>0</v>
      </c>
      <c r="H312" s="48">
        <f t="shared" ref="H312:H381" si="5">G312/F312*100</f>
        <v>0</v>
      </c>
    </row>
    <row r="313" spans="1:8" ht="31.5" x14ac:dyDescent="0.25">
      <c r="A313" s="36" t="s">
        <v>251</v>
      </c>
      <c r="B313" s="37" t="s">
        <v>528</v>
      </c>
      <c r="C313" s="37" t="s">
        <v>641</v>
      </c>
      <c r="D313" s="37" t="s">
        <v>219</v>
      </c>
      <c r="E313" s="22">
        <v>181550</v>
      </c>
      <c r="F313" s="22">
        <v>181550</v>
      </c>
      <c r="G313" s="22">
        <v>0</v>
      </c>
      <c r="H313" s="48">
        <f t="shared" si="5"/>
        <v>0</v>
      </c>
    </row>
    <row r="314" spans="1:8" ht="31.5" x14ac:dyDescent="0.25">
      <c r="A314" s="36" t="s">
        <v>250</v>
      </c>
      <c r="B314" s="37" t="s">
        <v>528</v>
      </c>
      <c r="C314" s="37" t="s">
        <v>641</v>
      </c>
      <c r="D314" s="37" t="s">
        <v>215</v>
      </c>
      <c r="E314" s="22">
        <v>181550</v>
      </c>
      <c r="F314" s="22">
        <v>181550</v>
      </c>
      <c r="G314" s="22">
        <v>0</v>
      </c>
      <c r="H314" s="48">
        <f t="shared" si="5"/>
        <v>0</v>
      </c>
    </row>
    <row r="315" spans="1:8" x14ac:dyDescent="0.25">
      <c r="A315" s="36" t="s">
        <v>367</v>
      </c>
      <c r="B315" s="37" t="s">
        <v>528</v>
      </c>
      <c r="C315" s="37" t="s">
        <v>642</v>
      </c>
      <c r="D315" s="37"/>
      <c r="E315" s="22">
        <v>398700</v>
      </c>
      <c r="F315" s="22">
        <v>398700</v>
      </c>
      <c r="G315" s="22">
        <v>221500</v>
      </c>
      <c r="H315" s="48">
        <f t="shared" si="5"/>
        <v>55.555555555555557</v>
      </c>
    </row>
    <row r="316" spans="1:8" x14ac:dyDescent="0.25">
      <c r="A316" s="36" t="s">
        <v>344</v>
      </c>
      <c r="B316" s="37" t="s">
        <v>528</v>
      </c>
      <c r="C316" s="37" t="s">
        <v>642</v>
      </c>
      <c r="D316" s="37" t="s">
        <v>233</v>
      </c>
      <c r="E316" s="22">
        <v>398700</v>
      </c>
      <c r="F316" s="22">
        <v>398700</v>
      </c>
      <c r="G316" s="22">
        <v>221500</v>
      </c>
      <c r="H316" s="48">
        <f t="shared" si="5"/>
        <v>55.555555555555557</v>
      </c>
    </row>
    <row r="317" spans="1:8" x14ac:dyDescent="0.25">
      <c r="A317" s="36" t="s">
        <v>405</v>
      </c>
      <c r="B317" s="37" t="s">
        <v>528</v>
      </c>
      <c r="C317" s="37" t="s">
        <v>642</v>
      </c>
      <c r="D317" s="37" t="s">
        <v>366</v>
      </c>
      <c r="E317" s="22">
        <v>398700</v>
      </c>
      <c r="F317" s="22">
        <v>398700</v>
      </c>
      <c r="G317" s="22">
        <v>221500</v>
      </c>
      <c r="H317" s="48">
        <f t="shared" si="5"/>
        <v>55.555555555555557</v>
      </c>
    </row>
    <row r="318" spans="1:8" ht="110.25" x14ac:dyDescent="0.25">
      <c r="A318" s="36" t="s">
        <v>852</v>
      </c>
      <c r="B318" s="37" t="s">
        <v>528</v>
      </c>
      <c r="C318" s="74" t="s">
        <v>851</v>
      </c>
      <c r="D318" s="37"/>
      <c r="E318" s="22">
        <v>10072800</v>
      </c>
      <c r="F318" s="22">
        <v>10071700</v>
      </c>
      <c r="G318" s="22">
        <v>5201400</v>
      </c>
      <c r="H318" s="48">
        <f t="shared" si="5"/>
        <v>51.643714566557783</v>
      </c>
    </row>
    <row r="319" spans="1:8" x14ac:dyDescent="0.25">
      <c r="A319" s="36" t="s">
        <v>344</v>
      </c>
      <c r="B319" s="37" t="s">
        <v>528</v>
      </c>
      <c r="C319" s="74" t="s">
        <v>851</v>
      </c>
      <c r="D319" s="37" t="s">
        <v>233</v>
      </c>
      <c r="E319" s="22">
        <v>10072800</v>
      </c>
      <c r="F319" s="22">
        <v>10071700</v>
      </c>
      <c r="G319" s="22">
        <v>5201400</v>
      </c>
      <c r="H319" s="48">
        <f t="shared" si="5"/>
        <v>51.643714566557783</v>
      </c>
    </row>
    <row r="320" spans="1:8" ht="31.5" x14ac:dyDescent="0.25">
      <c r="A320" s="36" t="s">
        <v>398</v>
      </c>
      <c r="B320" s="37" t="s">
        <v>528</v>
      </c>
      <c r="C320" s="74" t="s">
        <v>851</v>
      </c>
      <c r="D320" s="37" t="s">
        <v>232</v>
      </c>
      <c r="E320" s="22">
        <v>10072800</v>
      </c>
      <c r="F320" s="22">
        <v>10071700</v>
      </c>
      <c r="G320" s="22">
        <v>5201400</v>
      </c>
      <c r="H320" s="48">
        <f t="shared" si="5"/>
        <v>51.643714566557783</v>
      </c>
    </row>
    <row r="321" spans="1:8" ht="31.5" x14ac:dyDescent="0.25">
      <c r="A321" s="36" t="s">
        <v>388</v>
      </c>
      <c r="B321" s="37" t="s">
        <v>528</v>
      </c>
      <c r="C321" s="37" t="s">
        <v>643</v>
      </c>
      <c r="D321" s="37"/>
      <c r="E321" s="22">
        <v>7294550</v>
      </c>
      <c r="F321" s="22">
        <v>7294550</v>
      </c>
      <c r="G321" s="22">
        <v>3313114.9</v>
      </c>
      <c r="H321" s="48">
        <f t="shared" si="5"/>
        <v>45.419044355032177</v>
      </c>
    </row>
    <row r="322" spans="1:8" ht="63" x14ac:dyDescent="0.25">
      <c r="A322" s="36" t="s">
        <v>242</v>
      </c>
      <c r="B322" s="37" t="s">
        <v>528</v>
      </c>
      <c r="C322" s="37" t="s">
        <v>643</v>
      </c>
      <c r="D322" s="37" t="s">
        <v>241</v>
      </c>
      <c r="E322" s="22">
        <v>6715932</v>
      </c>
      <c r="F322" s="22">
        <v>6715932</v>
      </c>
      <c r="G322" s="22">
        <v>3051593.1</v>
      </c>
      <c r="H322" s="48">
        <f t="shared" si="5"/>
        <v>45.438117896369413</v>
      </c>
    </row>
    <row r="323" spans="1:8" x14ac:dyDescent="0.25">
      <c r="A323" s="36" t="s">
        <v>327</v>
      </c>
      <c r="B323" s="37" t="s">
        <v>528</v>
      </c>
      <c r="C323" s="37" t="s">
        <v>643</v>
      </c>
      <c r="D323" s="37" t="s">
        <v>326</v>
      </c>
      <c r="E323" s="22">
        <v>6715932</v>
      </c>
      <c r="F323" s="22">
        <v>6715932</v>
      </c>
      <c r="G323" s="22">
        <v>3051593.1</v>
      </c>
      <c r="H323" s="48">
        <f t="shared" si="5"/>
        <v>45.438117896369413</v>
      </c>
    </row>
    <row r="324" spans="1:8" ht="31.5" x14ac:dyDescent="0.25">
      <c r="A324" s="36" t="s">
        <v>251</v>
      </c>
      <c r="B324" s="37" t="s">
        <v>528</v>
      </c>
      <c r="C324" s="37" t="s">
        <v>643</v>
      </c>
      <c r="D324" s="37" t="s">
        <v>219</v>
      </c>
      <c r="E324" s="22">
        <v>576858</v>
      </c>
      <c r="F324" s="22">
        <v>576858</v>
      </c>
      <c r="G324" s="22">
        <v>260961.8</v>
      </c>
      <c r="H324" s="48">
        <f t="shared" si="5"/>
        <v>45.238481567387467</v>
      </c>
    </row>
    <row r="325" spans="1:8" ht="31.5" x14ac:dyDescent="0.25">
      <c r="A325" s="36" t="s">
        <v>250</v>
      </c>
      <c r="B325" s="37" t="s">
        <v>528</v>
      </c>
      <c r="C325" s="37" t="s">
        <v>643</v>
      </c>
      <c r="D325" s="37" t="s">
        <v>215</v>
      </c>
      <c r="E325" s="22">
        <v>576858</v>
      </c>
      <c r="F325" s="22">
        <v>576858</v>
      </c>
      <c r="G325" s="22">
        <v>260961.8</v>
      </c>
      <c r="H325" s="48">
        <f t="shared" si="5"/>
        <v>45.238481567387467</v>
      </c>
    </row>
    <row r="326" spans="1:8" x14ac:dyDescent="0.25">
      <c r="A326" s="36" t="s">
        <v>277</v>
      </c>
      <c r="B326" s="37" t="s">
        <v>528</v>
      </c>
      <c r="C326" s="37" t="s">
        <v>643</v>
      </c>
      <c r="D326" s="37" t="s">
        <v>222</v>
      </c>
      <c r="E326" s="22">
        <v>1760</v>
      </c>
      <c r="F326" s="22">
        <v>1760</v>
      </c>
      <c r="G326" s="22">
        <v>560</v>
      </c>
      <c r="H326" s="48">
        <f t="shared" si="5"/>
        <v>31.818181818181817</v>
      </c>
    </row>
    <row r="327" spans="1:8" x14ac:dyDescent="0.25">
      <c r="A327" s="36" t="s">
        <v>276</v>
      </c>
      <c r="B327" s="37" t="s">
        <v>528</v>
      </c>
      <c r="C327" s="37" t="s">
        <v>643</v>
      </c>
      <c r="D327" s="37" t="s">
        <v>274</v>
      </c>
      <c r="E327" s="22">
        <v>1760</v>
      </c>
      <c r="F327" s="22">
        <v>1760</v>
      </c>
      <c r="G327" s="22">
        <v>560</v>
      </c>
      <c r="H327" s="48">
        <f t="shared" si="5"/>
        <v>31.818181818181817</v>
      </c>
    </row>
    <row r="328" spans="1:8" ht="31.5" x14ac:dyDescent="0.25">
      <c r="A328" s="36" t="s">
        <v>723</v>
      </c>
      <c r="B328" s="37" t="s">
        <v>528</v>
      </c>
      <c r="C328" s="37" t="s">
        <v>644</v>
      </c>
      <c r="D328" s="37"/>
      <c r="E328" s="22">
        <v>1081553</v>
      </c>
      <c r="F328" s="22">
        <v>1081553</v>
      </c>
      <c r="G328" s="22">
        <v>483803.82</v>
      </c>
      <c r="H328" s="48">
        <f t="shared" si="5"/>
        <v>44.732326571143531</v>
      </c>
    </row>
    <row r="329" spans="1:8" ht="63" x14ac:dyDescent="0.25">
      <c r="A329" s="36" t="s">
        <v>242</v>
      </c>
      <c r="B329" s="37" t="s">
        <v>528</v>
      </c>
      <c r="C329" s="37" t="s">
        <v>644</v>
      </c>
      <c r="D329" s="37" t="s">
        <v>241</v>
      </c>
      <c r="E329" s="22">
        <v>1078553</v>
      </c>
      <c r="F329" s="22">
        <v>1078553</v>
      </c>
      <c r="G329" s="22">
        <v>480803.82</v>
      </c>
      <c r="H329" s="48">
        <f t="shared" si="5"/>
        <v>44.578599289974626</v>
      </c>
    </row>
    <row r="330" spans="1:8" x14ac:dyDescent="0.25">
      <c r="A330" s="36" t="s">
        <v>327</v>
      </c>
      <c r="B330" s="37" t="s">
        <v>528</v>
      </c>
      <c r="C330" s="37" t="s">
        <v>644</v>
      </c>
      <c r="D330" s="37" t="s">
        <v>326</v>
      </c>
      <c r="E330" s="22">
        <v>1078553</v>
      </c>
      <c r="F330" s="22">
        <v>1078553</v>
      </c>
      <c r="G330" s="22">
        <v>480803.82</v>
      </c>
      <c r="H330" s="48">
        <f t="shared" si="5"/>
        <v>44.578599289974626</v>
      </c>
    </row>
    <row r="331" spans="1:8" ht="31.5" x14ac:dyDescent="0.25">
      <c r="A331" s="36" t="s">
        <v>251</v>
      </c>
      <c r="B331" s="37" t="s">
        <v>528</v>
      </c>
      <c r="C331" s="37" t="s">
        <v>644</v>
      </c>
      <c r="D331" s="37" t="s">
        <v>219</v>
      </c>
      <c r="E331" s="22">
        <v>3000</v>
      </c>
      <c r="F331" s="22">
        <v>3000</v>
      </c>
      <c r="G331" s="22">
        <v>3000</v>
      </c>
      <c r="H331" s="48">
        <f t="shared" si="5"/>
        <v>100</v>
      </c>
    </row>
    <row r="332" spans="1:8" ht="31.5" x14ac:dyDescent="0.25">
      <c r="A332" s="36" t="s">
        <v>250</v>
      </c>
      <c r="B332" s="37" t="s">
        <v>528</v>
      </c>
      <c r="C332" s="37" t="s">
        <v>644</v>
      </c>
      <c r="D332" s="37" t="s">
        <v>215</v>
      </c>
      <c r="E332" s="22">
        <v>3000</v>
      </c>
      <c r="F332" s="22">
        <v>3000</v>
      </c>
      <c r="G332" s="22">
        <v>3000</v>
      </c>
      <c r="H332" s="48">
        <f t="shared" si="5"/>
        <v>100</v>
      </c>
    </row>
    <row r="333" spans="1:8" ht="31.5" x14ac:dyDescent="0.25">
      <c r="A333" s="36" t="s">
        <v>386</v>
      </c>
      <c r="B333" s="37" t="s">
        <v>528</v>
      </c>
      <c r="C333" s="37" t="s">
        <v>645</v>
      </c>
      <c r="D333" s="37"/>
      <c r="E333" s="22">
        <v>2157106</v>
      </c>
      <c r="F333" s="22">
        <v>2157106</v>
      </c>
      <c r="G333" s="22">
        <v>1011237.11</v>
      </c>
      <c r="H333" s="48">
        <f t="shared" si="5"/>
        <v>46.87934250797133</v>
      </c>
    </row>
    <row r="334" spans="1:8" ht="63" x14ac:dyDescent="0.25">
      <c r="A334" s="36" t="s">
        <v>242</v>
      </c>
      <c r="B334" s="37" t="s">
        <v>528</v>
      </c>
      <c r="C334" s="37" t="s">
        <v>645</v>
      </c>
      <c r="D334" s="37" t="s">
        <v>241</v>
      </c>
      <c r="E334" s="22">
        <v>2157106</v>
      </c>
      <c r="F334" s="22">
        <v>2157106</v>
      </c>
      <c r="G334" s="22">
        <v>1011237.11</v>
      </c>
      <c r="H334" s="48">
        <f t="shared" si="5"/>
        <v>46.87934250797133</v>
      </c>
    </row>
    <row r="335" spans="1:8" x14ac:dyDescent="0.25">
      <c r="A335" s="36" t="s">
        <v>327</v>
      </c>
      <c r="B335" s="37" t="s">
        <v>528</v>
      </c>
      <c r="C335" s="37" t="s">
        <v>645</v>
      </c>
      <c r="D335" s="37" t="s">
        <v>326</v>
      </c>
      <c r="E335" s="22">
        <v>2157106</v>
      </c>
      <c r="F335" s="22">
        <v>2157106</v>
      </c>
      <c r="G335" s="22">
        <v>1011237.11</v>
      </c>
      <c r="H335" s="48">
        <f t="shared" si="5"/>
        <v>46.87934250797133</v>
      </c>
    </row>
    <row r="336" spans="1:8" ht="110.25" x14ac:dyDescent="0.25">
      <c r="A336" s="36" t="s">
        <v>852</v>
      </c>
      <c r="B336" s="37" t="s">
        <v>528</v>
      </c>
      <c r="C336" s="74" t="s">
        <v>853</v>
      </c>
      <c r="D336" s="37"/>
      <c r="E336" s="22">
        <v>273600</v>
      </c>
      <c r="F336" s="22">
        <v>274700</v>
      </c>
      <c r="G336" s="22">
        <v>138100</v>
      </c>
      <c r="H336" s="48">
        <f t="shared" si="5"/>
        <v>50.27302511831089</v>
      </c>
    </row>
    <row r="337" spans="1:8" x14ac:dyDescent="0.25">
      <c r="A337" s="36" t="s">
        <v>344</v>
      </c>
      <c r="B337" s="37" t="s">
        <v>528</v>
      </c>
      <c r="C337" s="74" t="s">
        <v>853</v>
      </c>
      <c r="D337" s="37" t="s">
        <v>233</v>
      </c>
      <c r="E337" s="22">
        <v>273600</v>
      </c>
      <c r="F337" s="22">
        <v>274700</v>
      </c>
      <c r="G337" s="22">
        <v>138100</v>
      </c>
      <c r="H337" s="48">
        <f t="shared" si="5"/>
        <v>50.27302511831089</v>
      </c>
    </row>
    <row r="338" spans="1:8" ht="31.5" x14ac:dyDescent="0.25">
      <c r="A338" s="36" t="s">
        <v>398</v>
      </c>
      <c r="B338" s="37" t="s">
        <v>528</v>
      </c>
      <c r="C338" s="74" t="s">
        <v>853</v>
      </c>
      <c r="D338" s="37" t="s">
        <v>232</v>
      </c>
      <c r="E338" s="22">
        <v>273600</v>
      </c>
      <c r="F338" s="22">
        <v>274700</v>
      </c>
      <c r="G338" s="22">
        <v>138100</v>
      </c>
      <c r="H338" s="48">
        <f t="shared" si="5"/>
        <v>50.27302511831089</v>
      </c>
    </row>
    <row r="339" spans="1:8" x14ac:dyDescent="0.25">
      <c r="A339" s="33" t="s">
        <v>671</v>
      </c>
      <c r="B339" s="34" t="s">
        <v>529</v>
      </c>
      <c r="C339" s="34"/>
      <c r="D339" s="34"/>
      <c r="E339" s="35">
        <v>69459505.739999995</v>
      </c>
      <c r="F339" s="35">
        <v>79497927.219999999</v>
      </c>
      <c r="G339" s="35">
        <v>28534820.649999999</v>
      </c>
      <c r="H339" s="47">
        <f t="shared" si="5"/>
        <v>35.893792011751017</v>
      </c>
    </row>
    <row r="340" spans="1:8" x14ac:dyDescent="0.25">
      <c r="A340" s="33" t="s">
        <v>672</v>
      </c>
      <c r="B340" s="34" t="s">
        <v>530</v>
      </c>
      <c r="C340" s="34"/>
      <c r="D340" s="34"/>
      <c r="E340" s="35">
        <v>60016748.740000002</v>
      </c>
      <c r="F340" s="35">
        <v>70055170.219999999</v>
      </c>
      <c r="G340" s="35">
        <v>24313150.809999999</v>
      </c>
      <c r="H340" s="47">
        <f t="shared" si="5"/>
        <v>34.705719411782766</v>
      </c>
    </row>
    <row r="341" spans="1:8" x14ac:dyDescent="0.25">
      <c r="A341" s="36" t="s">
        <v>363</v>
      </c>
      <c r="B341" s="37" t="s">
        <v>530</v>
      </c>
      <c r="C341" s="37" t="s">
        <v>531</v>
      </c>
      <c r="D341" s="37"/>
      <c r="E341" s="22">
        <v>13136603</v>
      </c>
      <c r="F341" s="22">
        <v>12748811</v>
      </c>
      <c r="G341" s="22">
        <v>4992834.53</v>
      </c>
      <c r="H341" s="48">
        <f t="shared" si="5"/>
        <v>39.163138664460554</v>
      </c>
    </row>
    <row r="342" spans="1:8" ht="31.5" x14ac:dyDescent="0.25">
      <c r="A342" s="36" t="s">
        <v>320</v>
      </c>
      <c r="B342" s="37" t="s">
        <v>530</v>
      </c>
      <c r="C342" s="37" t="s">
        <v>531</v>
      </c>
      <c r="D342" s="37" t="s">
        <v>303</v>
      </c>
      <c r="E342" s="22">
        <v>13136603</v>
      </c>
      <c r="F342" s="22">
        <v>12748811</v>
      </c>
      <c r="G342" s="22">
        <v>4992834.53</v>
      </c>
      <c r="H342" s="48">
        <f t="shared" si="5"/>
        <v>39.163138664460554</v>
      </c>
    </row>
    <row r="343" spans="1:8" x14ac:dyDescent="0.25">
      <c r="A343" s="36" t="s">
        <v>319</v>
      </c>
      <c r="B343" s="37" t="s">
        <v>530</v>
      </c>
      <c r="C343" s="37" t="s">
        <v>531</v>
      </c>
      <c r="D343" s="37" t="s">
        <v>301</v>
      </c>
      <c r="E343" s="22">
        <v>13136603</v>
      </c>
      <c r="F343" s="22">
        <v>12748811</v>
      </c>
      <c r="G343" s="22">
        <v>4992834.53</v>
      </c>
      <c r="H343" s="48">
        <f t="shared" si="5"/>
        <v>39.163138664460554</v>
      </c>
    </row>
    <row r="344" spans="1:8" x14ac:dyDescent="0.25">
      <c r="A344" s="36" t="s">
        <v>360</v>
      </c>
      <c r="B344" s="37" t="s">
        <v>530</v>
      </c>
      <c r="C344" s="37" t="s">
        <v>532</v>
      </c>
      <c r="D344" s="37"/>
      <c r="E344" s="22">
        <v>2987025</v>
      </c>
      <c r="F344" s="22">
        <v>2977025</v>
      </c>
      <c r="G344" s="22">
        <v>1133533.46</v>
      </c>
      <c r="H344" s="48">
        <f t="shared" si="5"/>
        <v>38.076047732215883</v>
      </c>
    </row>
    <row r="345" spans="1:8" ht="31.5" x14ac:dyDescent="0.25">
      <c r="A345" s="36" t="s">
        <v>320</v>
      </c>
      <c r="B345" s="37" t="s">
        <v>530</v>
      </c>
      <c r="C345" s="37" t="s">
        <v>532</v>
      </c>
      <c r="D345" s="37" t="s">
        <v>303</v>
      </c>
      <c r="E345" s="22">
        <v>2987025</v>
      </c>
      <c r="F345" s="22">
        <v>2977025</v>
      </c>
      <c r="G345" s="22">
        <v>1133533.46</v>
      </c>
      <c r="H345" s="48">
        <f t="shared" si="5"/>
        <v>38.076047732215883</v>
      </c>
    </row>
    <row r="346" spans="1:8" x14ac:dyDescent="0.25">
      <c r="A346" s="36" t="s">
        <v>319</v>
      </c>
      <c r="B346" s="37" t="s">
        <v>530</v>
      </c>
      <c r="C346" s="37" t="s">
        <v>532</v>
      </c>
      <c r="D346" s="37" t="s">
        <v>301</v>
      </c>
      <c r="E346" s="22">
        <v>2987025</v>
      </c>
      <c r="F346" s="22">
        <v>2977025</v>
      </c>
      <c r="G346" s="22">
        <v>1133533.46</v>
      </c>
      <c r="H346" s="48">
        <f t="shared" si="5"/>
        <v>38.076047732215883</v>
      </c>
    </row>
    <row r="347" spans="1:8" x14ac:dyDescent="0.25">
      <c r="A347" s="36" t="s">
        <v>358</v>
      </c>
      <c r="B347" s="37" t="s">
        <v>530</v>
      </c>
      <c r="C347" s="37" t="s">
        <v>533</v>
      </c>
      <c r="D347" s="37"/>
      <c r="E347" s="22">
        <v>20013526.440000001</v>
      </c>
      <c r="F347" s="22">
        <v>20449808.440000001</v>
      </c>
      <c r="G347" s="22">
        <v>8213349.0899999999</v>
      </c>
      <c r="H347" s="48">
        <f t="shared" si="5"/>
        <v>40.163452455303286</v>
      </c>
    </row>
    <row r="348" spans="1:8" ht="31.5" x14ac:dyDescent="0.25">
      <c r="A348" s="36" t="s">
        <v>320</v>
      </c>
      <c r="B348" s="37" t="s">
        <v>530</v>
      </c>
      <c r="C348" s="37" t="s">
        <v>533</v>
      </c>
      <c r="D348" s="37" t="s">
        <v>303</v>
      </c>
      <c r="E348" s="22">
        <v>20013526.440000001</v>
      </c>
      <c r="F348" s="22">
        <v>20449808.440000001</v>
      </c>
      <c r="G348" s="22">
        <v>8213349.0899999999</v>
      </c>
      <c r="H348" s="48">
        <f t="shared" si="5"/>
        <v>40.163452455303286</v>
      </c>
    </row>
    <row r="349" spans="1:8" x14ac:dyDescent="0.25">
      <c r="A349" s="36" t="s">
        <v>319</v>
      </c>
      <c r="B349" s="37" t="s">
        <v>530</v>
      </c>
      <c r="C349" s="37" t="s">
        <v>533</v>
      </c>
      <c r="D349" s="37" t="s">
        <v>301</v>
      </c>
      <c r="E349" s="22">
        <v>20013526.440000001</v>
      </c>
      <c r="F349" s="22">
        <v>20449808.440000001</v>
      </c>
      <c r="G349" s="22">
        <v>8213349.0899999999</v>
      </c>
      <c r="H349" s="48">
        <f t="shared" si="5"/>
        <v>40.163452455303286</v>
      </c>
    </row>
    <row r="350" spans="1:8" ht="31.5" x14ac:dyDescent="0.25">
      <c r="A350" s="36" t="s">
        <v>318</v>
      </c>
      <c r="B350" s="37" t="s">
        <v>530</v>
      </c>
      <c r="C350" s="37" t="s">
        <v>764</v>
      </c>
      <c r="D350" s="37"/>
      <c r="E350" s="22">
        <v>16579630.300000001</v>
      </c>
      <c r="F350" s="22">
        <v>24014870.780000001</v>
      </c>
      <c r="G350" s="22">
        <v>8907746.1400000006</v>
      </c>
      <c r="H350" s="48">
        <f t="shared" si="5"/>
        <v>37.092625738459212</v>
      </c>
    </row>
    <row r="351" spans="1:8" ht="31.5" x14ac:dyDescent="0.25">
      <c r="A351" s="36" t="s">
        <v>320</v>
      </c>
      <c r="B351" s="37" t="s">
        <v>530</v>
      </c>
      <c r="C351" s="37" t="s">
        <v>764</v>
      </c>
      <c r="D351" s="37" t="s">
        <v>303</v>
      </c>
      <c r="E351" s="22">
        <v>16579630.300000001</v>
      </c>
      <c r="F351" s="22">
        <v>24014870.780000001</v>
      </c>
      <c r="G351" s="22">
        <v>8907746.1400000006</v>
      </c>
      <c r="H351" s="48">
        <f t="shared" si="5"/>
        <v>37.092625738459212</v>
      </c>
    </row>
    <row r="352" spans="1:8" x14ac:dyDescent="0.25">
      <c r="A352" s="36" t="s">
        <v>319</v>
      </c>
      <c r="B352" s="37" t="s">
        <v>530</v>
      </c>
      <c r="C352" s="37" t="s">
        <v>764</v>
      </c>
      <c r="D352" s="37" t="s">
        <v>301</v>
      </c>
      <c r="E352" s="22">
        <v>16579630.300000001</v>
      </c>
      <c r="F352" s="22">
        <v>24014870.780000001</v>
      </c>
      <c r="G352" s="22">
        <v>8907746.1400000006</v>
      </c>
      <c r="H352" s="48">
        <f t="shared" si="5"/>
        <v>37.092625738459212</v>
      </c>
    </row>
    <row r="353" spans="1:8" ht="63" x14ac:dyDescent="0.25">
      <c r="A353" s="36" t="s">
        <v>353</v>
      </c>
      <c r="B353" s="37" t="s">
        <v>530</v>
      </c>
      <c r="C353" s="37" t="s">
        <v>765</v>
      </c>
      <c r="D353" s="37"/>
      <c r="E353" s="22">
        <v>0</v>
      </c>
      <c r="F353" s="22">
        <v>2690093</v>
      </c>
      <c r="G353" s="22">
        <v>0</v>
      </c>
      <c r="H353" s="48">
        <f t="shared" si="5"/>
        <v>0</v>
      </c>
    </row>
    <row r="354" spans="1:8" ht="31.5" x14ac:dyDescent="0.25">
      <c r="A354" s="36" t="s">
        <v>320</v>
      </c>
      <c r="B354" s="37" t="s">
        <v>530</v>
      </c>
      <c r="C354" s="37" t="s">
        <v>765</v>
      </c>
      <c r="D354" s="37" t="s">
        <v>303</v>
      </c>
      <c r="E354" s="22">
        <v>0</v>
      </c>
      <c r="F354" s="22">
        <v>2690093</v>
      </c>
      <c r="G354" s="22">
        <v>0</v>
      </c>
      <c r="H354" s="48">
        <f t="shared" si="5"/>
        <v>0</v>
      </c>
    </row>
    <row r="355" spans="1:8" x14ac:dyDescent="0.25">
      <c r="A355" s="36" t="s">
        <v>319</v>
      </c>
      <c r="B355" s="37" t="s">
        <v>530</v>
      </c>
      <c r="C355" s="37" t="s">
        <v>765</v>
      </c>
      <c r="D355" s="37" t="s">
        <v>301</v>
      </c>
      <c r="E355" s="22">
        <v>0</v>
      </c>
      <c r="F355" s="22">
        <v>2690093</v>
      </c>
      <c r="G355" s="22">
        <v>0</v>
      </c>
      <c r="H355" s="48">
        <f t="shared" si="5"/>
        <v>0</v>
      </c>
    </row>
    <row r="356" spans="1:8" ht="31.5" x14ac:dyDescent="0.25">
      <c r="A356" s="36" t="s">
        <v>356</v>
      </c>
      <c r="B356" s="37" t="s">
        <v>530</v>
      </c>
      <c r="C356" s="37" t="s">
        <v>534</v>
      </c>
      <c r="D356" s="37"/>
      <c r="E356" s="22">
        <v>75000</v>
      </c>
      <c r="F356" s="22">
        <v>0</v>
      </c>
      <c r="G356" s="22">
        <v>0</v>
      </c>
      <c r="H356" s="48"/>
    </row>
    <row r="357" spans="1:8" ht="31.5" x14ac:dyDescent="0.25">
      <c r="A357" s="36" t="s">
        <v>320</v>
      </c>
      <c r="B357" s="37" t="s">
        <v>530</v>
      </c>
      <c r="C357" s="37" t="s">
        <v>534</v>
      </c>
      <c r="D357" s="37" t="s">
        <v>303</v>
      </c>
      <c r="E357" s="22">
        <v>75000</v>
      </c>
      <c r="F357" s="22">
        <v>0</v>
      </c>
      <c r="G357" s="22">
        <v>0</v>
      </c>
      <c r="H357" s="48"/>
    </row>
    <row r="358" spans="1:8" x14ac:dyDescent="0.25">
      <c r="A358" s="36" t="s">
        <v>319</v>
      </c>
      <c r="B358" s="37" t="s">
        <v>530</v>
      </c>
      <c r="C358" s="37" t="s">
        <v>534</v>
      </c>
      <c r="D358" s="37" t="s">
        <v>301</v>
      </c>
      <c r="E358" s="22">
        <v>75000</v>
      </c>
      <c r="F358" s="22">
        <v>0</v>
      </c>
      <c r="G358" s="22">
        <v>0</v>
      </c>
      <c r="H358" s="48"/>
    </row>
    <row r="359" spans="1:8" ht="63" x14ac:dyDescent="0.25">
      <c r="A359" s="36" t="s">
        <v>353</v>
      </c>
      <c r="B359" s="37" t="s">
        <v>530</v>
      </c>
      <c r="C359" s="37" t="s">
        <v>535</v>
      </c>
      <c r="D359" s="37"/>
      <c r="E359" s="22">
        <v>876800</v>
      </c>
      <c r="F359" s="22">
        <v>608663</v>
      </c>
      <c r="G359" s="22">
        <v>86149.8</v>
      </c>
      <c r="H359" s="48">
        <f t="shared" si="5"/>
        <v>14.153940686389676</v>
      </c>
    </row>
    <row r="360" spans="1:8" ht="31.5" x14ac:dyDescent="0.25">
      <c r="A360" s="36" t="s">
        <v>251</v>
      </c>
      <c r="B360" s="37" t="s">
        <v>530</v>
      </c>
      <c r="C360" s="37" t="s">
        <v>535</v>
      </c>
      <c r="D360" s="37" t="s">
        <v>219</v>
      </c>
      <c r="E360" s="22">
        <v>816455</v>
      </c>
      <c r="F360" s="22">
        <v>548318</v>
      </c>
      <c r="G360" s="22">
        <v>86149.8</v>
      </c>
      <c r="H360" s="48">
        <f t="shared" si="5"/>
        <v>15.711649079548728</v>
      </c>
    </row>
    <row r="361" spans="1:8" ht="31.5" x14ac:dyDescent="0.25">
      <c r="A361" s="36" t="s">
        <v>250</v>
      </c>
      <c r="B361" s="37" t="s">
        <v>530</v>
      </c>
      <c r="C361" s="37" t="s">
        <v>535</v>
      </c>
      <c r="D361" s="37" t="s">
        <v>215</v>
      </c>
      <c r="E361" s="22">
        <v>816455</v>
      </c>
      <c r="F361" s="22">
        <v>548318</v>
      </c>
      <c r="G361" s="22">
        <v>86149.8</v>
      </c>
      <c r="H361" s="48">
        <f t="shared" si="5"/>
        <v>15.711649079548728</v>
      </c>
    </row>
    <row r="362" spans="1:8" ht="31.5" x14ac:dyDescent="0.25">
      <c r="A362" s="36" t="s">
        <v>320</v>
      </c>
      <c r="B362" s="37" t="s">
        <v>530</v>
      </c>
      <c r="C362" s="37" t="s">
        <v>535</v>
      </c>
      <c r="D362" s="37" t="s">
        <v>303</v>
      </c>
      <c r="E362" s="22">
        <v>60345</v>
      </c>
      <c r="F362" s="22">
        <v>60345</v>
      </c>
      <c r="G362" s="22">
        <v>0</v>
      </c>
      <c r="H362" s="48">
        <f t="shared" si="5"/>
        <v>0</v>
      </c>
    </row>
    <row r="363" spans="1:8" x14ac:dyDescent="0.25">
      <c r="A363" s="36" t="s">
        <v>319</v>
      </c>
      <c r="B363" s="37" t="s">
        <v>530</v>
      </c>
      <c r="C363" s="37" t="s">
        <v>535</v>
      </c>
      <c r="D363" s="37" t="s">
        <v>301</v>
      </c>
      <c r="E363" s="22">
        <v>60345</v>
      </c>
      <c r="F363" s="22">
        <v>60345</v>
      </c>
      <c r="G363" s="22">
        <v>0</v>
      </c>
      <c r="H363" s="48">
        <f t="shared" si="5"/>
        <v>0</v>
      </c>
    </row>
    <row r="364" spans="1:8" x14ac:dyDescent="0.25">
      <c r="A364" s="36" t="s">
        <v>328</v>
      </c>
      <c r="B364" s="37" t="s">
        <v>530</v>
      </c>
      <c r="C364" s="37" t="s">
        <v>536</v>
      </c>
      <c r="D364" s="37"/>
      <c r="E364" s="22">
        <v>2058656</v>
      </c>
      <c r="F364" s="22">
        <v>2078656</v>
      </c>
      <c r="G364" s="22">
        <v>791802.79</v>
      </c>
      <c r="H364" s="48">
        <f t="shared" si="5"/>
        <v>38.0920551548693</v>
      </c>
    </row>
    <row r="365" spans="1:8" ht="63" x14ac:dyDescent="0.25">
      <c r="A365" s="36" t="s">
        <v>242</v>
      </c>
      <c r="B365" s="37" t="s">
        <v>530</v>
      </c>
      <c r="C365" s="37" t="s">
        <v>536</v>
      </c>
      <c r="D365" s="37" t="s">
        <v>241</v>
      </c>
      <c r="E365" s="22">
        <v>2040456</v>
      </c>
      <c r="F365" s="22">
        <v>2040456</v>
      </c>
      <c r="G365" s="22">
        <v>787802.79</v>
      </c>
      <c r="H365" s="48">
        <f t="shared" si="5"/>
        <v>38.609153542149407</v>
      </c>
    </row>
    <row r="366" spans="1:8" x14ac:dyDescent="0.25">
      <c r="A366" s="36" t="s">
        <v>327</v>
      </c>
      <c r="B366" s="37" t="s">
        <v>530</v>
      </c>
      <c r="C366" s="37" t="s">
        <v>536</v>
      </c>
      <c r="D366" s="37" t="s">
        <v>326</v>
      </c>
      <c r="E366" s="22">
        <v>2040456</v>
      </c>
      <c r="F366" s="22">
        <v>2040456</v>
      </c>
      <c r="G366" s="22">
        <v>787802.79</v>
      </c>
      <c r="H366" s="48">
        <f t="shared" si="5"/>
        <v>38.609153542149407</v>
      </c>
    </row>
    <row r="367" spans="1:8" ht="31.5" x14ac:dyDescent="0.25">
      <c r="A367" s="36" t="s">
        <v>251</v>
      </c>
      <c r="B367" s="37" t="s">
        <v>530</v>
      </c>
      <c r="C367" s="37" t="s">
        <v>536</v>
      </c>
      <c r="D367" s="37" t="s">
        <v>219</v>
      </c>
      <c r="E367" s="22">
        <v>18200</v>
      </c>
      <c r="F367" s="22">
        <v>38200</v>
      </c>
      <c r="G367" s="22">
        <v>4000</v>
      </c>
      <c r="H367" s="48">
        <f t="shared" si="5"/>
        <v>10.471204188481675</v>
      </c>
    </row>
    <row r="368" spans="1:8" ht="31.5" x14ac:dyDescent="0.25">
      <c r="A368" s="36" t="s">
        <v>250</v>
      </c>
      <c r="B368" s="37" t="s">
        <v>530</v>
      </c>
      <c r="C368" s="37" t="s">
        <v>536</v>
      </c>
      <c r="D368" s="37" t="s">
        <v>215</v>
      </c>
      <c r="E368" s="22">
        <v>18200</v>
      </c>
      <c r="F368" s="22">
        <v>38200</v>
      </c>
      <c r="G368" s="22">
        <v>4000</v>
      </c>
      <c r="H368" s="48">
        <f t="shared" si="5"/>
        <v>10.471204188481675</v>
      </c>
    </row>
    <row r="369" spans="1:8" ht="47.25" x14ac:dyDescent="0.25">
      <c r="A369" s="36" t="s">
        <v>854</v>
      </c>
      <c r="B369" s="37" t="s">
        <v>530</v>
      </c>
      <c r="C369" s="37" t="s">
        <v>855</v>
      </c>
      <c r="D369" s="37"/>
      <c r="E369" s="22">
        <v>4289508</v>
      </c>
      <c r="F369" s="22">
        <v>4289508</v>
      </c>
      <c r="G369" s="22">
        <v>0</v>
      </c>
      <c r="H369" s="48">
        <f t="shared" si="5"/>
        <v>0</v>
      </c>
    </row>
    <row r="370" spans="1:8" ht="31.5" x14ac:dyDescent="0.25">
      <c r="A370" s="36" t="s">
        <v>320</v>
      </c>
      <c r="B370" s="37" t="s">
        <v>530</v>
      </c>
      <c r="C370" s="37" t="s">
        <v>855</v>
      </c>
      <c r="D370" s="37">
        <v>600</v>
      </c>
      <c r="E370" s="22">
        <v>4289508</v>
      </c>
      <c r="F370" s="22">
        <v>4289508</v>
      </c>
      <c r="G370" s="22">
        <v>0</v>
      </c>
      <c r="H370" s="48">
        <f t="shared" si="5"/>
        <v>0</v>
      </c>
    </row>
    <row r="371" spans="1:8" x14ac:dyDescent="0.25">
      <c r="A371" s="36" t="s">
        <v>319</v>
      </c>
      <c r="B371" s="37" t="s">
        <v>530</v>
      </c>
      <c r="C371" s="37" t="s">
        <v>855</v>
      </c>
      <c r="D371" s="37">
        <v>610</v>
      </c>
      <c r="E371" s="22">
        <v>4289508</v>
      </c>
      <c r="F371" s="22">
        <v>4289508</v>
      </c>
      <c r="G371" s="22">
        <v>0</v>
      </c>
      <c r="H371" s="48">
        <f t="shared" si="5"/>
        <v>0</v>
      </c>
    </row>
    <row r="372" spans="1:8" ht="31.5" x14ac:dyDescent="0.25">
      <c r="A372" s="36" t="s">
        <v>903</v>
      </c>
      <c r="B372" s="37" t="s">
        <v>530</v>
      </c>
      <c r="C372" s="37" t="s">
        <v>901</v>
      </c>
      <c r="D372" s="37" t="s">
        <v>915</v>
      </c>
      <c r="E372" s="22">
        <v>0</v>
      </c>
      <c r="F372" s="22">
        <v>10000</v>
      </c>
      <c r="G372" s="22">
        <v>0</v>
      </c>
      <c r="H372" s="48">
        <f t="shared" si="5"/>
        <v>0</v>
      </c>
    </row>
    <row r="373" spans="1:8" ht="31.5" x14ac:dyDescent="0.25">
      <c r="A373" s="36" t="s">
        <v>320</v>
      </c>
      <c r="B373" s="37" t="s">
        <v>530</v>
      </c>
      <c r="C373" s="37" t="s">
        <v>901</v>
      </c>
      <c r="D373" s="37" t="s">
        <v>303</v>
      </c>
      <c r="E373" s="22">
        <v>0</v>
      </c>
      <c r="F373" s="22">
        <v>10000</v>
      </c>
      <c r="G373" s="22">
        <v>0</v>
      </c>
      <c r="H373" s="48">
        <f t="shared" si="5"/>
        <v>0</v>
      </c>
    </row>
    <row r="374" spans="1:8" x14ac:dyDescent="0.25">
      <c r="A374" s="36" t="s">
        <v>319</v>
      </c>
      <c r="B374" s="37" t="s">
        <v>530</v>
      </c>
      <c r="C374" s="37" t="s">
        <v>901</v>
      </c>
      <c r="D374" s="37" t="s">
        <v>301</v>
      </c>
      <c r="E374" s="22">
        <v>0</v>
      </c>
      <c r="F374" s="22">
        <v>10000</v>
      </c>
      <c r="G374" s="22">
        <v>0</v>
      </c>
      <c r="H374" s="48">
        <f t="shared" si="5"/>
        <v>0</v>
      </c>
    </row>
    <row r="375" spans="1:8" x14ac:dyDescent="0.25">
      <c r="A375" s="36" t="s">
        <v>323</v>
      </c>
      <c r="B375" s="37" t="s">
        <v>530</v>
      </c>
      <c r="C375" s="37" t="s">
        <v>537</v>
      </c>
      <c r="D375" s="37"/>
      <c r="E375" s="22">
        <v>0</v>
      </c>
      <c r="F375" s="22">
        <v>187735</v>
      </c>
      <c r="G375" s="22">
        <v>187735</v>
      </c>
      <c r="H375" s="48">
        <f t="shared" si="5"/>
        <v>100</v>
      </c>
    </row>
    <row r="376" spans="1:8" ht="31.5" x14ac:dyDescent="0.25">
      <c r="A376" s="36" t="s">
        <v>320</v>
      </c>
      <c r="B376" s="37" t="s">
        <v>530</v>
      </c>
      <c r="C376" s="37" t="s">
        <v>537</v>
      </c>
      <c r="D376" s="37" t="s">
        <v>303</v>
      </c>
      <c r="E376" s="22">
        <v>0</v>
      </c>
      <c r="F376" s="22">
        <v>187735</v>
      </c>
      <c r="G376" s="22">
        <v>187735</v>
      </c>
      <c r="H376" s="48">
        <f t="shared" si="5"/>
        <v>100</v>
      </c>
    </row>
    <row r="377" spans="1:8" x14ac:dyDescent="0.25">
      <c r="A377" s="36" t="s">
        <v>319</v>
      </c>
      <c r="B377" s="37" t="s">
        <v>530</v>
      </c>
      <c r="C377" s="37" t="s">
        <v>537</v>
      </c>
      <c r="D377" s="37" t="s">
        <v>301</v>
      </c>
      <c r="E377" s="22">
        <v>0</v>
      </c>
      <c r="F377" s="22">
        <v>187735</v>
      </c>
      <c r="G377" s="22">
        <v>187735</v>
      </c>
      <c r="H377" s="48">
        <f t="shared" si="5"/>
        <v>100</v>
      </c>
    </row>
    <row r="378" spans="1:8" x14ac:dyDescent="0.25">
      <c r="A378" s="33" t="s">
        <v>673</v>
      </c>
      <c r="B378" s="34" t="s">
        <v>538</v>
      </c>
      <c r="C378" s="34"/>
      <c r="D378" s="34"/>
      <c r="E378" s="35">
        <v>9442757</v>
      </c>
      <c r="F378" s="35">
        <v>9442757</v>
      </c>
      <c r="G378" s="35">
        <v>4221669.84</v>
      </c>
      <c r="H378" s="47">
        <f t="shared" si="5"/>
        <v>44.70802160851963</v>
      </c>
    </row>
    <row r="379" spans="1:8" ht="31.5" x14ac:dyDescent="0.25">
      <c r="A379" s="36" t="s">
        <v>243</v>
      </c>
      <c r="B379" s="37" t="s">
        <v>538</v>
      </c>
      <c r="C379" s="37" t="s">
        <v>539</v>
      </c>
      <c r="D379" s="37"/>
      <c r="E379" s="22">
        <v>2356584</v>
      </c>
      <c r="F379" s="22">
        <v>2356584</v>
      </c>
      <c r="G379" s="22">
        <v>1127044.1100000001</v>
      </c>
      <c r="H379" s="48">
        <f t="shared" si="5"/>
        <v>47.825331496776698</v>
      </c>
    </row>
    <row r="380" spans="1:8" ht="63" x14ac:dyDescent="0.25">
      <c r="A380" s="36" t="s">
        <v>242</v>
      </c>
      <c r="B380" s="37" t="s">
        <v>538</v>
      </c>
      <c r="C380" s="37" t="s">
        <v>539</v>
      </c>
      <c r="D380" s="37" t="s">
        <v>241</v>
      </c>
      <c r="E380" s="22">
        <v>2356584</v>
      </c>
      <c r="F380" s="22">
        <v>2356584</v>
      </c>
      <c r="G380" s="22">
        <v>1127044.1100000001</v>
      </c>
      <c r="H380" s="48">
        <f t="shared" si="5"/>
        <v>47.825331496776698</v>
      </c>
    </row>
    <row r="381" spans="1:8" ht="31.5" x14ac:dyDescent="0.25">
      <c r="A381" s="36" t="s">
        <v>252</v>
      </c>
      <c r="B381" s="37" t="s">
        <v>538</v>
      </c>
      <c r="C381" s="37" t="s">
        <v>539</v>
      </c>
      <c r="D381" s="37" t="s">
        <v>240</v>
      </c>
      <c r="E381" s="22">
        <v>2356584</v>
      </c>
      <c r="F381" s="22">
        <v>2356584</v>
      </c>
      <c r="G381" s="22">
        <v>1127044.1100000001</v>
      </c>
      <c r="H381" s="48">
        <f t="shared" si="5"/>
        <v>47.825331496776698</v>
      </c>
    </row>
    <row r="382" spans="1:8" ht="31.5" x14ac:dyDescent="0.25">
      <c r="A382" s="36" t="s">
        <v>349</v>
      </c>
      <c r="B382" s="37" t="s">
        <v>538</v>
      </c>
      <c r="C382" s="37" t="s">
        <v>540</v>
      </c>
      <c r="D382" s="37"/>
      <c r="E382" s="22">
        <v>3053917</v>
      </c>
      <c r="F382" s="22">
        <v>3053917</v>
      </c>
      <c r="G382" s="22">
        <v>1249137.1599999999</v>
      </c>
      <c r="H382" s="48">
        <f t="shared" ref="H382:H438" si="6">G382/F382*100</f>
        <v>40.90278681444191</v>
      </c>
    </row>
    <row r="383" spans="1:8" ht="63" x14ac:dyDescent="0.25">
      <c r="A383" s="36" t="s">
        <v>242</v>
      </c>
      <c r="B383" s="37" t="s">
        <v>538</v>
      </c>
      <c r="C383" s="37" t="s">
        <v>540</v>
      </c>
      <c r="D383" s="37" t="s">
        <v>241</v>
      </c>
      <c r="E383" s="22">
        <v>2928101</v>
      </c>
      <c r="F383" s="22">
        <v>2928101</v>
      </c>
      <c r="G383" s="22">
        <v>1216424.3999999999</v>
      </c>
      <c r="H383" s="48">
        <f t="shared" si="6"/>
        <v>41.543116169831571</v>
      </c>
    </row>
    <row r="384" spans="1:8" x14ac:dyDescent="0.25">
      <c r="A384" s="36" t="s">
        <v>327</v>
      </c>
      <c r="B384" s="37" t="s">
        <v>538</v>
      </c>
      <c r="C384" s="37" t="s">
        <v>540</v>
      </c>
      <c r="D384" s="37" t="s">
        <v>326</v>
      </c>
      <c r="E384" s="22">
        <v>2928101</v>
      </c>
      <c r="F384" s="22">
        <v>2928101</v>
      </c>
      <c r="G384" s="22">
        <v>1216424.3999999999</v>
      </c>
      <c r="H384" s="48">
        <f t="shared" si="6"/>
        <v>41.543116169831571</v>
      </c>
    </row>
    <row r="385" spans="1:8" ht="31.5" x14ac:dyDescent="0.25">
      <c r="A385" s="36" t="s">
        <v>251</v>
      </c>
      <c r="B385" s="37" t="s">
        <v>538</v>
      </c>
      <c r="C385" s="37" t="s">
        <v>540</v>
      </c>
      <c r="D385" s="37" t="s">
        <v>219</v>
      </c>
      <c r="E385" s="22">
        <v>118816</v>
      </c>
      <c r="F385" s="22">
        <v>118816</v>
      </c>
      <c r="G385" s="22">
        <v>26385.759999999998</v>
      </c>
      <c r="H385" s="48">
        <f t="shared" si="6"/>
        <v>22.207244815513061</v>
      </c>
    </row>
    <row r="386" spans="1:8" ht="31.5" x14ac:dyDescent="0.25">
      <c r="A386" s="36" t="s">
        <v>250</v>
      </c>
      <c r="B386" s="37" t="s">
        <v>538</v>
      </c>
      <c r="C386" s="37" t="s">
        <v>540</v>
      </c>
      <c r="D386" s="37" t="s">
        <v>215</v>
      </c>
      <c r="E386" s="22">
        <v>118816</v>
      </c>
      <c r="F386" s="22">
        <v>118816</v>
      </c>
      <c r="G386" s="22">
        <v>26385.759999999998</v>
      </c>
      <c r="H386" s="48">
        <f t="shared" si="6"/>
        <v>22.207244815513061</v>
      </c>
    </row>
    <row r="387" spans="1:8" x14ac:dyDescent="0.25">
      <c r="A387" s="36" t="s">
        <v>277</v>
      </c>
      <c r="B387" s="37" t="s">
        <v>538</v>
      </c>
      <c r="C387" s="37" t="s">
        <v>540</v>
      </c>
      <c r="D387" s="37" t="s">
        <v>222</v>
      </c>
      <c r="E387" s="22">
        <v>7000</v>
      </c>
      <c r="F387" s="22">
        <v>7000</v>
      </c>
      <c r="G387" s="22">
        <v>6327</v>
      </c>
      <c r="H387" s="48">
        <f t="shared" si="6"/>
        <v>90.385714285714286</v>
      </c>
    </row>
    <row r="388" spans="1:8" x14ac:dyDescent="0.25">
      <c r="A388" s="36" t="s">
        <v>276</v>
      </c>
      <c r="B388" s="37" t="s">
        <v>538</v>
      </c>
      <c r="C388" s="37" t="s">
        <v>540</v>
      </c>
      <c r="D388" s="37" t="s">
        <v>274</v>
      </c>
      <c r="E388" s="22">
        <v>7000</v>
      </c>
      <c r="F388" s="22">
        <v>7000</v>
      </c>
      <c r="G388" s="22">
        <v>6327</v>
      </c>
      <c r="H388" s="48">
        <f t="shared" si="6"/>
        <v>90.385714285714286</v>
      </c>
    </row>
    <row r="389" spans="1:8" ht="31.5" x14ac:dyDescent="0.25">
      <c r="A389" s="36" t="s">
        <v>347</v>
      </c>
      <c r="B389" s="37" t="s">
        <v>538</v>
      </c>
      <c r="C389" s="37" t="s">
        <v>541</v>
      </c>
      <c r="D389" s="37"/>
      <c r="E389" s="22">
        <v>3747856</v>
      </c>
      <c r="F389" s="22">
        <v>3747856</v>
      </c>
      <c r="G389" s="22">
        <v>1719953.57</v>
      </c>
      <c r="H389" s="48">
        <f t="shared" si="6"/>
        <v>45.891666328695663</v>
      </c>
    </row>
    <row r="390" spans="1:8" ht="63" x14ac:dyDescent="0.25">
      <c r="A390" s="36" t="s">
        <v>242</v>
      </c>
      <c r="B390" s="37" t="s">
        <v>538</v>
      </c>
      <c r="C390" s="37" t="s">
        <v>541</v>
      </c>
      <c r="D390" s="37" t="s">
        <v>241</v>
      </c>
      <c r="E390" s="22">
        <v>3576856</v>
      </c>
      <c r="F390" s="22">
        <v>3576856</v>
      </c>
      <c r="G390" s="22">
        <v>1670443.57</v>
      </c>
      <c r="H390" s="48">
        <f t="shared" si="6"/>
        <v>46.701448702435883</v>
      </c>
    </row>
    <row r="391" spans="1:8" x14ac:dyDescent="0.25">
      <c r="A391" s="36" t="s">
        <v>327</v>
      </c>
      <c r="B391" s="37" t="s">
        <v>538</v>
      </c>
      <c r="C391" s="37" t="s">
        <v>541</v>
      </c>
      <c r="D391" s="37" t="s">
        <v>326</v>
      </c>
      <c r="E391" s="22">
        <v>3576856</v>
      </c>
      <c r="F391" s="22">
        <v>3576856</v>
      </c>
      <c r="G391" s="22">
        <v>1670443.57</v>
      </c>
      <c r="H391" s="48">
        <f t="shared" si="6"/>
        <v>46.701448702435883</v>
      </c>
    </row>
    <row r="392" spans="1:8" ht="31.5" x14ac:dyDescent="0.25">
      <c r="A392" s="36" t="s">
        <v>251</v>
      </c>
      <c r="B392" s="37" t="s">
        <v>538</v>
      </c>
      <c r="C392" s="37" t="s">
        <v>541</v>
      </c>
      <c r="D392" s="37" t="s">
        <v>219</v>
      </c>
      <c r="E392" s="22">
        <v>171000</v>
      </c>
      <c r="F392" s="22">
        <v>171000</v>
      </c>
      <c r="G392" s="22">
        <v>49510</v>
      </c>
      <c r="H392" s="48">
        <f t="shared" si="6"/>
        <v>28.953216374269008</v>
      </c>
    </row>
    <row r="393" spans="1:8" ht="31.5" x14ac:dyDescent="0.25">
      <c r="A393" s="36" t="s">
        <v>250</v>
      </c>
      <c r="B393" s="37" t="s">
        <v>538</v>
      </c>
      <c r="C393" s="37" t="s">
        <v>541</v>
      </c>
      <c r="D393" s="37" t="s">
        <v>215</v>
      </c>
      <c r="E393" s="22">
        <v>171000</v>
      </c>
      <c r="F393" s="22">
        <v>171000</v>
      </c>
      <c r="G393" s="22">
        <v>49510</v>
      </c>
      <c r="H393" s="48">
        <f t="shared" si="6"/>
        <v>28.953216374269008</v>
      </c>
    </row>
    <row r="394" spans="1:8" ht="78.75" x14ac:dyDescent="0.25">
      <c r="A394" s="36" t="s">
        <v>674</v>
      </c>
      <c r="B394" s="37" t="s">
        <v>538</v>
      </c>
      <c r="C394" s="37" t="s">
        <v>542</v>
      </c>
      <c r="D394" s="37"/>
      <c r="E394" s="22">
        <v>284400</v>
      </c>
      <c r="F394" s="22">
        <v>284400</v>
      </c>
      <c r="G394" s="22">
        <v>125535</v>
      </c>
      <c r="H394" s="48">
        <f t="shared" si="6"/>
        <v>44.140295358649787</v>
      </c>
    </row>
    <row r="395" spans="1:8" x14ac:dyDescent="0.25">
      <c r="A395" s="36" t="s">
        <v>344</v>
      </c>
      <c r="B395" s="37" t="s">
        <v>538</v>
      </c>
      <c r="C395" s="37" t="s">
        <v>542</v>
      </c>
      <c r="D395" s="37" t="s">
        <v>233</v>
      </c>
      <c r="E395" s="22">
        <v>129600</v>
      </c>
      <c r="F395" s="22">
        <v>129600</v>
      </c>
      <c r="G395" s="22">
        <v>56700</v>
      </c>
      <c r="H395" s="48">
        <f t="shared" si="6"/>
        <v>43.75</v>
      </c>
    </row>
    <row r="396" spans="1:8" ht="31.5" x14ac:dyDescent="0.25">
      <c r="A396" s="36" t="s">
        <v>398</v>
      </c>
      <c r="B396" s="37" t="s">
        <v>538</v>
      </c>
      <c r="C396" s="37" t="s">
        <v>542</v>
      </c>
      <c r="D396" s="37" t="s">
        <v>232</v>
      </c>
      <c r="E396" s="22">
        <v>129600</v>
      </c>
      <c r="F396" s="22">
        <v>129600</v>
      </c>
      <c r="G396" s="22">
        <v>56700</v>
      </c>
      <c r="H396" s="48">
        <f t="shared" si="6"/>
        <v>43.75</v>
      </c>
    </row>
    <row r="397" spans="1:8" ht="31.5" x14ac:dyDescent="0.25">
      <c r="A397" s="36" t="s">
        <v>320</v>
      </c>
      <c r="B397" s="37" t="s">
        <v>538</v>
      </c>
      <c r="C397" s="37" t="s">
        <v>542</v>
      </c>
      <c r="D397" s="37" t="s">
        <v>303</v>
      </c>
      <c r="E397" s="22">
        <v>154800</v>
      </c>
      <c r="F397" s="22">
        <v>154800</v>
      </c>
      <c r="G397" s="22">
        <v>68835</v>
      </c>
      <c r="H397" s="48">
        <f t="shared" si="6"/>
        <v>44.467054263565892</v>
      </c>
    </row>
    <row r="398" spans="1:8" x14ac:dyDescent="0.25">
      <c r="A398" s="36" t="s">
        <v>319</v>
      </c>
      <c r="B398" s="37" t="s">
        <v>538</v>
      </c>
      <c r="C398" s="37" t="s">
        <v>542</v>
      </c>
      <c r="D398" s="37" t="s">
        <v>301</v>
      </c>
      <c r="E398" s="22">
        <v>154800</v>
      </c>
      <c r="F398" s="22">
        <v>154800</v>
      </c>
      <c r="G398" s="22">
        <v>68835</v>
      </c>
      <c r="H398" s="48">
        <f t="shared" si="6"/>
        <v>44.467054263565892</v>
      </c>
    </row>
    <row r="399" spans="1:8" x14ac:dyDescent="0.25">
      <c r="A399" s="33" t="s">
        <v>666</v>
      </c>
      <c r="B399" s="34" t="s">
        <v>613</v>
      </c>
      <c r="C399" s="34"/>
      <c r="D399" s="34"/>
      <c r="E399" s="35">
        <v>0</v>
      </c>
      <c r="F399" s="35">
        <v>252803.5</v>
      </c>
      <c r="G399" s="35">
        <v>252803.03</v>
      </c>
      <c r="H399" s="47">
        <f t="shared" si="6"/>
        <v>99.999814084852474</v>
      </c>
    </row>
    <row r="400" spans="1:8" x14ac:dyDescent="0.25">
      <c r="A400" s="33" t="s">
        <v>667</v>
      </c>
      <c r="B400" s="34" t="s">
        <v>614</v>
      </c>
      <c r="C400" s="34"/>
      <c r="D400" s="34"/>
      <c r="E400" s="35">
        <v>0</v>
      </c>
      <c r="F400" s="35">
        <v>252803.5</v>
      </c>
      <c r="G400" s="35">
        <v>252803.03</v>
      </c>
      <c r="H400" s="47">
        <f t="shared" si="6"/>
        <v>99.999814084852474</v>
      </c>
    </row>
    <row r="401" spans="1:8" ht="31.5" x14ac:dyDescent="0.25">
      <c r="A401" s="36" t="s">
        <v>226</v>
      </c>
      <c r="B401" s="37" t="s">
        <v>614</v>
      </c>
      <c r="C401" s="37" t="s">
        <v>601</v>
      </c>
      <c r="D401" s="37"/>
      <c r="E401" s="22">
        <v>0</v>
      </c>
      <c r="F401" s="22">
        <v>252803.5</v>
      </c>
      <c r="G401" s="22">
        <v>252803.03</v>
      </c>
      <c r="H401" s="48">
        <f t="shared" si="6"/>
        <v>99.999814084852474</v>
      </c>
    </row>
    <row r="402" spans="1:8" x14ac:dyDescent="0.25">
      <c r="A402" s="36" t="s">
        <v>277</v>
      </c>
      <c r="B402" s="37" t="s">
        <v>614</v>
      </c>
      <c r="C402" s="37" t="s">
        <v>601</v>
      </c>
      <c r="D402" s="37" t="s">
        <v>222</v>
      </c>
      <c r="E402" s="22">
        <v>0</v>
      </c>
      <c r="F402" s="22">
        <v>252803.5</v>
      </c>
      <c r="G402" s="22">
        <v>252803.03</v>
      </c>
      <c r="H402" s="48">
        <f t="shared" si="6"/>
        <v>99.999814084852474</v>
      </c>
    </row>
    <row r="403" spans="1:8" x14ac:dyDescent="0.25">
      <c r="A403" s="36" t="s">
        <v>225</v>
      </c>
      <c r="B403" s="37" t="s">
        <v>614</v>
      </c>
      <c r="C403" s="37" t="s">
        <v>601</v>
      </c>
      <c r="D403" s="37" t="s">
        <v>223</v>
      </c>
      <c r="E403" s="22">
        <v>0</v>
      </c>
      <c r="F403" s="22">
        <v>252803.5</v>
      </c>
      <c r="G403" s="22">
        <v>252803.03</v>
      </c>
      <c r="H403" s="48">
        <f t="shared" si="6"/>
        <v>99.999814084852474</v>
      </c>
    </row>
    <row r="404" spans="1:8" x14ac:dyDescent="0.25">
      <c r="A404" s="33" t="s">
        <v>668</v>
      </c>
      <c r="B404" s="34" t="s">
        <v>543</v>
      </c>
      <c r="C404" s="34"/>
      <c r="D404" s="34"/>
      <c r="E404" s="35">
        <v>55677785.280000001</v>
      </c>
      <c r="F404" s="35">
        <v>57307535.280000001</v>
      </c>
      <c r="G404" s="35">
        <v>19964925.949999999</v>
      </c>
      <c r="H404" s="47">
        <f t="shared" si="6"/>
        <v>34.838221278324013</v>
      </c>
    </row>
    <row r="405" spans="1:8" x14ac:dyDescent="0.25">
      <c r="A405" s="33" t="s">
        <v>691</v>
      </c>
      <c r="B405" s="34" t="s">
        <v>615</v>
      </c>
      <c r="C405" s="34"/>
      <c r="D405" s="34"/>
      <c r="E405" s="35">
        <v>8214288</v>
      </c>
      <c r="F405" s="35">
        <v>8214288</v>
      </c>
      <c r="G405" s="35">
        <v>4036614.34</v>
      </c>
      <c r="H405" s="47">
        <f t="shared" si="6"/>
        <v>49.141378291094732</v>
      </c>
    </row>
    <row r="406" spans="1:8" x14ac:dyDescent="0.25">
      <c r="A406" s="36" t="s">
        <v>461</v>
      </c>
      <c r="B406" s="37" t="s">
        <v>615</v>
      </c>
      <c r="C406" s="37" t="s">
        <v>616</v>
      </c>
      <c r="D406" s="37"/>
      <c r="E406" s="22">
        <v>8214288</v>
      </c>
      <c r="F406" s="22">
        <v>8214288</v>
      </c>
      <c r="G406" s="22">
        <v>4036614.34</v>
      </c>
      <c r="H406" s="48">
        <f t="shared" si="6"/>
        <v>49.141378291094732</v>
      </c>
    </row>
    <row r="407" spans="1:8" x14ac:dyDescent="0.25">
      <c r="A407" s="36" t="s">
        <v>344</v>
      </c>
      <c r="B407" s="37" t="s">
        <v>615</v>
      </c>
      <c r="C407" s="37" t="s">
        <v>616</v>
      </c>
      <c r="D407" s="37" t="s">
        <v>233</v>
      </c>
      <c r="E407" s="22">
        <v>8214288</v>
      </c>
      <c r="F407" s="22">
        <v>8214288</v>
      </c>
      <c r="G407" s="22">
        <v>4036614.34</v>
      </c>
      <c r="H407" s="48">
        <f t="shared" si="6"/>
        <v>49.141378291094732</v>
      </c>
    </row>
    <row r="408" spans="1:8" x14ac:dyDescent="0.25">
      <c r="A408" s="36" t="s">
        <v>393</v>
      </c>
      <c r="B408" s="37" t="s">
        <v>615</v>
      </c>
      <c r="C408" s="37" t="s">
        <v>616</v>
      </c>
      <c r="D408" s="37" t="s">
        <v>391</v>
      </c>
      <c r="E408" s="22">
        <v>8214288</v>
      </c>
      <c r="F408" s="22">
        <v>8214288</v>
      </c>
      <c r="G408" s="22">
        <v>4036614.34</v>
      </c>
      <c r="H408" s="48">
        <f t="shared" si="6"/>
        <v>49.141378291094732</v>
      </c>
    </row>
    <row r="409" spans="1:8" x14ac:dyDescent="0.25">
      <c r="A409" s="33" t="s">
        <v>669</v>
      </c>
      <c r="B409" s="34" t="s">
        <v>617</v>
      </c>
      <c r="C409" s="34"/>
      <c r="D409" s="34"/>
      <c r="E409" s="35">
        <v>102000</v>
      </c>
      <c r="F409" s="35">
        <v>132000</v>
      </c>
      <c r="G409" s="35">
        <v>57000</v>
      </c>
      <c r="H409" s="47">
        <f t="shared" si="6"/>
        <v>43.18181818181818</v>
      </c>
    </row>
    <row r="410" spans="1:8" ht="47.25" x14ac:dyDescent="0.25">
      <c r="A410" s="36" t="s">
        <v>716</v>
      </c>
      <c r="B410" s="37" t="s">
        <v>617</v>
      </c>
      <c r="C410" s="37" t="s">
        <v>618</v>
      </c>
      <c r="D410" s="37"/>
      <c r="E410" s="22">
        <v>102000</v>
      </c>
      <c r="F410" s="22">
        <v>102000</v>
      </c>
      <c r="G410" s="22">
        <v>27000</v>
      </c>
      <c r="H410" s="48">
        <f t="shared" si="6"/>
        <v>26.47058823529412</v>
      </c>
    </row>
    <row r="411" spans="1:8" x14ac:dyDescent="0.25">
      <c r="A411" s="36" t="s">
        <v>344</v>
      </c>
      <c r="B411" s="37" t="s">
        <v>617</v>
      </c>
      <c r="C411" s="37" t="s">
        <v>618</v>
      </c>
      <c r="D411" s="37" t="s">
        <v>233</v>
      </c>
      <c r="E411" s="22">
        <v>102000</v>
      </c>
      <c r="F411" s="22">
        <v>102000</v>
      </c>
      <c r="G411" s="22">
        <v>27000</v>
      </c>
      <c r="H411" s="48">
        <f t="shared" si="6"/>
        <v>26.47058823529412</v>
      </c>
    </row>
    <row r="412" spans="1:8" x14ac:dyDescent="0.25">
      <c r="A412" s="36" t="s">
        <v>393</v>
      </c>
      <c r="B412" s="37" t="s">
        <v>617</v>
      </c>
      <c r="C412" s="37" t="s">
        <v>618</v>
      </c>
      <c r="D412" s="37" t="s">
        <v>391</v>
      </c>
      <c r="E412" s="22">
        <v>102000</v>
      </c>
      <c r="F412" s="22">
        <v>102000</v>
      </c>
      <c r="G412" s="22">
        <v>27000</v>
      </c>
      <c r="H412" s="48">
        <f t="shared" si="6"/>
        <v>26.47058823529412</v>
      </c>
    </row>
    <row r="413" spans="1:8" x14ac:dyDescent="0.25">
      <c r="A413" s="36" t="s">
        <v>234</v>
      </c>
      <c r="B413" s="37" t="s">
        <v>617</v>
      </c>
      <c r="C413" s="37" t="s">
        <v>574</v>
      </c>
      <c r="D413" s="37"/>
      <c r="E413" s="22">
        <v>0</v>
      </c>
      <c r="F413" s="22">
        <v>30000</v>
      </c>
      <c r="G413" s="22">
        <v>30000</v>
      </c>
      <c r="H413" s="48">
        <f t="shared" si="6"/>
        <v>100</v>
      </c>
    </row>
    <row r="414" spans="1:8" x14ac:dyDescent="0.25">
      <c r="A414" s="36" t="s">
        <v>344</v>
      </c>
      <c r="B414" s="37" t="s">
        <v>617</v>
      </c>
      <c r="C414" s="37" t="s">
        <v>574</v>
      </c>
      <c r="D414" s="37" t="s">
        <v>233</v>
      </c>
      <c r="E414" s="22">
        <v>0</v>
      </c>
      <c r="F414" s="22">
        <v>30000</v>
      </c>
      <c r="G414" s="22">
        <v>30000</v>
      </c>
      <c r="H414" s="48">
        <f t="shared" si="6"/>
        <v>100</v>
      </c>
    </row>
    <row r="415" spans="1:8" ht="31.5" x14ac:dyDescent="0.25">
      <c r="A415" s="36" t="s">
        <v>398</v>
      </c>
      <c r="B415" s="37" t="s">
        <v>617</v>
      </c>
      <c r="C415" s="37" t="s">
        <v>574</v>
      </c>
      <c r="D415" s="37" t="s">
        <v>232</v>
      </c>
      <c r="E415" s="22">
        <v>0</v>
      </c>
      <c r="F415" s="22">
        <v>30000</v>
      </c>
      <c r="G415" s="22">
        <v>30000</v>
      </c>
      <c r="H415" s="48">
        <f t="shared" si="6"/>
        <v>100</v>
      </c>
    </row>
    <row r="416" spans="1:8" x14ac:dyDescent="0.25">
      <c r="A416" s="33" t="s">
        <v>678</v>
      </c>
      <c r="B416" s="34" t="s">
        <v>620</v>
      </c>
      <c r="C416" s="34"/>
      <c r="D416" s="34"/>
      <c r="E416" s="35">
        <v>43138141.280000001</v>
      </c>
      <c r="F416" s="35">
        <v>44737891.280000001</v>
      </c>
      <c r="G416" s="35">
        <v>13872050.630000001</v>
      </c>
      <c r="H416" s="47">
        <f t="shared" si="6"/>
        <v>31.007385983347586</v>
      </c>
    </row>
    <row r="417" spans="1:8" ht="31.5" x14ac:dyDescent="0.25">
      <c r="A417" s="36" t="s">
        <v>465</v>
      </c>
      <c r="B417" s="37" t="s">
        <v>620</v>
      </c>
      <c r="C417" s="37" t="s">
        <v>621</v>
      </c>
      <c r="D417" s="37"/>
      <c r="E417" s="22">
        <v>98000</v>
      </c>
      <c r="F417" s="22">
        <v>98000</v>
      </c>
      <c r="G417" s="22">
        <v>14000</v>
      </c>
      <c r="H417" s="48">
        <f t="shared" si="6"/>
        <v>14.285714285714285</v>
      </c>
    </row>
    <row r="418" spans="1:8" ht="31.5" x14ac:dyDescent="0.25">
      <c r="A418" s="36" t="s">
        <v>251</v>
      </c>
      <c r="B418" s="37" t="s">
        <v>620</v>
      </c>
      <c r="C418" s="37" t="s">
        <v>621</v>
      </c>
      <c r="D418" s="37" t="s">
        <v>219</v>
      </c>
      <c r="E418" s="22">
        <v>98000</v>
      </c>
      <c r="F418" s="22">
        <v>98000</v>
      </c>
      <c r="G418" s="22">
        <v>14000</v>
      </c>
      <c r="H418" s="48">
        <f t="shared" si="6"/>
        <v>14.285714285714285</v>
      </c>
    </row>
    <row r="419" spans="1:8" ht="31.5" x14ac:dyDescent="0.25">
      <c r="A419" s="36" t="s">
        <v>250</v>
      </c>
      <c r="B419" s="37" t="s">
        <v>620</v>
      </c>
      <c r="C419" s="37" t="s">
        <v>621</v>
      </c>
      <c r="D419" s="37" t="s">
        <v>215</v>
      </c>
      <c r="E419" s="22">
        <v>98000</v>
      </c>
      <c r="F419" s="22">
        <v>98000</v>
      </c>
      <c r="G419" s="22">
        <v>14000</v>
      </c>
      <c r="H419" s="48">
        <f t="shared" si="6"/>
        <v>14.285714285714285</v>
      </c>
    </row>
    <row r="420" spans="1:8" ht="63" x14ac:dyDescent="0.25">
      <c r="A420" s="36" t="s">
        <v>717</v>
      </c>
      <c r="B420" s="37" t="s">
        <v>620</v>
      </c>
      <c r="C420" s="37" t="s">
        <v>622</v>
      </c>
      <c r="D420" s="37"/>
      <c r="E420" s="22">
        <v>11590192</v>
      </c>
      <c r="F420" s="22">
        <v>11590192</v>
      </c>
      <c r="G420" s="22">
        <v>5095675</v>
      </c>
      <c r="H420" s="48">
        <f t="shared" si="6"/>
        <v>43.965406267644234</v>
      </c>
    </row>
    <row r="421" spans="1:8" x14ac:dyDescent="0.25">
      <c r="A421" s="36" t="s">
        <v>344</v>
      </c>
      <c r="B421" s="37" t="s">
        <v>620</v>
      </c>
      <c r="C421" s="37" t="s">
        <v>622</v>
      </c>
      <c r="D421" s="37" t="s">
        <v>233</v>
      </c>
      <c r="E421" s="22">
        <v>11590192</v>
      </c>
      <c r="F421" s="22">
        <v>11590192</v>
      </c>
      <c r="G421" s="22">
        <v>5095675</v>
      </c>
      <c r="H421" s="48">
        <f t="shared" si="6"/>
        <v>43.965406267644234</v>
      </c>
    </row>
    <row r="422" spans="1:8" x14ac:dyDescent="0.25">
      <c r="A422" s="36" t="s">
        <v>393</v>
      </c>
      <c r="B422" s="37" t="s">
        <v>620</v>
      </c>
      <c r="C422" s="37" t="s">
        <v>622</v>
      </c>
      <c r="D422" s="37" t="s">
        <v>391</v>
      </c>
      <c r="E422" s="22">
        <v>8916084</v>
      </c>
      <c r="F422" s="22">
        <v>8916084</v>
      </c>
      <c r="G422" s="22">
        <v>3900098</v>
      </c>
      <c r="H422" s="48">
        <f t="shared" si="6"/>
        <v>43.742275196151134</v>
      </c>
    </row>
    <row r="423" spans="1:8" ht="31.5" x14ac:dyDescent="0.25">
      <c r="A423" s="36" t="s">
        <v>398</v>
      </c>
      <c r="B423" s="37" t="s">
        <v>620</v>
      </c>
      <c r="C423" s="37" t="s">
        <v>622</v>
      </c>
      <c r="D423" s="37" t="s">
        <v>232</v>
      </c>
      <c r="E423" s="22">
        <v>2674108</v>
      </c>
      <c r="F423" s="22">
        <v>2674108</v>
      </c>
      <c r="G423" s="22">
        <v>1195577</v>
      </c>
      <c r="H423" s="48">
        <f t="shared" si="6"/>
        <v>44.709375986310199</v>
      </c>
    </row>
    <row r="424" spans="1:8" ht="94.5" x14ac:dyDescent="0.25">
      <c r="A424" s="36" t="s">
        <v>718</v>
      </c>
      <c r="B424" s="37" t="s">
        <v>620</v>
      </c>
      <c r="C424" s="37" t="s">
        <v>623</v>
      </c>
      <c r="D424" s="37"/>
      <c r="E424" s="22">
        <v>288066.08</v>
      </c>
      <c r="F424" s="22">
        <v>288066.08</v>
      </c>
      <c r="G424" s="22">
        <v>34959.46</v>
      </c>
      <c r="H424" s="48">
        <f t="shared" si="6"/>
        <v>12.135916870184785</v>
      </c>
    </row>
    <row r="425" spans="1:8" x14ac:dyDescent="0.25">
      <c r="A425" s="36" t="s">
        <v>344</v>
      </c>
      <c r="B425" s="37" t="s">
        <v>620</v>
      </c>
      <c r="C425" s="37" t="s">
        <v>623</v>
      </c>
      <c r="D425" s="37" t="s">
        <v>233</v>
      </c>
      <c r="E425" s="22">
        <v>288066.08</v>
      </c>
      <c r="F425" s="22">
        <v>288066.08</v>
      </c>
      <c r="G425" s="22">
        <v>34959.46</v>
      </c>
      <c r="H425" s="48">
        <f t="shared" si="6"/>
        <v>12.135916870184785</v>
      </c>
    </row>
    <row r="426" spans="1:8" x14ac:dyDescent="0.25">
      <c r="A426" s="36" t="s">
        <v>393</v>
      </c>
      <c r="B426" s="37" t="s">
        <v>620</v>
      </c>
      <c r="C426" s="37" t="s">
        <v>623</v>
      </c>
      <c r="D426" s="37" t="s">
        <v>391</v>
      </c>
      <c r="E426" s="22">
        <v>288066.08</v>
      </c>
      <c r="F426" s="22">
        <v>288066.08</v>
      </c>
      <c r="G426" s="22">
        <v>34959.46</v>
      </c>
      <c r="H426" s="48">
        <f t="shared" si="6"/>
        <v>12.135916870184785</v>
      </c>
    </row>
    <row r="427" spans="1:8" x14ac:dyDescent="0.25">
      <c r="A427" s="36" t="s">
        <v>453</v>
      </c>
      <c r="B427" s="37" t="s">
        <v>620</v>
      </c>
      <c r="C427" s="37" t="s">
        <v>619</v>
      </c>
      <c r="D427" s="37"/>
      <c r="E427" s="22">
        <v>6769711.2000000002</v>
      </c>
      <c r="F427" s="22">
        <v>7089037.2000000002</v>
      </c>
      <c r="G427" s="22">
        <v>7089037.2000000002</v>
      </c>
      <c r="H427" s="48">
        <f t="shared" si="6"/>
        <v>100</v>
      </c>
    </row>
    <row r="428" spans="1:8" x14ac:dyDescent="0.25">
      <c r="A428" s="36" t="s">
        <v>344</v>
      </c>
      <c r="B428" s="37" t="s">
        <v>620</v>
      </c>
      <c r="C428" s="37" t="s">
        <v>619</v>
      </c>
      <c r="D428" s="37" t="s">
        <v>233</v>
      </c>
      <c r="E428" s="22">
        <v>6769711.2000000002</v>
      </c>
      <c r="F428" s="22">
        <v>7089037.2000000002</v>
      </c>
      <c r="G428" s="22">
        <v>7089037.2000000002</v>
      </c>
      <c r="H428" s="48">
        <f t="shared" si="6"/>
        <v>100</v>
      </c>
    </row>
    <row r="429" spans="1:8" ht="31.5" x14ac:dyDescent="0.25">
      <c r="A429" s="36" t="s">
        <v>398</v>
      </c>
      <c r="B429" s="37" t="s">
        <v>620</v>
      </c>
      <c r="C429" s="37" t="s">
        <v>619</v>
      </c>
      <c r="D429" s="37" t="s">
        <v>232</v>
      </c>
      <c r="E429" s="22">
        <v>6769711.2000000002</v>
      </c>
      <c r="F429" s="22">
        <v>7089037.2000000002</v>
      </c>
      <c r="G429" s="22">
        <v>7089037.2000000002</v>
      </c>
      <c r="H429" s="48">
        <f t="shared" si="6"/>
        <v>100</v>
      </c>
    </row>
    <row r="430" spans="1:8" ht="63" x14ac:dyDescent="0.25">
      <c r="A430" s="36" t="s">
        <v>719</v>
      </c>
      <c r="B430" s="37" t="s">
        <v>620</v>
      </c>
      <c r="C430" s="37" t="s">
        <v>624</v>
      </c>
      <c r="D430" s="37"/>
      <c r="E430" s="22">
        <v>18064728</v>
      </c>
      <c r="F430" s="22">
        <v>19345152</v>
      </c>
      <c r="G430" s="22">
        <v>0</v>
      </c>
      <c r="H430" s="48">
        <f t="shared" si="6"/>
        <v>0</v>
      </c>
    </row>
    <row r="431" spans="1:8" ht="31.5" x14ac:dyDescent="0.25">
      <c r="A431" s="36" t="s">
        <v>381</v>
      </c>
      <c r="B431" s="37" t="s">
        <v>620</v>
      </c>
      <c r="C431" s="37" t="s">
        <v>624</v>
      </c>
      <c r="D431" s="37" t="s">
        <v>299</v>
      </c>
      <c r="E431" s="22">
        <v>18064728</v>
      </c>
      <c r="F431" s="22">
        <v>19345152</v>
      </c>
      <c r="G431" s="22">
        <v>0</v>
      </c>
      <c r="H431" s="48">
        <f t="shared" si="6"/>
        <v>0</v>
      </c>
    </row>
    <row r="432" spans="1:8" x14ac:dyDescent="0.25">
      <c r="A432" s="36" t="s">
        <v>380</v>
      </c>
      <c r="B432" s="37" t="s">
        <v>620</v>
      </c>
      <c r="C432" s="37" t="s">
        <v>624</v>
      </c>
      <c r="D432" s="37" t="s">
        <v>298</v>
      </c>
      <c r="E432" s="22">
        <v>18064728</v>
      </c>
      <c r="F432" s="22">
        <v>19345152</v>
      </c>
      <c r="G432" s="22">
        <v>0</v>
      </c>
      <c r="H432" s="48">
        <f t="shared" si="6"/>
        <v>0</v>
      </c>
    </row>
    <row r="433" spans="1:8" ht="63" x14ac:dyDescent="0.25">
      <c r="A433" s="36" t="s">
        <v>394</v>
      </c>
      <c r="B433" s="37" t="s">
        <v>620</v>
      </c>
      <c r="C433" s="37" t="s">
        <v>646</v>
      </c>
      <c r="D433" s="37"/>
      <c r="E433" s="22">
        <v>6327444</v>
      </c>
      <c r="F433" s="22">
        <v>6327444</v>
      </c>
      <c r="G433" s="22">
        <v>1638378.97</v>
      </c>
      <c r="H433" s="48">
        <f t="shared" si="6"/>
        <v>25.893219600205075</v>
      </c>
    </row>
    <row r="434" spans="1:8" x14ac:dyDescent="0.25">
      <c r="A434" s="36" t="s">
        <v>344</v>
      </c>
      <c r="B434" s="37" t="s">
        <v>620</v>
      </c>
      <c r="C434" s="37" t="s">
        <v>646</v>
      </c>
      <c r="D434" s="37" t="s">
        <v>233</v>
      </c>
      <c r="E434" s="22">
        <v>6327444</v>
      </c>
      <c r="F434" s="22">
        <v>6327444</v>
      </c>
      <c r="G434" s="22">
        <v>1638378.97</v>
      </c>
      <c r="H434" s="48">
        <f t="shared" si="6"/>
        <v>25.893219600205075</v>
      </c>
    </row>
    <row r="435" spans="1:8" ht="31.5" x14ac:dyDescent="0.25">
      <c r="A435" s="36" t="s">
        <v>398</v>
      </c>
      <c r="B435" s="37" t="s">
        <v>620</v>
      </c>
      <c r="C435" s="37" t="s">
        <v>646</v>
      </c>
      <c r="D435" s="37" t="s">
        <v>232</v>
      </c>
      <c r="E435" s="22">
        <v>6327444</v>
      </c>
      <c r="F435" s="22">
        <v>6327444</v>
      </c>
      <c r="G435" s="22">
        <v>1638378.97</v>
      </c>
      <c r="H435" s="48">
        <f t="shared" si="6"/>
        <v>25.893219600205075</v>
      </c>
    </row>
    <row r="436" spans="1:8" x14ac:dyDescent="0.25">
      <c r="A436" s="33" t="s">
        <v>675</v>
      </c>
      <c r="B436" s="34" t="s">
        <v>544</v>
      </c>
      <c r="C436" s="34"/>
      <c r="D436" s="34"/>
      <c r="E436" s="35">
        <v>4223356</v>
      </c>
      <c r="F436" s="35">
        <v>4223356</v>
      </c>
      <c r="G436" s="35">
        <v>1999260.98</v>
      </c>
      <c r="H436" s="47">
        <f t="shared" si="6"/>
        <v>47.338206393209568</v>
      </c>
    </row>
    <row r="437" spans="1:8" ht="126" x14ac:dyDescent="0.25">
      <c r="A437" s="36" t="s">
        <v>482</v>
      </c>
      <c r="B437" s="37" t="s">
        <v>544</v>
      </c>
      <c r="C437" s="37" t="s">
        <v>577</v>
      </c>
      <c r="D437" s="37"/>
      <c r="E437" s="22">
        <v>1301756</v>
      </c>
      <c r="F437" s="22">
        <v>1301756</v>
      </c>
      <c r="G437" s="22">
        <v>593500.57999999996</v>
      </c>
      <c r="H437" s="48">
        <f t="shared" si="6"/>
        <v>45.592306085011316</v>
      </c>
    </row>
    <row r="438" spans="1:8" ht="63" x14ac:dyDescent="0.25">
      <c r="A438" s="36" t="s">
        <v>242</v>
      </c>
      <c r="B438" s="37" t="s">
        <v>544</v>
      </c>
      <c r="C438" s="37" t="s">
        <v>577</v>
      </c>
      <c r="D438" s="37" t="s">
        <v>241</v>
      </c>
      <c r="E438" s="22">
        <v>1301756</v>
      </c>
      <c r="F438" s="22">
        <v>1301756</v>
      </c>
      <c r="G438" s="22">
        <v>593500.57999999996</v>
      </c>
      <c r="H438" s="48">
        <f t="shared" si="6"/>
        <v>45.592306085011316</v>
      </c>
    </row>
    <row r="439" spans="1:8" ht="31.5" x14ac:dyDescent="0.25">
      <c r="A439" s="36" t="s">
        <v>252</v>
      </c>
      <c r="B439" s="37" t="s">
        <v>544</v>
      </c>
      <c r="C439" s="37" t="s">
        <v>577</v>
      </c>
      <c r="D439" s="37" t="s">
        <v>240</v>
      </c>
      <c r="E439" s="22">
        <v>1301756</v>
      </c>
      <c r="F439" s="22">
        <v>1301756</v>
      </c>
      <c r="G439" s="22">
        <v>593500.57999999996</v>
      </c>
      <c r="H439" s="48">
        <f t="shared" ref="H439:H497" si="7">G439/F439*100</f>
        <v>45.592306085011316</v>
      </c>
    </row>
    <row r="440" spans="1:8" ht="31.5" x14ac:dyDescent="0.25">
      <c r="A440" s="36" t="s">
        <v>480</v>
      </c>
      <c r="B440" s="37" t="s">
        <v>544</v>
      </c>
      <c r="C440" s="37" t="s">
        <v>625</v>
      </c>
      <c r="D440" s="37"/>
      <c r="E440" s="22">
        <v>1735408</v>
      </c>
      <c r="F440" s="22">
        <v>1735408</v>
      </c>
      <c r="G440" s="22">
        <v>867706</v>
      </c>
      <c r="H440" s="48">
        <f t="shared" si="7"/>
        <v>50.000115246673985</v>
      </c>
    </row>
    <row r="441" spans="1:8" ht="63" x14ac:dyDescent="0.25">
      <c r="A441" s="36" t="s">
        <v>242</v>
      </c>
      <c r="B441" s="37" t="s">
        <v>544</v>
      </c>
      <c r="C441" s="37" t="s">
        <v>625</v>
      </c>
      <c r="D441" s="37" t="s">
        <v>241</v>
      </c>
      <c r="E441" s="22">
        <v>1735408</v>
      </c>
      <c r="F441" s="22">
        <v>1735408</v>
      </c>
      <c r="G441" s="22">
        <v>867706</v>
      </c>
      <c r="H441" s="48">
        <f t="shared" si="7"/>
        <v>50.000115246673985</v>
      </c>
    </row>
    <row r="442" spans="1:8" ht="31.5" x14ac:dyDescent="0.25">
      <c r="A442" s="36" t="s">
        <v>252</v>
      </c>
      <c r="B442" s="37" t="s">
        <v>544</v>
      </c>
      <c r="C442" s="37" t="s">
        <v>625</v>
      </c>
      <c r="D442" s="37" t="s">
        <v>240</v>
      </c>
      <c r="E442" s="22">
        <v>1735408</v>
      </c>
      <c r="F442" s="22">
        <v>1735408</v>
      </c>
      <c r="G442" s="22">
        <v>867706</v>
      </c>
      <c r="H442" s="48">
        <f t="shared" si="7"/>
        <v>50.000115246673985</v>
      </c>
    </row>
    <row r="443" spans="1:8" ht="31.5" x14ac:dyDescent="0.25">
      <c r="A443" s="36" t="s">
        <v>459</v>
      </c>
      <c r="B443" s="37" t="s">
        <v>544</v>
      </c>
      <c r="C443" s="37" t="s">
        <v>626</v>
      </c>
      <c r="D443" s="37"/>
      <c r="E443" s="22">
        <v>85000</v>
      </c>
      <c r="F443" s="22">
        <v>85000</v>
      </c>
      <c r="G443" s="22">
        <v>13475</v>
      </c>
      <c r="H443" s="48">
        <f t="shared" si="7"/>
        <v>15.852941176470589</v>
      </c>
    </row>
    <row r="444" spans="1:8" ht="31.5" x14ac:dyDescent="0.25">
      <c r="A444" s="36" t="s">
        <v>251</v>
      </c>
      <c r="B444" s="37" t="s">
        <v>544</v>
      </c>
      <c r="C444" s="37" t="s">
        <v>626</v>
      </c>
      <c r="D444" s="37" t="s">
        <v>219</v>
      </c>
      <c r="E444" s="22">
        <v>85000</v>
      </c>
      <c r="F444" s="22">
        <v>77000</v>
      </c>
      <c r="G444" s="22">
        <v>5475</v>
      </c>
      <c r="H444" s="48">
        <f t="shared" si="7"/>
        <v>7.1103896103896096</v>
      </c>
    </row>
    <row r="445" spans="1:8" ht="31.5" x14ac:dyDescent="0.25">
      <c r="A445" s="36" t="s">
        <v>250</v>
      </c>
      <c r="B445" s="37" t="s">
        <v>544</v>
      </c>
      <c r="C445" s="37" t="s">
        <v>626</v>
      </c>
      <c r="D445" s="37" t="s">
        <v>215</v>
      </c>
      <c r="E445" s="22">
        <v>85000</v>
      </c>
      <c r="F445" s="22">
        <v>77000</v>
      </c>
      <c r="G445" s="22">
        <v>5475</v>
      </c>
      <c r="H445" s="48">
        <f t="shared" si="7"/>
        <v>7.1103896103896096</v>
      </c>
    </row>
    <row r="446" spans="1:8" x14ac:dyDescent="0.25">
      <c r="A446" s="36" t="s">
        <v>916</v>
      </c>
      <c r="B446" s="37" t="s">
        <v>544</v>
      </c>
      <c r="C446" s="37" t="s">
        <v>626</v>
      </c>
      <c r="D446" s="37" t="s">
        <v>233</v>
      </c>
      <c r="E446" s="22"/>
      <c r="F446" s="22">
        <v>8000</v>
      </c>
      <c r="G446" s="22">
        <v>8000</v>
      </c>
      <c r="H446" s="48"/>
    </row>
    <row r="447" spans="1:8" x14ac:dyDescent="0.25">
      <c r="A447" s="36" t="s">
        <v>393</v>
      </c>
      <c r="B447" s="37" t="s">
        <v>544</v>
      </c>
      <c r="C447" s="37" t="s">
        <v>626</v>
      </c>
      <c r="D447" s="37" t="s">
        <v>391</v>
      </c>
      <c r="E447" s="22"/>
      <c r="F447" s="22">
        <v>8000</v>
      </c>
      <c r="G447" s="22">
        <v>8000</v>
      </c>
      <c r="H447" s="48"/>
    </row>
    <row r="448" spans="1:8" ht="31.5" x14ac:dyDescent="0.25">
      <c r="A448" s="36" t="s">
        <v>720</v>
      </c>
      <c r="B448" s="37" t="s">
        <v>544</v>
      </c>
      <c r="C448" s="37" t="s">
        <v>627</v>
      </c>
      <c r="D448" s="37"/>
      <c r="E448" s="22">
        <v>150000</v>
      </c>
      <c r="F448" s="22">
        <v>150000</v>
      </c>
      <c r="G448" s="22">
        <v>0</v>
      </c>
      <c r="H448" s="48">
        <f t="shared" si="7"/>
        <v>0</v>
      </c>
    </row>
    <row r="449" spans="1:8" x14ac:dyDescent="0.25">
      <c r="A449" s="36" t="s">
        <v>344</v>
      </c>
      <c r="B449" s="37" t="s">
        <v>544</v>
      </c>
      <c r="C449" s="37" t="s">
        <v>627</v>
      </c>
      <c r="D449" s="37" t="s">
        <v>233</v>
      </c>
      <c r="E449" s="22">
        <v>150000</v>
      </c>
      <c r="F449" s="22">
        <v>150000</v>
      </c>
      <c r="G449" s="22">
        <v>0</v>
      </c>
      <c r="H449" s="48">
        <f t="shared" si="7"/>
        <v>0</v>
      </c>
    </row>
    <row r="450" spans="1:8" x14ac:dyDescent="0.25">
      <c r="A450" s="36" t="s">
        <v>393</v>
      </c>
      <c r="B450" s="37" t="s">
        <v>544</v>
      </c>
      <c r="C450" s="37" t="s">
        <v>627</v>
      </c>
      <c r="D450" s="37" t="s">
        <v>391</v>
      </c>
      <c r="E450" s="22">
        <v>150000</v>
      </c>
      <c r="F450" s="22">
        <v>150000</v>
      </c>
      <c r="G450" s="22">
        <v>0</v>
      </c>
      <c r="H450" s="48">
        <f t="shared" si="7"/>
        <v>0</v>
      </c>
    </row>
    <row r="451" spans="1:8" ht="31.5" x14ac:dyDescent="0.25">
      <c r="A451" s="36" t="s">
        <v>721</v>
      </c>
      <c r="B451" s="37" t="s">
        <v>544</v>
      </c>
      <c r="C451" s="37" t="s">
        <v>628</v>
      </c>
      <c r="D451" s="37"/>
      <c r="E451" s="22">
        <v>504000</v>
      </c>
      <c r="F451" s="22">
        <v>504000</v>
      </c>
      <c r="G451" s="22">
        <v>252000</v>
      </c>
      <c r="H451" s="48">
        <f t="shared" si="7"/>
        <v>50</v>
      </c>
    </row>
    <row r="452" spans="1:8" x14ac:dyDescent="0.25">
      <c r="A452" s="36" t="s">
        <v>344</v>
      </c>
      <c r="B452" s="37" t="s">
        <v>544</v>
      </c>
      <c r="C452" s="37" t="s">
        <v>628</v>
      </c>
      <c r="D452" s="37" t="s">
        <v>233</v>
      </c>
      <c r="E452" s="22">
        <v>504000</v>
      </c>
      <c r="F452" s="22">
        <v>504000</v>
      </c>
      <c r="G452" s="22">
        <v>252000</v>
      </c>
      <c r="H452" s="48">
        <f t="shared" si="7"/>
        <v>50</v>
      </c>
    </row>
    <row r="453" spans="1:8" x14ac:dyDescent="0.25">
      <c r="A453" s="36" t="s">
        <v>456</v>
      </c>
      <c r="B453" s="37" t="s">
        <v>544</v>
      </c>
      <c r="C453" s="37" t="s">
        <v>628</v>
      </c>
      <c r="D453" s="37" t="s">
        <v>454</v>
      </c>
      <c r="E453" s="22">
        <v>504000</v>
      </c>
      <c r="F453" s="22">
        <v>504000</v>
      </c>
      <c r="G453" s="22">
        <v>252000</v>
      </c>
      <c r="H453" s="48">
        <f t="shared" si="7"/>
        <v>50</v>
      </c>
    </row>
    <row r="454" spans="1:8" ht="63" x14ac:dyDescent="0.25">
      <c r="A454" s="36" t="s">
        <v>341</v>
      </c>
      <c r="B454" s="37" t="s">
        <v>544</v>
      </c>
      <c r="C454" s="37" t="s">
        <v>545</v>
      </c>
      <c r="D454" s="37"/>
      <c r="E454" s="22">
        <v>424192</v>
      </c>
      <c r="F454" s="22">
        <v>424192</v>
      </c>
      <c r="G454" s="22">
        <v>262579.40000000002</v>
      </c>
      <c r="H454" s="48">
        <f t="shared" si="7"/>
        <v>61.901073098974059</v>
      </c>
    </row>
    <row r="455" spans="1:8" ht="31.5" x14ac:dyDescent="0.25">
      <c r="A455" s="36" t="s">
        <v>251</v>
      </c>
      <c r="B455" s="37" t="s">
        <v>544</v>
      </c>
      <c r="C455" s="37" t="s">
        <v>545</v>
      </c>
      <c r="D455" s="37" t="s">
        <v>219</v>
      </c>
      <c r="E455" s="22">
        <v>211000</v>
      </c>
      <c r="F455" s="22">
        <v>211000</v>
      </c>
      <c r="G455" s="22">
        <v>156469.4</v>
      </c>
      <c r="H455" s="48">
        <f t="shared" si="7"/>
        <v>74.156113744075824</v>
      </c>
    </row>
    <row r="456" spans="1:8" ht="31.5" x14ac:dyDescent="0.25">
      <c r="A456" s="36" t="s">
        <v>250</v>
      </c>
      <c r="B456" s="37" t="s">
        <v>544</v>
      </c>
      <c r="C456" s="37" t="s">
        <v>545</v>
      </c>
      <c r="D456" s="37" t="s">
        <v>215</v>
      </c>
      <c r="E456" s="22">
        <v>211000</v>
      </c>
      <c r="F456" s="22">
        <v>211000</v>
      </c>
      <c r="G456" s="22">
        <v>156469.4</v>
      </c>
      <c r="H456" s="48">
        <f t="shared" si="7"/>
        <v>74.156113744075824</v>
      </c>
    </row>
    <row r="457" spans="1:8" ht="31.5" x14ac:dyDescent="0.25">
      <c r="A457" s="36" t="s">
        <v>320</v>
      </c>
      <c r="B457" s="37" t="s">
        <v>544</v>
      </c>
      <c r="C457" s="37" t="s">
        <v>545</v>
      </c>
      <c r="D457" s="37" t="s">
        <v>303</v>
      </c>
      <c r="E457" s="22">
        <v>213192</v>
      </c>
      <c r="F457" s="22">
        <v>213192</v>
      </c>
      <c r="G457" s="22">
        <v>106110</v>
      </c>
      <c r="H457" s="48">
        <f t="shared" si="7"/>
        <v>49.772036474164132</v>
      </c>
    </row>
    <row r="458" spans="1:8" x14ac:dyDescent="0.25">
      <c r="A458" s="36" t="s">
        <v>319</v>
      </c>
      <c r="B458" s="37" t="s">
        <v>544</v>
      </c>
      <c r="C458" s="37" t="s">
        <v>545</v>
      </c>
      <c r="D458" s="37" t="s">
        <v>301</v>
      </c>
      <c r="E458" s="22">
        <v>213192</v>
      </c>
      <c r="F458" s="22">
        <v>213192</v>
      </c>
      <c r="G458" s="22">
        <v>106110</v>
      </c>
      <c r="H458" s="48">
        <f t="shared" si="7"/>
        <v>49.772036474164132</v>
      </c>
    </row>
    <row r="459" spans="1:8" ht="31.5" x14ac:dyDescent="0.25">
      <c r="A459" s="36" t="s">
        <v>311</v>
      </c>
      <c r="B459" s="37" t="s">
        <v>544</v>
      </c>
      <c r="C459" s="37" t="s">
        <v>629</v>
      </c>
      <c r="D459" s="37"/>
      <c r="E459" s="22">
        <v>23000</v>
      </c>
      <c r="F459" s="22">
        <v>23000</v>
      </c>
      <c r="G459" s="22">
        <v>10000</v>
      </c>
      <c r="H459" s="48">
        <f t="shared" si="7"/>
        <v>43.478260869565219</v>
      </c>
    </row>
    <row r="460" spans="1:8" ht="31.5" x14ac:dyDescent="0.25">
      <c r="A460" s="36" t="s">
        <v>251</v>
      </c>
      <c r="B460" s="37" t="s">
        <v>544</v>
      </c>
      <c r="C460" s="37" t="s">
        <v>629</v>
      </c>
      <c r="D460" s="37" t="s">
        <v>219</v>
      </c>
      <c r="E460" s="22">
        <v>23000</v>
      </c>
      <c r="F460" s="22">
        <v>23000</v>
      </c>
      <c r="G460" s="22">
        <v>10000</v>
      </c>
      <c r="H460" s="48">
        <f t="shared" si="7"/>
        <v>43.478260869565219</v>
      </c>
    </row>
    <row r="461" spans="1:8" ht="31.5" x14ac:dyDescent="0.25">
      <c r="A461" s="36" t="s">
        <v>250</v>
      </c>
      <c r="B461" s="37" t="s">
        <v>544</v>
      </c>
      <c r="C461" s="37" t="s">
        <v>629</v>
      </c>
      <c r="D461" s="37" t="s">
        <v>215</v>
      </c>
      <c r="E461" s="22">
        <v>23000</v>
      </c>
      <c r="F461" s="22">
        <v>23000</v>
      </c>
      <c r="G461" s="22">
        <v>10000</v>
      </c>
      <c r="H461" s="48">
        <f t="shared" si="7"/>
        <v>43.478260869565219</v>
      </c>
    </row>
    <row r="462" spans="1:8" x14ac:dyDescent="0.25">
      <c r="A462" s="33" t="s">
        <v>689</v>
      </c>
      <c r="B462" s="34" t="s">
        <v>546</v>
      </c>
      <c r="C462" s="34"/>
      <c r="D462" s="34"/>
      <c r="E462" s="35">
        <v>22363498</v>
      </c>
      <c r="F462" s="35">
        <v>37186693.789999999</v>
      </c>
      <c r="G462" s="35">
        <v>8599018.0899999999</v>
      </c>
      <c r="H462" s="47">
        <f t="shared" si="7"/>
        <v>23.123911306985807</v>
      </c>
    </row>
    <row r="463" spans="1:8" x14ac:dyDescent="0.25">
      <c r="A463" s="33" t="s">
        <v>690</v>
      </c>
      <c r="B463" s="34" t="s">
        <v>547</v>
      </c>
      <c r="C463" s="34"/>
      <c r="D463" s="34"/>
      <c r="E463" s="35">
        <v>22363498</v>
      </c>
      <c r="F463" s="35">
        <v>22932553</v>
      </c>
      <c r="G463" s="35">
        <v>8599018.0899999999</v>
      </c>
      <c r="H463" s="47">
        <f t="shared" si="7"/>
        <v>37.496994294529699</v>
      </c>
    </row>
    <row r="464" spans="1:8" x14ac:dyDescent="0.25">
      <c r="A464" s="36" t="s">
        <v>372</v>
      </c>
      <c r="B464" s="37" t="s">
        <v>547</v>
      </c>
      <c r="C464" s="37" t="s">
        <v>695</v>
      </c>
      <c r="D464" s="37"/>
      <c r="E464" s="22">
        <v>6493894</v>
      </c>
      <c r="F464" s="22">
        <v>7030065.3300000001</v>
      </c>
      <c r="G464" s="22">
        <v>2584297.31</v>
      </c>
      <c r="H464" s="48">
        <f t="shared" si="7"/>
        <v>36.760644299730856</v>
      </c>
    </row>
    <row r="465" spans="1:8" ht="31.5" x14ac:dyDescent="0.25">
      <c r="A465" s="36" t="s">
        <v>320</v>
      </c>
      <c r="B465" s="37" t="s">
        <v>547</v>
      </c>
      <c r="C465" s="37" t="s">
        <v>695</v>
      </c>
      <c r="D465" s="37" t="s">
        <v>303</v>
      </c>
      <c r="E465" s="22">
        <v>6493894</v>
      </c>
      <c r="F465" s="22">
        <v>7030065.3300000001</v>
      </c>
      <c r="G465" s="22">
        <v>2584297.31</v>
      </c>
      <c r="H465" s="48">
        <f t="shared" si="7"/>
        <v>36.760644299730856</v>
      </c>
    </row>
    <row r="466" spans="1:8" x14ac:dyDescent="0.25">
      <c r="A466" s="36" t="s">
        <v>319</v>
      </c>
      <c r="B466" s="37" t="s">
        <v>547</v>
      </c>
      <c r="C466" s="37" t="s">
        <v>695</v>
      </c>
      <c r="D466" s="37" t="s">
        <v>301</v>
      </c>
      <c r="E466" s="22">
        <v>6493894</v>
      </c>
      <c r="F466" s="22">
        <v>7030065.3300000001</v>
      </c>
      <c r="G466" s="22">
        <v>2584297.31</v>
      </c>
      <c r="H466" s="48">
        <f t="shared" si="7"/>
        <v>36.760644299730856</v>
      </c>
    </row>
    <row r="467" spans="1:8" x14ac:dyDescent="0.25">
      <c r="A467" s="36" t="s">
        <v>334</v>
      </c>
      <c r="B467" s="37" t="s">
        <v>547</v>
      </c>
      <c r="C467" s="37" t="s">
        <v>696</v>
      </c>
      <c r="D467" s="37"/>
      <c r="E467" s="22">
        <v>0</v>
      </c>
      <c r="F467" s="22">
        <v>32883.67</v>
      </c>
      <c r="G467" s="22">
        <v>0</v>
      </c>
      <c r="H467" s="48">
        <f t="shared" si="7"/>
        <v>0</v>
      </c>
    </row>
    <row r="468" spans="1:8" ht="31.5" x14ac:dyDescent="0.25">
      <c r="A468" s="36" t="s">
        <v>320</v>
      </c>
      <c r="B468" s="37" t="s">
        <v>547</v>
      </c>
      <c r="C468" s="37" t="s">
        <v>696</v>
      </c>
      <c r="D468" s="37" t="s">
        <v>303</v>
      </c>
      <c r="E468" s="22">
        <v>0</v>
      </c>
      <c r="F468" s="22">
        <v>32883.67</v>
      </c>
      <c r="G468" s="22">
        <v>0</v>
      </c>
      <c r="H468" s="48">
        <f t="shared" si="7"/>
        <v>0</v>
      </c>
    </row>
    <row r="469" spans="1:8" x14ac:dyDescent="0.25">
      <c r="A469" s="36" t="s">
        <v>319</v>
      </c>
      <c r="B469" s="37" t="s">
        <v>547</v>
      </c>
      <c r="C469" s="37" t="s">
        <v>696</v>
      </c>
      <c r="D469" s="37" t="s">
        <v>301</v>
      </c>
      <c r="E469" s="22">
        <v>0</v>
      </c>
      <c r="F469" s="22">
        <v>32883.67</v>
      </c>
      <c r="G469" s="22">
        <v>0</v>
      </c>
      <c r="H469" s="48">
        <f t="shared" si="7"/>
        <v>0</v>
      </c>
    </row>
    <row r="470" spans="1:8" x14ac:dyDescent="0.25">
      <c r="A470" s="36" t="s">
        <v>338</v>
      </c>
      <c r="B470" s="37" t="s">
        <v>547</v>
      </c>
      <c r="C470" s="37" t="s">
        <v>548</v>
      </c>
      <c r="D470" s="37"/>
      <c r="E470" s="22">
        <v>13769045</v>
      </c>
      <c r="F470" s="22">
        <v>13737045</v>
      </c>
      <c r="G470" s="22">
        <v>5352023.43</v>
      </c>
      <c r="H470" s="48">
        <f t="shared" si="7"/>
        <v>38.960514652168641</v>
      </c>
    </row>
    <row r="471" spans="1:8" ht="31.5" x14ac:dyDescent="0.25">
      <c r="A471" s="36" t="s">
        <v>320</v>
      </c>
      <c r="B471" s="37" t="s">
        <v>547</v>
      </c>
      <c r="C471" s="37" t="s">
        <v>548</v>
      </c>
      <c r="D471" s="37" t="s">
        <v>303</v>
      </c>
      <c r="E471" s="22">
        <v>13769045</v>
      </c>
      <c r="F471" s="22">
        <v>13737045</v>
      </c>
      <c r="G471" s="22">
        <v>5352023.43</v>
      </c>
      <c r="H471" s="48">
        <f t="shared" si="7"/>
        <v>38.960514652168641</v>
      </c>
    </row>
    <row r="472" spans="1:8" x14ac:dyDescent="0.25">
      <c r="A472" s="36" t="s">
        <v>319</v>
      </c>
      <c r="B472" s="37" t="s">
        <v>547</v>
      </c>
      <c r="C472" s="37" t="s">
        <v>548</v>
      </c>
      <c r="D472" s="37" t="s">
        <v>301</v>
      </c>
      <c r="E472" s="22">
        <v>5704550</v>
      </c>
      <c r="F472" s="22">
        <v>5688550</v>
      </c>
      <c r="G472" s="22">
        <v>2273540.38</v>
      </c>
      <c r="H472" s="48">
        <f t="shared" si="7"/>
        <v>39.966957836355483</v>
      </c>
    </row>
    <row r="473" spans="1:8" x14ac:dyDescent="0.25">
      <c r="A473" s="36" t="s">
        <v>403</v>
      </c>
      <c r="B473" s="37" t="s">
        <v>547</v>
      </c>
      <c r="C473" s="37" t="s">
        <v>548</v>
      </c>
      <c r="D473" s="37" t="s">
        <v>335</v>
      </c>
      <c r="E473" s="22">
        <v>8064495</v>
      </c>
      <c r="F473" s="22">
        <v>8048495</v>
      </c>
      <c r="G473" s="22">
        <v>3078483.05</v>
      </c>
      <c r="H473" s="48">
        <f t="shared" si="7"/>
        <v>38.249176398817411</v>
      </c>
    </row>
    <row r="474" spans="1:8" x14ac:dyDescent="0.25">
      <c r="A474" s="36" t="s">
        <v>334</v>
      </c>
      <c r="B474" s="37" t="s">
        <v>547</v>
      </c>
      <c r="C474" s="37" t="s">
        <v>549</v>
      </c>
      <c r="D474" s="37"/>
      <c r="E474" s="22">
        <v>557275</v>
      </c>
      <c r="F474" s="22">
        <v>557275</v>
      </c>
      <c r="G474" s="22">
        <v>53560</v>
      </c>
      <c r="H474" s="48">
        <f t="shared" si="7"/>
        <v>9.6110537885245169</v>
      </c>
    </row>
    <row r="475" spans="1:8" ht="31.5" x14ac:dyDescent="0.25">
      <c r="A475" s="36" t="s">
        <v>251</v>
      </c>
      <c r="B475" s="37" t="s">
        <v>547</v>
      </c>
      <c r="C475" s="37" t="s">
        <v>549</v>
      </c>
      <c r="D475" s="37" t="s">
        <v>219</v>
      </c>
      <c r="E475" s="22">
        <v>426675</v>
      </c>
      <c r="F475" s="22">
        <v>426675</v>
      </c>
      <c r="G475" s="22">
        <v>47560</v>
      </c>
      <c r="H475" s="48">
        <f t="shared" si="7"/>
        <v>11.146657291849769</v>
      </c>
    </row>
    <row r="476" spans="1:8" ht="31.5" x14ac:dyDescent="0.25">
      <c r="A476" s="36" t="s">
        <v>250</v>
      </c>
      <c r="B476" s="37" t="s">
        <v>547</v>
      </c>
      <c r="C476" s="37" t="s">
        <v>549</v>
      </c>
      <c r="D476" s="37" t="s">
        <v>215</v>
      </c>
      <c r="E476" s="22">
        <v>426675</v>
      </c>
      <c r="F476" s="22">
        <v>426675</v>
      </c>
      <c r="G476" s="22">
        <v>47560</v>
      </c>
      <c r="H476" s="48">
        <f t="shared" si="7"/>
        <v>11.146657291849769</v>
      </c>
    </row>
    <row r="477" spans="1:8" ht="31.5" x14ac:dyDescent="0.25">
      <c r="A477" s="36" t="s">
        <v>320</v>
      </c>
      <c r="B477" s="37" t="s">
        <v>547</v>
      </c>
      <c r="C477" s="37" t="s">
        <v>549</v>
      </c>
      <c r="D477" s="37" t="s">
        <v>303</v>
      </c>
      <c r="E477" s="22">
        <v>130600</v>
      </c>
      <c r="F477" s="22">
        <v>130600</v>
      </c>
      <c r="G477" s="22">
        <v>6000</v>
      </c>
      <c r="H477" s="48">
        <f t="shared" si="7"/>
        <v>4.5941807044410412</v>
      </c>
    </row>
    <row r="478" spans="1:8" x14ac:dyDescent="0.25">
      <c r="A478" s="36" t="s">
        <v>319</v>
      </c>
      <c r="B478" s="37" t="s">
        <v>547</v>
      </c>
      <c r="C478" s="37" t="s">
        <v>549</v>
      </c>
      <c r="D478" s="37" t="s">
        <v>301</v>
      </c>
      <c r="E478" s="22">
        <v>130600</v>
      </c>
      <c r="F478" s="22">
        <v>130600</v>
      </c>
      <c r="G478" s="22">
        <v>6000</v>
      </c>
      <c r="H478" s="48">
        <f t="shared" si="7"/>
        <v>4.5941807044410412</v>
      </c>
    </row>
    <row r="479" spans="1:8" ht="31.5" x14ac:dyDescent="0.25">
      <c r="A479" s="36" t="s">
        <v>856</v>
      </c>
      <c r="B479" s="37" t="s">
        <v>547</v>
      </c>
      <c r="C479" s="37" t="s">
        <v>550</v>
      </c>
      <c r="D479" s="37"/>
      <c r="E479" s="22">
        <v>1543284</v>
      </c>
      <c r="F479" s="22">
        <v>1543284</v>
      </c>
      <c r="G479" s="22">
        <v>609137.35</v>
      </c>
      <c r="H479" s="48">
        <f t="shared" si="7"/>
        <v>39.470204447139992</v>
      </c>
    </row>
    <row r="480" spans="1:8" ht="63" x14ac:dyDescent="0.25">
      <c r="A480" s="36" t="s">
        <v>242</v>
      </c>
      <c r="B480" s="37" t="s">
        <v>547</v>
      </c>
      <c r="C480" s="37" t="s">
        <v>550</v>
      </c>
      <c r="D480" s="37" t="s">
        <v>241</v>
      </c>
      <c r="E480" s="22">
        <v>1509554</v>
      </c>
      <c r="F480" s="22">
        <v>1509554</v>
      </c>
      <c r="G480" s="22">
        <v>595087.35</v>
      </c>
      <c r="H480" s="48">
        <f t="shared" si="7"/>
        <v>39.421401950509882</v>
      </c>
    </row>
    <row r="481" spans="1:8" x14ac:dyDescent="0.25">
      <c r="A481" s="36" t="s">
        <v>327</v>
      </c>
      <c r="B481" s="37" t="s">
        <v>547</v>
      </c>
      <c r="C481" s="37" t="s">
        <v>550</v>
      </c>
      <c r="D481" s="37" t="s">
        <v>326</v>
      </c>
      <c r="E481" s="22">
        <v>1509554</v>
      </c>
      <c r="F481" s="22">
        <v>1509554</v>
      </c>
      <c r="G481" s="22">
        <v>595087.35</v>
      </c>
      <c r="H481" s="48">
        <f t="shared" si="7"/>
        <v>39.421401950509882</v>
      </c>
    </row>
    <row r="482" spans="1:8" ht="31.5" x14ac:dyDescent="0.25">
      <c r="A482" s="36" t="s">
        <v>251</v>
      </c>
      <c r="B482" s="37" t="s">
        <v>547</v>
      </c>
      <c r="C482" s="37" t="s">
        <v>550</v>
      </c>
      <c r="D482" s="37" t="s">
        <v>219</v>
      </c>
      <c r="E482" s="22">
        <v>33730</v>
      </c>
      <c r="F482" s="22">
        <v>33730</v>
      </c>
      <c r="G482" s="22">
        <v>14050</v>
      </c>
      <c r="H482" s="48">
        <f t="shared" si="7"/>
        <v>41.654313667358437</v>
      </c>
    </row>
    <row r="483" spans="1:8" ht="31.5" x14ac:dyDescent="0.25">
      <c r="A483" s="36" t="s">
        <v>250</v>
      </c>
      <c r="B483" s="37" t="s">
        <v>547</v>
      </c>
      <c r="C483" s="37" t="s">
        <v>550</v>
      </c>
      <c r="D483" s="37" t="s">
        <v>215</v>
      </c>
      <c r="E483" s="22">
        <v>33730</v>
      </c>
      <c r="F483" s="22">
        <v>33730</v>
      </c>
      <c r="G483" s="22">
        <v>14050</v>
      </c>
      <c r="H483" s="48">
        <f t="shared" si="7"/>
        <v>41.654313667358437</v>
      </c>
    </row>
    <row r="484" spans="1:8" ht="31.5" x14ac:dyDescent="0.25">
      <c r="A484" s="36" t="s">
        <v>903</v>
      </c>
      <c r="B484" s="37" t="s">
        <v>547</v>
      </c>
      <c r="C484" s="37" t="s">
        <v>901</v>
      </c>
      <c r="D484" s="37"/>
      <c r="E484" s="22">
        <v>0</v>
      </c>
      <c r="F484" s="22">
        <v>32000</v>
      </c>
      <c r="G484" s="22">
        <v>0</v>
      </c>
      <c r="H484" s="48">
        <f t="shared" si="7"/>
        <v>0</v>
      </c>
    </row>
    <row r="485" spans="1:8" ht="31.5" x14ac:dyDescent="0.25">
      <c r="A485" s="36" t="s">
        <v>320</v>
      </c>
      <c r="B485" s="37" t="s">
        <v>547</v>
      </c>
      <c r="C485" s="37" t="s">
        <v>901</v>
      </c>
      <c r="D485" s="37" t="s">
        <v>303</v>
      </c>
      <c r="E485" s="22">
        <v>0</v>
      </c>
      <c r="F485" s="22">
        <v>32000</v>
      </c>
      <c r="G485" s="22">
        <v>0</v>
      </c>
      <c r="H485" s="48">
        <f t="shared" si="7"/>
        <v>0</v>
      </c>
    </row>
    <row r="486" spans="1:8" x14ac:dyDescent="0.25">
      <c r="A486" s="36" t="s">
        <v>319</v>
      </c>
      <c r="B486" s="37" t="s">
        <v>547</v>
      </c>
      <c r="C486" s="37" t="s">
        <v>901</v>
      </c>
      <c r="D486" s="37" t="s">
        <v>301</v>
      </c>
      <c r="E486" s="22">
        <v>0</v>
      </c>
      <c r="F486" s="22">
        <v>16000</v>
      </c>
      <c r="G486" s="22">
        <v>0</v>
      </c>
      <c r="H486" s="48">
        <f t="shared" si="7"/>
        <v>0</v>
      </c>
    </row>
    <row r="487" spans="1:8" x14ac:dyDescent="0.25">
      <c r="A487" s="36" t="s">
        <v>403</v>
      </c>
      <c r="B487" s="37" t="s">
        <v>547</v>
      </c>
      <c r="C487" s="37" t="s">
        <v>901</v>
      </c>
      <c r="D487" s="37" t="s">
        <v>335</v>
      </c>
      <c r="E487" s="22">
        <v>0</v>
      </c>
      <c r="F487" s="22">
        <v>16000</v>
      </c>
      <c r="G487" s="22">
        <v>0</v>
      </c>
      <c r="H487" s="48">
        <f t="shared" si="7"/>
        <v>0</v>
      </c>
    </row>
    <row r="488" spans="1:8" x14ac:dyDescent="0.25">
      <c r="A488" s="33" t="s">
        <v>904</v>
      </c>
      <c r="B488" s="34" t="s">
        <v>902</v>
      </c>
      <c r="C488" s="34"/>
      <c r="D488" s="34"/>
      <c r="E488" s="35">
        <v>0</v>
      </c>
      <c r="F488" s="35">
        <v>14254140.789999999</v>
      </c>
      <c r="G488" s="35">
        <v>0</v>
      </c>
      <c r="H488" s="47">
        <f t="shared" si="7"/>
        <v>0</v>
      </c>
    </row>
    <row r="489" spans="1:8" x14ac:dyDescent="0.25">
      <c r="A489" s="36" t="s">
        <v>372</v>
      </c>
      <c r="B489" s="37" t="s">
        <v>902</v>
      </c>
      <c r="C489" s="37" t="s">
        <v>695</v>
      </c>
      <c r="D489" s="37"/>
      <c r="E489" s="22">
        <v>0</v>
      </c>
      <c r="F489" s="22">
        <v>14254140.789999999</v>
      </c>
      <c r="G489" s="22">
        <v>0</v>
      </c>
      <c r="H489" s="48">
        <f t="shared" si="7"/>
        <v>0</v>
      </c>
    </row>
    <row r="490" spans="1:8" ht="31.5" x14ac:dyDescent="0.25">
      <c r="A490" s="36" t="s">
        <v>320</v>
      </c>
      <c r="B490" s="37" t="s">
        <v>902</v>
      </c>
      <c r="C490" s="37" t="s">
        <v>695</v>
      </c>
      <c r="D490" s="37" t="s">
        <v>303</v>
      </c>
      <c r="E490" s="22">
        <v>0</v>
      </c>
      <c r="F490" s="22">
        <v>14254140.789999999</v>
      </c>
      <c r="G490" s="22">
        <v>0</v>
      </c>
      <c r="H490" s="48">
        <f t="shared" si="7"/>
        <v>0</v>
      </c>
    </row>
    <row r="491" spans="1:8" x14ac:dyDescent="0.25">
      <c r="A491" s="36" t="s">
        <v>319</v>
      </c>
      <c r="B491" s="37" t="s">
        <v>902</v>
      </c>
      <c r="C491" s="37" t="s">
        <v>695</v>
      </c>
      <c r="D491" s="37" t="s">
        <v>301</v>
      </c>
      <c r="E491" s="22">
        <v>0</v>
      </c>
      <c r="F491" s="22">
        <v>14254140.789999999</v>
      </c>
      <c r="G491" s="22">
        <v>0</v>
      </c>
      <c r="H491" s="48">
        <f t="shared" si="7"/>
        <v>0</v>
      </c>
    </row>
    <row r="492" spans="1:8" ht="31.5" x14ac:dyDescent="0.25">
      <c r="A492" s="33" t="s">
        <v>682</v>
      </c>
      <c r="B492" s="34" t="s">
        <v>510</v>
      </c>
      <c r="C492" s="34"/>
      <c r="D492" s="34"/>
      <c r="E492" s="35">
        <v>5474778.8200000003</v>
      </c>
      <c r="F492" s="35">
        <v>4574778.82</v>
      </c>
      <c r="G492" s="35">
        <v>2510179.5299999998</v>
      </c>
      <c r="H492" s="47">
        <f t="shared" si="7"/>
        <v>54.869964839087018</v>
      </c>
    </row>
    <row r="493" spans="1:8" ht="31.5" x14ac:dyDescent="0.25">
      <c r="A493" s="33" t="s">
        <v>683</v>
      </c>
      <c r="B493" s="34" t="s">
        <v>511</v>
      </c>
      <c r="C493" s="34"/>
      <c r="D493" s="34"/>
      <c r="E493" s="35">
        <v>5474778.8200000003</v>
      </c>
      <c r="F493" s="35">
        <v>4574778.82</v>
      </c>
      <c r="G493" s="35">
        <v>2510179.5299999998</v>
      </c>
      <c r="H493" s="47">
        <f t="shared" si="7"/>
        <v>54.869964839087018</v>
      </c>
    </row>
    <row r="494" spans="1:8" x14ac:dyDescent="0.25">
      <c r="A494" s="36" t="s">
        <v>435</v>
      </c>
      <c r="B494" s="37" t="s">
        <v>511</v>
      </c>
      <c r="C494" s="37" t="s">
        <v>512</v>
      </c>
      <c r="D494" s="37"/>
      <c r="E494" s="22">
        <v>5474778.8200000003</v>
      </c>
      <c r="F494" s="22">
        <v>4574778.82</v>
      </c>
      <c r="G494" s="22">
        <v>2510179.5299999998</v>
      </c>
      <c r="H494" s="48">
        <f t="shared" si="7"/>
        <v>54.869964839087018</v>
      </c>
    </row>
    <row r="495" spans="1:8" x14ac:dyDescent="0.25">
      <c r="A495" s="36" t="s">
        <v>437</v>
      </c>
      <c r="B495" s="37" t="s">
        <v>511</v>
      </c>
      <c r="C495" s="37" t="s">
        <v>512</v>
      </c>
      <c r="D495" s="37" t="s">
        <v>436</v>
      </c>
      <c r="E495" s="22">
        <v>5474778.8200000003</v>
      </c>
      <c r="F495" s="22">
        <v>4574778.82</v>
      </c>
      <c r="G495" s="22">
        <v>2510179.5299999998</v>
      </c>
      <c r="H495" s="48">
        <f t="shared" si="7"/>
        <v>54.869964839087018</v>
      </c>
    </row>
    <row r="496" spans="1:8" x14ac:dyDescent="0.25">
      <c r="A496" s="36" t="s">
        <v>435</v>
      </c>
      <c r="B496" s="37" t="s">
        <v>511</v>
      </c>
      <c r="C496" s="37" t="s">
        <v>512</v>
      </c>
      <c r="D496" s="37" t="s">
        <v>433</v>
      </c>
      <c r="E496" s="22">
        <v>5474778.8200000003</v>
      </c>
      <c r="F496" s="22">
        <v>4574778.82</v>
      </c>
      <c r="G496" s="22">
        <v>2510179.5299999998</v>
      </c>
      <c r="H496" s="48">
        <f t="shared" si="7"/>
        <v>54.869964839087018</v>
      </c>
    </row>
    <row r="497" spans="1:8" ht="31.5" x14ac:dyDescent="0.25">
      <c r="A497" s="33" t="s">
        <v>662</v>
      </c>
      <c r="B497" s="34" t="s">
        <v>513</v>
      </c>
      <c r="C497" s="34"/>
      <c r="D497" s="34"/>
      <c r="E497" s="35">
        <v>6584000</v>
      </c>
      <c r="F497" s="35">
        <v>7287000</v>
      </c>
      <c r="G497" s="35">
        <v>3509876</v>
      </c>
      <c r="H497" s="47">
        <f t="shared" si="7"/>
        <v>48.166268697680806</v>
      </c>
    </row>
    <row r="498" spans="1:8" ht="47.25" x14ac:dyDescent="0.25">
      <c r="A498" s="33" t="s">
        <v>684</v>
      </c>
      <c r="B498" s="34" t="s">
        <v>514</v>
      </c>
      <c r="C498" s="34"/>
      <c r="D498" s="34"/>
      <c r="E498" s="35">
        <v>5084000</v>
      </c>
      <c r="F498" s="35">
        <v>5084000</v>
      </c>
      <c r="G498" s="35">
        <v>3023663</v>
      </c>
      <c r="H498" s="47">
        <f t="shared" ref="H498:H508" si="8">G498/F498*100</f>
        <v>59.474095200629428</v>
      </c>
    </row>
    <row r="499" spans="1:8" ht="31.5" x14ac:dyDescent="0.25">
      <c r="A499" s="36" t="s">
        <v>427</v>
      </c>
      <c r="B499" s="37" t="s">
        <v>514</v>
      </c>
      <c r="C499" s="37" t="s">
        <v>515</v>
      </c>
      <c r="D499" s="37"/>
      <c r="E499" s="22">
        <v>2584000</v>
      </c>
      <c r="F499" s="22">
        <v>2584000</v>
      </c>
      <c r="G499" s="22">
        <v>1291998</v>
      </c>
      <c r="H499" s="48">
        <f t="shared" si="8"/>
        <v>49.999922600619193</v>
      </c>
    </row>
    <row r="500" spans="1:8" x14ac:dyDescent="0.25">
      <c r="A500" s="36" t="s">
        <v>292</v>
      </c>
      <c r="B500" s="37" t="s">
        <v>514</v>
      </c>
      <c r="C500" s="37" t="s">
        <v>515</v>
      </c>
      <c r="D500" s="37" t="s">
        <v>259</v>
      </c>
      <c r="E500" s="22">
        <v>2584000</v>
      </c>
      <c r="F500" s="22">
        <v>2584000</v>
      </c>
      <c r="G500" s="22">
        <v>1291998</v>
      </c>
      <c r="H500" s="48">
        <f t="shared" si="8"/>
        <v>49.999922600619193</v>
      </c>
    </row>
    <row r="501" spans="1:8" x14ac:dyDescent="0.25">
      <c r="A501" s="36" t="s">
        <v>424</v>
      </c>
      <c r="B501" s="37" t="s">
        <v>514</v>
      </c>
      <c r="C501" s="37" t="s">
        <v>515</v>
      </c>
      <c r="D501" s="37" t="s">
        <v>256</v>
      </c>
      <c r="E501" s="22">
        <v>2584000</v>
      </c>
      <c r="F501" s="22">
        <v>2584000</v>
      </c>
      <c r="G501" s="22">
        <v>1291998</v>
      </c>
      <c r="H501" s="48">
        <f t="shared" si="8"/>
        <v>49.999922600619193</v>
      </c>
    </row>
    <row r="502" spans="1:8" ht="47.25" x14ac:dyDescent="0.25">
      <c r="A502" s="36" t="s">
        <v>425</v>
      </c>
      <c r="B502" s="37" t="s">
        <v>514</v>
      </c>
      <c r="C502" s="37" t="s">
        <v>516</v>
      </c>
      <c r="D502" s="37"/>
      <c r="E502" s="22">
        <v>2500000</v>
      </c>
      <c r="F502" s="22">
        <v>2500000</v>
      </c>
      <c r="G502" s="22">
        <v>1731665</v>
      </c>
      <c r="H502" s="48">
        <f t="shared" si="8"/>
        <v>69.266599999999997</v>
      </c>
    </row>
    <row r="503" spans="1:8" x14ac:dyDescent="0.25">
      <c r="A503" s="36" t="s">
        <v>292</v>
      </c>
      <c r="B503" s="37" t="s">
        <v>514</v>
      </c>
      <c r="C503" s="37" t="s">
        <v>516</v>
      </c>
      <c r="D503" s="37" t="s">
        <v>259</v>
      </c>
      <c r="E503" s="22">
        <v>2500000</v>
      </c>
      <c r="F503" s="22">
        <v>2500000</v>
      </c>
      <c r="G503" s="22">
        <v>1731665</v>
      </c>
      <c r="H503" s="48">
        <f t="shared" si="8"/>
        <v>69.266599999999997</v>
      </c>
    </row>
    <row r="504" spans="1:8" x14ac:dyDescent="0.25">
      <c r="A504" s="36" t="s">
        <v>424</v>
      </c>
      <c r="B504" s="37" t="s">
        <v>514</v>
      </c>
      <c r="C504" s="37" t="s">
        <v>516</v>
      </c>
      <c r="D504" s="37" t="s">
        <v>256</v>
      </c>
      <c r="E504" s="22">
        <v>2500000</v>
      </c>
      <c r="F504" s="22">
        <v>2500000</v>
      </c>
      <c r="G504" s="22">
        <v>1731665</v>
      </c>
      <c r="H504" s="48">
        <f t="shared" si="8"/>
        <v>69.266599999999997</v>
      </c>
    </row>
    <row r="505" spans="1:8" x14ac:dyDescent="0.25">
      <c r="A505" s="33" t="s">
        <v>663</v>
      </c>
      <c r="B505" s="34" t="s">
        <v>517</v>
      </c>
      <c r="C505" s="34"/>
      <c r="D505" s="34"/>
      <c r="E505" s="35">
        <v>1500000</v>
      </c>
      <c r="F505" s="35">
        <v>2203000</v>
      </c>
      <c r="G505" s="35">
        <v>486213</v>
      </c>
      <c r="H505" s="47">
        <f>G505/F505*100</f>
        <v>22.070494779845664</v>
      </c>
    </row>
    <row r="506" spans="1:8" ht="31.5" x14ac:dyDescent="0.25">
      <c r="A506" s="36" t="s">
        <v>260</v>
      </c>
      <c r="B506" s="37" t="s">
        <v>517</v>
      </c>
      <c r="C506" s="37" t="s">
        <v>518</v>
      </c>
      <c r="D506" s="37"/>
      <c r="E506" s="22">
        <v>1500000</v>
      </c>
      <c r="F506" s="22">
        <v>2203000</v>
      </c>
      <c r="G506" s="22">
        <v>486213</v>
      </c>
      <c r="H506" s="48">
        <f t="shared" si="8"/>
        <v>22.070494779845664</v>
      </c>
    </row>
    <row r="507" spans="1:8" x14ac:dyDescent="0.25">
      <c r="A507" s="36" t="s">
        <v>292</v>
      </c>
      <c r="B507" s="37" t="s">
        <v>517</v>
      </c>
      <c r="C507" s="37" t="s">
        <v>518</v>
      </c>
      <c r="D507" s="37" t="s">
        <v>259</v>
      </c>
      <c r="E507" s="22">
        <v>1500000</v>
      </c>
      <c r="F507" s="22">
        <v>2203000</v>
      </c>
      <c r="G507" s="22">
        <v>486213</v>
      </c>
      <c r="H507" s="48">
        <f t="shared" si="8"/>
        <v>22.070494779845664</v>
      </c>
    </row>
    <row r="508" spans="1:8" x14ac:dyDescent="0.25">
      <c r="A508" s="36" t="s">
        <v>424</v>
      </c>
      <c r="B508" s="37" t="s">
        <v>517</v>
      </c>
      <c r="C508" s="37" t="s">
        <v>518</v>
      </c>
      <c r="D508" s="37" t="s">
        <v>256</v>
      </c>
      <c r="E508" s="22">
        <v>1500000</v>
      </c>
      <c r="F508" s="22">
        <v>2203000</v>
      </c>
      <c r="G508" s="22">
        <v>486213</v>
      </c>
      <c r="H508" s="73">
        <f t="shared" si="8"/>
        <v>22.070494779845664</v>
      </c>
    </row>
    <row r="509" spans="1:8" x14ac:dyDescent="0.25">
      <c r="A509" s="147" t="s">
        <v>647</v>
      </c>
      <c r="B509" s="148"/>
      <c r="C509" s="148"/>
      <c r="D509" s="149"/>
      <c r="E509" s="75">
        <f>E12+E112+E117+E134+E181+E220+E339+E399+E404+E462+E492+E497</f>
        <v>1269462235.2499998</v>
      </c>
      <c r="F509" s="75">
        <v>1368554547.6300001</v>
      </c>
      <c r="G509" s="75">
        <v>584861493.45000005</v>
      </c>
      <c r="H509" s="47">
        <f>G509/F509*100</f>
        <v>42.735709326517991</v>
      </c>
    </row>
    <row r="510" spans="1:8" x14ac:dyDescent="0.25">
      <c r="A510" s="28"/>
    </row>
    <row r="511" spans="1:8" x14ac:dyDescent="0.25">
      <c r="A511" s="39"/>
    </row>
    <row r="512" spans="1:8" x14ac:dyDescent="0.25">
      <c r="A512" s="21" t="s">
        <v>212</v>
      </c>
      <c r="B512" s="25"/>
      <c r="C512" s="25"/>
      <c r="D512" s="25"/>
    </row>
    <row r="513" spans="1:6" x14ac:dyDescent="0.25">
      <c r="A513" s="21" t="s">
        <v>213</v>
      </c>
      <c r="B513" s="25"/>
      <c r="C513" s="25"/>
      <c r="D513" s="25"/>
      <c r="E513" s="25"/>
      <c r="F513" s="21" t="s">
        <v>214</v>
      </c>
    </row>
  </sheetData>
  <autoFilter ref="A10:D509"/>
  <mergeCells count="19">
    <mergeCell ref="A7:I7"/>
    <mergeCell ref="A8:H8"/>
    <mergeCell ref="I10:I11"/>
    <mergeCell ref="F1:H1"/>
    <mergeCell ref="F2:H2"/>
    <mergeCell ref="F3:H3"/>
    <mergeCell ref="F4:H4"/>
    <mergeCell ref="A6:I6"/>
    <mergeCell ref="J10:J11"/>
    <mergeCell ref="A509:D509"/>
    <mergeCell ref="A9:J9"/>
    <mergeCell ref="A10:A11"/>
    <mergeCell ref="B10:B11"/>
    <mergeCell ref="C10:C11"/>
    <mergeCell ref="D10:D11"/>
    <mergeCell ref="E10:E11"/>
    <mergeCell ref="F10:F11"/>
    <mergeCell ref="G10:G11"/>
    <mergeCell ref="H10:H11"/>
  </mergeCells>
  <pageMargins left="0.39370078740157483" right="0.39370078740157483" top="0.35433070866141736" bottom="0.31496062992125984" header="0.15748031496062992" footer="0.15748031496062992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2"/>
  <sheetViews>
    <sheetView showGridLines="0" view="pageBreakPreview" zoomScale="98" zoomScaleNormal="100" zoomScaleSheetLayoutView="98" workbookViewId="0">
      <pane ySplit="10" topLeftCell="A11" activePane="bottomLeft" state="frozen"/>
      <selection pane="bottomLeft" activeCell="F11" sqref="F11"/>
    </sheetView>
  </sheetViews>
  <sheetFormatPr defaultRowHeight="15.75" x14ac:dyDescent="0.25"/>
  <cols>
    <col min="1" max="1" width="62.28515625" style="3" customWidth="1"/>
    <col min="2" max="2" width="6.7109375" style="3" customWidth="1"/>
    <col min="3" max="3" width="6.5703125" style="3" customWidth="1"/>
    <col min="4" max="4" width="13.42578125" style="3" customWidth="1"/>
    <col min="5" max="5" width="5.5703125" style="3" customWidth="1"/>
    <col min="6" max="6" width="16" style="3" bestFit="1" customWidth="1"/>
    <col min="7" max="8" width="16" style="3" customWidth="1"/>
    <col min="9" max="9" width="14.140625" style="3" customWidth="1"/>
    <col min="10" max="11" width="9.140625" style="3" hidden="1" customWidth="1"/>
    <col min="12" max="16384" width="9.140625" style="3"/>
  </cols>
  <sheetData>
    <row r="1" spans="1:11" x14ac:dyDescent="0.25">
      <c r="A1" s="26"/>
      <c r="B1" s="27"/>
      <c r="C1" s="27"/>
      <c r="D1" s="27"/>
      <c r="E1" s="27"/>
      <c r="F1" s="27"/>
      <c r="G1" s="158" t="s">
        <v>860</v>
      </c>
      <c r="H1" s="158"/>
      <c r="I1" s="158"/>
      <c r="J1" s="28"/>
      <c r="K1" s="28"/>
    </row>
    <row r="2" spans="1:11" x14ac:dyDescent="0.25">
      <c r="A2" s="29"/>
      <c r="B2" s="30"/>
      <c r="C2" s="30"/>
      <c r="D2" s="30"/>
      <c r="E2" s="30"/>
      <c r="F2" s="30"/>
      <c r="G2" s="158" t="s">
        <v>502</v>
      </c>
      <c r="H2" s="158"/>
      <c r="I2" s="158"/>
      <c r="J2" s="28"/>
      <c r="K2" s="28"/>
    </row>
    <row r="3" spans="1:11" x14ac:dyDescent="0.25">
      <c r="A3" s="29"/>
      <c r="B3" s="30"/>
      <c r="C3" s="30"/>
      <c r="D3" s="30"/>
      <c r="E3" s="30"/>
      <c r="F3" s="30"/>
      <c r="G3" s="158" t="s">
        <v>694</v>
      </c>
      <c r="H3" s="158"/>
      <c r="I3" s="158"/>
      <c r="J3" s="28"/>
      <c r="K3" s="28"/>
    </row>
    <row r="4" spans="1:11" x14ac:dyDescent="0.25">
      <c r="A4" s="26"/>
      <c r="B4" s="27"/>
      <c r="C4" s="27"/>
      <c r="D4" s="27"/>
      <c r="E4" s="27"/>
      <c r="F4" s="27"/>
      <c r="G4" s="158" t="s">
        <v>999</v>
      </c>
      <c r="H4" s="158"/>
      <c r="I4" s="158"/>
      <c r="J4" s="28"/>
      <c r="K4" s="28"/>
    </row>
    <row r="5" spans="1:11" x14ac:dyDescent="0.25">
      <c r="A5" s="26"/>
      <c r="B5" s="27"/>
      <c r="C5" s="27"/>
      <c r="D5" s="27"/>
      <c r="E5" s="27"/>
      <c r="F5" s="27"/>
      <c r="G5" s="23"/>
      <c r="H5" s="23"/>
      <c r="I5" s="23"/>
      <c r="J5" s="28"/>
      <c r="K5" s="28"/>
    </row>
    <row r="6" spans="1:11" ht="16.5" customHeight="1" x14ac:dyDescent="0.25">
      <c r="A6" s="159" t="s">
        <v>829</v>
      </c>
      <c r="B6" s="160"/>
      <c r="C6" s="160"/>
      <c r="D6" s="160"/>
      <c r="E6" s="160"/>
      <c r="F6" s="160"/>
      <c r="G6" s="160"/>
      <c r="H6" s="160"/>
      <c r="I6" s="160"/>
      <c r="J6" s="160"/>
      <c r="K6" s="31"/>
    </row>
    <row r="7" spans="1:11" ht="16.5" customHeight="1" x14ac:dyDescent="0.25">
      <c r="A7" s="159" t="s">
        <v>898</v>
      </c>
      <c r="B7" s="160"/>
      <c r="C7" s="160"/>
      <c r="D7" s="160"/>
      <c r="E7" s="160"/>
      <c r="F7" s="160"/>
      <c r="G7" s="160"/>
      <c r="H7" s="160"/>
      <c r="I7" s="160"/>
      <c r="J7" s="160"/>
      <c r="K7" s="32"/>
    </row>
    <row r="8" spans="1:11" x14ac:dyDescent="0.25">
      <c r="A8" s="150" t="s">
        <v>102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1" ht="43.5" customHeight="1" x14ac:dyDescent="0.25">
      <c r="A9" s="152" t="s">
        <v>503</v>
      </c>
      <c r="B9" s="154" t="s">
        <v>498</v>
      </c>
      <c r="C9" s="154" t="s">
        <v>504</v>
      </c>
      <c r="D9" s="154" t="s">
        <v>505</v>
      </c>
      <c r="E9" s="154" t="s">
        <v>496</v>
      </c>
      <c r="F9" s="155" t="s">
        <v>830</v>
      </c>
      <c r="G9" s="156" t="s">
        <v>831</v>
      </c>
      <c r="H9" s="157" t="s">
        <v>899</v>
      </c>
      <c r="I9" s="157" t="s">
        <v>495</v>
      </c>
      <c r="J9" s="161" t="s">
        <v>451</v>
      </c>
      <c r="K9" s="145" t="s">
        <v>451</v>
      </c>
    </row>
    <row r="10" spans="1:11" ht="45" customHeight="1" x14ac:dyDescent="0.25">
      <c r="A10" s="153"/>
      <c r="B10" s="154"/>
      <c r="C10" s="154"/>
      <c r="D10" s="154"/>
      <c r="E10" s="154"/>
      <c r="F10" s="155"/>
      <c r="G10" s="156"/>
      <c r="H10" s="157"/>
      <c r="I10" s="157"/>
      <c r="J10" s="162"/>
      <c r="K10" s="146"/>
    </row>
    <row r="11" spans="1:11" ht="16.5" customHeight="1" x14ac:dyDescent="0.25">
      <c r="A11" s="42" t="s">
        <v>261</v>
      </c>
      <c r="B11" s="43" t="s">
        <v>258</v>
      </c>
      <c r="C11" s="43"/>
      <c r="D11" s="43"/>
      <c r="E11" s="43"/>
      <c r="F11" s="44">
        <v>26524015.82</v>
      </c>
      <c r="G11" s="44">
        <v>26327015.82</v>
      </c>
      <c r="H11" s="45">
        <v>13132449.5</v>
      </c>
      <c r="I11" s="47">
        <f>H11/G11*100</f>
        <v>49.882028368834703</v>
      </c>
      <c r="J11" s="41">
        <v>0</v>
      </c>
      <c r="K11" s="38">
        <v>0.132676997615504</v>
      </c>
    </row>
    <row r="12" spans="1:11" x14ac:dyDescent="0.25">
      <c r="A12" s="36" t="s">
        <v>648</v>
      </c>
      <c r="B12" s="37" t="s">
        <v>258</v>
      </c>
      <c r="C12" s="37" t="s">
        <v>506</v>
      </c>
      <c r="D12" s="37"/>
      <c r="E12" s="37"/>
      <c r="F12" s="22">
        <v>14465237</v>
      </c>
      <c r="G12" s="22">
        <v>14465237</v>
      </c>
      <c r="H12" s="40">
        <v>7112393.9699999997</v>
      </c>
      <c r="I12" s="48">
        <f t="shared" ref="I12:I72" si="0">H12/G12*100</f>
        <v>49.168872725694015</v>
      </c>
      <c r="J12" s="28"/>
      <c r="K12" s="28"/>
    </row>
    <row r="13" spans="1:11" ht="47.25" x14ac:dyDescent="0.25">
      <c r="A13" s="36" t="s">
        <v>679</v>
      </c>
      <c r="B13" s="37" t="s">
        <v>258</v>
      </c>
      <c r="C13" s="37" t="s">
        <v>507</v>
      </c>
      <c r="D13" s="37"/>
      <c r="E13" s="37"/>
      <c r="F13" s="22">
        <v>14465237</v>
      </c>
      <c r="G13" s="22">
        <v>14465237</v>
      </c>
      <c r="H13" s="40">
        <v>7112393.9699999997</v>
      </c>
      <c r="I13" s="48">
        <f t="shared" si="0"/>
        <v>49.168872725694015</v>
      </c>
      <c r="J13" s="39"/>
      <c r="K13" s="39"/>
    </row>
    <row r="14" spans="1:11" ht="31.5" x14ac:dyDescent="0.25">
      <c r="A14" s="36" t="s">
        <v>243</v>
      </c>
      <c r="B14" s="37" t="s">
        <v>258</v>
      </c>
      <c r="C14" s="37" t="s">
        <v>507</v>
      </c>
      <c r="D14" s="37" t="s">
        <v>508</v>
      </c>
      <c r="E14" s="37"/>
      <c r="F14" s="22">
        <v>13607320</v>
      </c>
      <c r="G14" s="22">
        <v>13607320</v>
      </c>
      <c r="H14" s="40">
        <v>6771787.9699999997</v>
      </c>
      <c r="I14" s="48">
        <f t="shared" si="0"/>
        <v>49.765772907523306</v>
      </c>
    </row>
    <row r="15" spans="1:11" ht="63" x14ac:dyDescent="0.25">
      <c r="A15" s="36" t="s">
        <v>242</v>
      </c>
      <c r="B15" s="37" t="s">
        <v>258</v>
      </c>
      <c r="C15" s="37" t="s">
        <v>507</v>
      </c>
      <c r="D15" s="37" t="s">
        <v>508</v>
      </c>
      <c r="E15" s="37" t="s">
        <v>241</v>
      </c>
      <c r="F15" s="22">
        <v>13303630</v>
      </c>
      <c r="G15" s="22">
        <v>13303630</v>
      </c>
      <c r="H15" s="40">
        <v>6715681.3099999996</v>
      </c>
      <c r="I15" s="48">
        <f t="shared" si="0"/>
        <v>50.480066793799885</v>
      </c>
    </row>
    <row r="16" spans="1:11" ht="31.5" x14ac:dyDescent="0.25">
      <c r="A16" s="36" t="s">
        <v>252</v>
      </c>
      <c r="B16" s="37" t="s">
        <v>258</v>
      </c>
      <c r="C16" s="37" t="s">
        <v>507</v>
      </c>
      <c r="D16" s="37" t="s">
        <v>508</v>
      </c>
      <c r="E16" s="37" t="s">
        <v>240</v>
      </c>
      <c r="F16" s="22">
        <v>13303630</v>
      </c>
      <c r="G16" s="22">
        <v>13303630</v>
      </c>
      <c r="H16" s="40">
        <v>6715681.3099999996</v>
      </c>
      <c r="I16" s="48">
        <f t="shared" si="0"/>
        <v>50.480066793799885</v>
      </c>
    </row>
    <row r="17" spans="1:9" ht="31.5" x14ac:dyDescent="0.25">
      <c r="A17" s="36" t="s">
        <v>251</v>
      </c>
      <c r="B17" s="37" t="s">
        <v>258</v>
      </c>
      <c r="C17" s="37" t="s">
        <v>507</v>
      </c>
      <c r="D17" s="37" t="s">
        <v>508</v>
      </c>
      <c r="E17" s="37" t="s">
        <v>219</v>
      </c>
      <c r="F17" s="22">
        <v>282690</v>
      </c>
      <c r="G17" s="22">
        <v>282690</v>
      </c>
      <c r="H17" s="40">
        <v>56078.9</v>
      </c>
      <c r="I17" s="48">
        <f t="shared" si="0"/>
        <v>19.837595953164243</v>
      </c>
    </row>
    <row r="18" spans="1:9" ht="31.5" x14ac:dyDescent="0.25">
      <c r="A18" s="36" t="s">
        <v>250</v>
      </c>
      <c r="B18" s="37" t="s">
        <v>258</v>
      </c>
      <c r="C18" s="37" t="s">
        <v>507</v>
      </c>
      <c r="D18" s="37" t="s">
        <v>508</v>
      </c>
      <c r="E18" s="37" t="s">
        <v>215</v>
      </c>
      <c r="F18" s="22">
        <v>282690</v>
      </c>
      <c r="G18" s="22">
        <v>282690</v>
      </c>
      <c r="H18" s="40">
        <v>56078.9</v>
      </c>
      <c r="I18" s="48">
        <f t="shared" si="0"/>
        <v>19.837595953164243</v>
      </c>
    </row>
    <row r="19" spans="1:9" x14ac:dyDescent="0.25">
      <c r="A19" s="36" t="s">
        <v>277</v>
      </c>
      <c r="B19" s="37" t="s">
        <v>258</v>
      </c>
      <c r="C19" s="37" t="s">
        <v>507</v>
      </c>
      <c r="D19" s="37" t="s">
        <v>508</v>
      </c>
      <c r="E19" s="37" t="s">
        <v>222</v>
      </c>
      <c r="F19" s="22">
        <v>21000</v>
      </c>
      <c r="G19" s="22">
        <v>21000</v>
      </c>
      <c r="H19" s="40">
        <v>27.76</v>
      </c>
      <c r="I19" s="48">
        <f t="shared" si="0"/>
        <v>0.13219047619047619</v>
      </c>
    </row>
    <row r="20" spans="1:9" x14ac:dyDescent="0.25">
      <c r="A20" s="36" t="s">
        <v>276</v>
      </c>
      <c r="B20" s="37" t="s">
        <v>258</v>
      </c>
      <c r="C20" s="37" t="s">
        <v>507</v>
      </c>
      <c r="D20" s="37" t="s">
        <v>508</v>
      </c>
      <c r="E20" s="37" t="s">
        <v>274</v>
      </c>
      <c r="F20" s="22">
        <v>21000</v>
      </c>
      <c r="G20" s="22">
        <v>21000</v>
      </c>
      <c r="H20" s="40">
        <v>27.76</v>
      </c>
      <c r="I20" s="48">
        <f t="shared" si="0"/>
        <v>0.13219047619047619</v>
      </c>
    </row>
    <row r="21" spans="1:9" ht="31.5" x14ac:dyDescent="0.25">
      <c r="A21" s="36" t="s">
        <v>430</v>
      </c>
      <c r="B21" s="37" t="s">
        <v>258</v>
      </c>
      <c r="C21" s="37" t="s">
        <v>507</v>
      </c>
      <c r="D21" s="37" t="s">
        <v>509</v>
      </c>
      <c r="E21" s="37"/>
      <c r="F21" s="22">
        <v>857917</v>
      </c>
      <c r="G21" s="22">
        <v>857917</v>
      </c>
      <c r="H21" s="40">
        <v>340606</v>
      </c>
      <c r="I21" s="48">
        <f t="shared" si="0"/>
        <v>39.701509586591712</v>
      </c>
    </row>
    <row r="22" spans="1:9" ht="31.5" x14ac:dyDescent="0.25">
      <c r="A22" s="36" t="s">
        <v>251</v>
      </c>
      <c r="B22" s="37" t="s">
        <v>258</v>
      </c>
      <c r="C22" s="37" t="s">
        <v>507</v>
      </c>
      <c r="D22" s="37" t="s">
        <v>509</v>
      </c>
      <c r="E22" s="37" t="s">
        <v>219</v>
      </c>
      <c r="F22" s="22">
        <v>857917</v>
      </c>
      <c r="G22" s="22">
        <v>857917</v>
      </c>
      <c r="H22" s="40">
        <v>340606</v>
      </c>
      <c r="I22" s="48">
        <f t="shared" si="0"/>
        <v>39.701509586591712</v>
      </c>
    </row>
    <row r="23" spans="1:9" ht="31.5" x14ac:dyDescent="0.25">
      <c r="A23" s="36" t="s">
        <v>250</v>
      </c>
      <c r="B23" s="37" t="s">
        <v>258</v>
      </c>
      <c r="C23" s="37" t="s">
        <v>507</v>
      </c>
      <c r="D23" s="37" t="s">
        <v>509</v>
      </c>
      <c r="E23" s="37" t="s">
        <v>215</v>
      </c>
      <c r="F23" s="22">
        <v>857917</v>
      </c>
      <c r="G23" s="22">
        <v>857917</v>
      </c>
      <c r="H23" s="40">
        <v>340606</v>
      </c>
      <c r="I23" s="48">
        <f t="shared" si="0"/>
        <v>39.701509586591712</v>
      </c>
    </row>
    <row r="24" spans="1:9" x14ac:dyDescent="0.25">
      <c r="A24" s="36" t="s">
        <v>437</v>
      </c>
      <c r="B24" s="37" t="s">
        <v>258</v>
      </c>
      <c r="C24" s="37" t="s">
        <v>510</v>
      </c>
      <c r="D24" s="37"/>
      <c r="E24" s="37"/>
      <c r="F24" s="22">
        <v>5474778.8200000003</v>
      </c>
      <c r="G24" s="22">
        <v>4574778.82</v>
      </c>
      <c r="H24" s="40">
        <v>2510179.5299999998</v>
      </c>
      <c r="I24" s="48">
        <f t="shared" si="0"/>
        <v>54.869964839087018</v>
      </c>
    </row>
    <row r="25" spans="1:9" ht="31.5" x14ac:dyDescent="0.25">
      <c r="A25" s="36" t="s">
        <v>862</v>
      </c>
      <c r="B25" s="37" t="s">
        <v>258</v>
      </c>
      <c r="C25" s="37" t="s">
        <v>511</v>
      </c>
      <c r="D25" s="37"/>
      <c r="E25" s="37"/>
      <c r="F25" s="22">
        <v>5474778.8200000003</v>
      </c>
      <c r="G25" s="22">
        <v>4574778.82</v>
      </c>
      <c r="H25" s="40">
        <v>2510179.5299999998</v>
      </c>
      <c r="I25" s="48">
        <f t="shared" si="0"/>
        <v>54.869964839087018</v>
      </c>
    </row>
    <row r="26" spans="1:9" x14ac:dyDescent="0.25">
      <c r="A26" s="36" t="s">
        <v>435</v>
      </c>
      <c r="B26" s="37" t="s">
        <v>258</v>
      </c>
      <c r="C26" s="37" t="s">
        <v>511</v>
      </c>
      <c r="D26" s="37" t="s">
        <v>512</v>
      </c>
      <c r="E26" s="37"/>
      <c r="F26" s="22">
        <v>5474778.8200000003</v>
      </c>
      <c r="G26" s="22">
        <v>4574778.82</v>
      </c>
      <c r="H26" s="40">
        <v>2510179.5299999998</v>
      </c>
      <c r="I26" s="48">
        <f t="shared" si="0"/>
        <v>54.869964839087018</v>
      </c>
    </row>
    <row r="27" spans="1:9" x14ac:dyDescent="0.25">
      <c r="A27" s="36" t="s">
        <v>437</v>
      </c>
      <c r="B27" s="37" t="s">
        <v>258</v>
      </c>
      <c r="C27" s="37" t="s">
        <v>511</v>
      </c>
      <c r="D27" s="37" t="s">
        <v>512</v>
      </c>
      <c r="E27" s="37" t="s">
        <v>436</v>
      </c>
      <c r="F27" s="22">
        <v>5474778.8200000003</v>
      </c>
      <c r="G27" s="22">
        <v>4574778.82</v>
      </c>
      <c r="H27" s="40">
        <v>2510179.5299999998</v>
      </c>
      <c r="I27" s="48">
        <f t="shared" si="0"/>
        <v>54.869964839087018</v>
      </c>
    </row>
    <row r="28" spans="1:9" x14ac:dyDescent="0.25">
      <c r="A28" s="36" t="s">
        <v>435</v>
      </c>
      <c r="B28" s="37" t="s">
        <v>258</v>
      </c>
      <c r="C28" s="37" t="s">
        <v>511</v>
      </c>
      <c r="D28" s="37" t="s">
        <v>512</v>
      </c>
      <c r="E28" s="37" t="s">
        <v>433</v>
      </c>
      <c r="F28" s="22">
        <v>5474778.8200000003</v>
      </c>
      <c r="G28" s="22">
        <v>4574778.82</v>
      </c>
      <c r="H28" s="40">
        <v>2510179.5299999998</v>
      </c>
      <c r="I28" s="48">
        <f t="shared" si="0"/>
        <v>54.869964839087018</v>
      </c>
    </row>
    <row r="29" spans="1:9" ht="31.5" x14ac:dyDescent="0.25">
      <c r="A29" s="36" t="s">
        <v>662</v>
      </c>
      <c r="B29" s="37" t="s">
        <v>258</v>
      </c>
      <c r="C29" s="37" t="s">
        <v>513</v>
      </c>
      <c r="D29" s="37"/>
      <c r="E29" s="37"/>
      <c r="F29" s="22">
        <v>6584000</v>
      </c>
      <c r="G29" s="22">
        <v>7287000</v>
      </c>
      <c r="H29" s="40">
        <v>3509876</v>
      </c>
      <c r="I29" s="48">
        <f t="shared" si="0"/>
        <v>48.166268697680806</v>
      </c>
    </row>
    <row r="30" spans="1:9" ht="47.25" x14ac:dyDescent="0.25">
      <c r="A30" s="36" t="s">
        <v>684</v>
      </c>
      <c r="B30" s="37" t="s">
        <v>258</v>
      </c>
      <c r="C30" s="37" t="s">
        <v>514</v>
      </c>
      <c r="D30" s="37"/>
      <c r="E30" s="37"/>
      <c r="F30" s="22">
        <v>5084000</v>
      </c>
      <c r="G30" s="22">
        <v>5084000</v>
      </c>
      <c r="H30" s="40">
        <v>3023663</v>
      </c>
      <c r="I30" s="48">
        <f t="shared" si="0"/>
        <v>59.474095200629428</v>
      </c>
    </row>
    <row r="31" spans="1:9" ht="31.5" x14ac:dyDescent="0.25">
      <c r="A31" s="36" t="s">
        <v>427</v>
      </c>
      <c r="B31" s="37" t="s">
        <v>258</v>
      </c>
      <c r="C31" s="37" t="s">
        <v>514</v>
      </c>
      <c r="D31" s="37" t="s">
        <v>515</v>
      </c>
      <c r="E31" s="37"/>
      <c r="F31" s="22">
        <v>2584000</v>
      </c>
      <c r="G31" s="22">
        <v>2584000</v>
      </c>
      <c r="H31" s="40">
        <v>1291998</v>
      </c>
      <c r="I31" s="48">
        <f t="shared" si="0"/>
        <v>49.999922600619193</v>
      </c>
    </row>
    <row r="32" spans="1:9" x14ac:dyDescent="0.25">
      <c r="A32" s="36" t="s">
        <v>292</v>
      </c>
      <c r="B32" s="37" t="s">
        <v>258</v>
      </c>
      <c r="C32" s="37" t="s">
        <v>514</v>
      </c>
      <c r="D32" s="37" t="s">
        <v>515</v>
      </c>
      <c r="E32" s="37" t="s">
        <v>259</v>
      </c>
      <c r="F32" s="22">
        <v>2584000</v>
      </c>
      <c r="G32" s="22">
        <v>2584000</v>
      </c>
      <c r="H32" s="40">
        <v>1291998</v>
      </c>
      <c r="I32" s="48">
        <f t="shared" si="0"/>
        <v>49.999922600619193</v>
      </c>
    </row>
    <row r="33" spans="1:9" x14ac:dyDescent="0.25">
      <c r="A33" s="36" t="s">
        <v>424</v>
      </c>
      <c r="B33" s="37" t="s">
        <v>258</v>
      </c>
      <c r="C33" s="37" t="s">
        <v>514</v>
      </c>
      <c r="D33" s="37" t="s">
        <v>515</v>
      </c>
      <c r="E33" s="37" t="s">
        <v>256</v>
      </c>
      <c r="F33" s="22">
        <v>2584000</v>
      </c>
      <c r="G33" s="22">
        <v>2584000</v>
      </c>
      <c r="H33" s="40">
        <v>1291998</v>
      </c>
      <c r="I33" s="48">
        <f t="shared" si="0"/>
        <v>49.999922600619193</v>
      </c>
    </row>
    <row r="34" spans="1:9" ht="47.25" x14ac:dyDescent="0.25">
      <c r="A34" s="36" t="s">
        <v>425</v>
      </c>
      <c r="B34" s="37" t="s">
        <v>258</v>
      </c>
      <c r="C34" s="37" t="s">
        <v>514</v>
      </c>
      <c r="D34" s="37" t="s">
        <v>516</v>
      </c>
      <c r="E34" s="37"/>
      <c r="F34" s="22">
        <v>2500000</v>
      </c>
      <c r="G34" s="22">
        <v>2500000</v>
      </c>
      <c r="H34" s="40">
        <v>1731665</v>
      </c>
      <c r="I34" s="48">
        <f t="shared" si="0"/>
        <v>69.266599999999997</v>
      </c>
    </row>
    <row r="35" spans="1:9" x14ac:dyDescent="0.25">
      <c r="A35" s="36" t="s">
        <v>292</v>
      </c>
      <c r="B35" s="37" t="s">
        <v>258</v>
      </c>
      <c r="C35" s="37" t="s">
        <v>514</v>
      </c>
      <c r="D35" s="37" t="s">
        <v>516</v>
      </c>
      <c r="E35" s="37" t="s">
        <v>259</v>
      </c>
      <c r="F35" s="22">
        <v>2500000</v>
      </c>
      <c r="G35" s="22">
        <v>2500000</v>
      </c>
      <c r="H35" s="40">
        <v>1731665</v>
      </c>
      <c r="I35" s="48">
        <f t="shared" si="0"/>
        <v>69.266599999999997</v>
      </c>
    </row>
    <row r="36" spans="1:9" x14ac:dyDescent="0.25">
      <c r="A36" s="36" t="s">
        <v>424</v>
      </c>
      <c r="B36" s="37" t="s">
        <v>258</v>
      </c>
      <c r="C36" s="37" t="s">
        <v>514</v>
      </c>
      <c r="D36" s="37" t="s">
        <v>516</v>
      </c>
      <c r="E36" s="37" t="s">
        <v>256</v>
      </c>
      <c r="F36" s="22">
        <v>2500000</v>
      </c>
      <c r="G36" s="22">
        <v>2500000</v>
      </c>
      <c r="H36" s="40">
        <v>1731665</v>
      </c>
      <c r="I36" s="48">
        <f t="shared" si="0"/>
        <v>69.266599999999997</v>
      </c>
    </row>
    <row r="37" spans="1:9" x14ac:dyDescent="0.25">
      <c r="A37" s="36" t="s">
        <v>663</v>
      </c>
      <c r="B37" s="37" t="s">
        <v>258</v>
      </c>
      <c r="C37" s="37" t="s">
        <v>517</v>
      </c>
      <c r="D37" s="37"/>
      <c r="E37" s="37"/>
      <c r="F37" s="22">
        <v>1500000</v>
      </c>
      <c r="G37" s="22">
        <v>2203000</v>
      </c>
      <c r="H37" s="40">
        <v>486213</v>
      </c>
      <c r="I37" s="48">
        <f t="shared" si="0"/>
        <v>22.070494779845664</v>
      </c>
    </row>
    <row r="38" spans="1:9" ht="31.5" x14ac:dyDescent="0.25">
      <c r="A38" s="36" t="s">
        <v>260</v>
      </c>
      <c r="B38" s="37" t="s">
        <v>258</v>
      </c>
      <c r="C38" s="37" t="s">
        <v>517</v>
      </c>
      <c r="D38" s="37" t="s">
        <v>518</v>
      </c>
      <c r="E38" s="37"/>
      <c r="F38" s="22">
        <v>1500000</v>
      </c>
      <c r="G38" s="22">
        <v>2203000</v>
      </c>
      <c r="H38" s="40">
        <v>486213</v>
      </c>
      <c r="I38" s="48">
        <f t="shared" si="0"/>
        <v>22.070494779845664</v>
      </c>
    </row>
    <row r="39" spans="1:9" x14ac:dyDescent="0.25">
      <c r="A39" s="36" t="s">
        <v>292</v>
      </c>
      <c r="B39" s="37" t="s">
        <v>258</v>
      </c>
      <c r="C39" s="37" t="s">
        <v>517</v>
      </c>
      <c r="D39" s="37" t="s">
        <v>518</v>
      </c>
      <c r="E39" s="37" t="s">
        <v>259</v>
      </c>
      <c r="F39" s="22">
        <v>1500000</v>
      </c>
      <c r="G39" s="22">
        <v>2203000</v>
      </c>
      <c r="H39" s="40">
        <v>486213</v>
      </c>
      <c r="I39" s="48">
        <f t="shared" si="0"/>
        <v>22.070494779845664</v>
      </c>
    </row>
    <row r="40" spans="1:9" x14ac:dyDescent="0.25">
      <c r="A40" s="36" t="s">
        <v>424</v>
      </c>
      <c r="B40" s="37" t="s">
        <v>258</v>
      </c>
      <c r="C40" s="37" t="s">
        <v>517</v>
      </c>
      <c r="D40" s="37" t="s">
        <v>518</v>
      </c>
      <c r="E40" s="37" t="s">
        <v>256</v>
      </c>
      <c r="F40" s="22">
        <v>1500000</v>
      </c>
      <c r="G40" s="22">
        <v>2203000</v>
      </c>
      <c r="H40" s="40">
        <v>486213</v>
      </c>
      <c r="I40" s="48">
        <f t="shared" si="0"/>
        <v>22.070494779845664</v>
      </c>
    </row>
    <row r="41" spans="1:9" ht="31.5" x14ac:dyDescent="0.25">
      <c r="A41" s="33" t="s">
        <v>317</v>
      </c>
      <c r="B41" s="34" t="s">
        <v>315</v>
      </c>
      <c r="C41" s="34"/>
      <c r="D41" s="34"/>
      <c r="E41" s="34"/>
      <c r="F41" s="35">
        <v>122161327.73999999</v>
      </c>
      <c r="G41" s="35">
        <v>162654387.00999999</v>
      </c>
      <c r="H41" s="46">
        <v>49574220.969999999</v>
      </c>
      <c r="I41" s="47">
        <f>H41/G41*100</f>
        <v>30.478256308544676</v>
      </c>
    </row>
    <row r="42" spans="1:9" x14ac:dyDescent="0.25">
      <c r="A42" s="36" t="s">
        <v>654</v>
      </c>
      <c r="B42" s="37" t="s">
        <v>315</v>
      </c>
      <c r="C42" s="37" t="s">
        <v>519</v>
      </c>
      <c r="D42" s="37"/>
      <c r="E42" s="37"/>
      <c r="F42" s="22">
        <v>20000</v>
      </c>
      <c r="G42" s="22">
        <v>20000</v>
      </c>
      <c r="H42" s="40">
        <v>10000</v>
      </c>
      <c r="I42" s="48">
        <f t="shared" si="0"/>
        <v>50</v>
      </c>
    </row>
    <row r="43" spans="1:9" x14ac:dyDescent="0.25">
      <c r="A43" s="36" t="s">
        <v>659</v>
      </c>
      <c r="B43" s="37" t="s">
        <v>315</v>
      </c>
      <c r="C43" s="37" t="s">
        <v>520</v>
      </c>
      <c r="D43" s="37"/>
      <c r="E43" s="37"/>
      <c r="F43" s="22">
        <v>20000</v>
      </c>
      <c r="G43" s="22">
        <v>20000</v>
      </c>
      <c r="H43" s="40">
        <v>10000</v>
      </c>
      <c r="I43" s="48">
        <f t="shared" si="0"/>
        <v>50</v>
      </c>
    </row>
    <row r="44" spans="1:9" x14ac:dyDescent="0.25">
      <c r="A44" s="36" t="s">
        <v>379</v>
      </c>
      <c r="B44" s="37" t="s">
        <v>315</v>
      </c>
      <c r="C44" s="37" t="s">
        <v>520</v>
      </c>
      <c r="D44" s="37" t="s">
        <v>521</v>
      </c>
      <c r="E44" s="37"/>
      <c r="F44" s="22">
        <v>20000</v>
      </c>
      <c r="G44" s="22">
        <v>20000</v>
      </c>
      <c r="H44" s="40">
        <v>10000</v>
      </c>
      <c r="I44" s="48">
        <f t="shared" si="0"/>
        <v>50</v>
      </c>
    </row>
    <row r="45" spans="1:9" ht="31.5" x14ac:dyDescent="0.25">
      <c r="A45" s="36" t="s">
        <v>251</v>
      </c>
      <c r="B45" s="37" t="s">
        <v>315</v>
      </c>
      <c r="C45" s="37" t="s">
        <v>520</v>
      </c>
      <c r="D45" s="37" t="s">
        <v>521</v>
      </c>
      <c r="E45" s="37" t="s">
        <v>219</v>
      </c>
      <c r="F45" s="22">
        <v>20000</v>
      </c>
      <c r="G45" s="22">
        <v>20000</v>
      </c>
      <c r="H45" s="40">
        <v>10000</v>
      </c>
      <c r="I45" s="48">
        <f t="shared" si="0"/>
        <v>50</v>
      </c>
    </row>
    <row r="46" spans="1:9" ht="31.5" x14ac:dyDescent="0.25">
      <c r="A46" s="36" t="s">
        <v>250</v>
      </c>
      <c r="B46" s="37" t="s">
        <v>315</v>
      </c>
      <c r="C46" s="37" t="s">
        <v>520</v>
      </c>
      <c r="D46" s="37" t="s">
        <v>521</v>
      </c>
      <c r="E46" s="37" t="s">
        <v>215</v>
      </c>
      <c r="F46" s="22">
        <v>20000</v>
      </c>
      <c r="G46" s="22">
        <v>20000</v>
      </c>
      <c r="H46" s="40">
        <v>10000</v>
      </c>
      <c r="I46" s="48">
        <f t="shared" si="0"/>
        <v>50</v>
      </c>
    </row>
    <row r="47" spans="1:9" x14ac:dyDescent="0.25">
      <c r="A47" s="36" t="s">
        <v>656</v>
      </c>
      <c r="B47" s="37" t="s">
        <v>315</v>
      </c>
      <c r="C47" s="37" t="s">
        <v>522</v>
      </c>
      <c r="D47" s="37"/>
      <c r="E47" s="37"/>
      <c r="F47" s="22">
        <v>29894132</v>
      </c>
      <c r="G47" s="22">
        <v>45525574</v>
      </c>
      <c r="H47" s="40">
        <v>12167802.83</v>
      </c>
      <c r="I47" s="48">
        <f t="shared" si="0"/>
        <v>26.72740124045443</v>
      </c>
    </row>
    <row r="48" spans="1:9" x14ac:dyDescent="0.25">
      <c r="A48" s="36" t="s">
        <v>670</v>
      </c>
      <c r="B48" s="37" t="s">
        <v>315</v>
      </c>
      <c r="C48" s="37" t="s">
        <v>523</v>
      </c>
      <c r="D48" s="37"/>
      <c r="E48" s="37"/>
      <c r="F48" s="22">
        <v>29240832</v>
      </c>
      <c r="G48" s="22">
        <v>44871174</v>
      </c>
      <c r="H48" s="40">
        <v>11904962.83</v>
      </c>
      <c r="I48" s="48">
        <f t="shared" si="0"/>
        <v>26.531427125129376</v>
      </c>
    </row>
    <row r="49" spans="1:9" ht="31.5" x14ac:dyDescent="0.25">
      <c r="A49" s="36" t="s">
        <v>847</v>
      </c>
      <c r="B49" s="37" t="s">
        <v>315</v>
      </c>
      <c r="C49" s="37" t="s">
        <v>523</v>
      </c>
      <c r="D49" s="37" t="s">
        <v>900</v>
      </c>
      <c r="E49" s="37"/>
      <c r="F49" s="22"/>
      <c r="G49" s="22">
        <v>15033140</v>
      </c>
      <c r="H49" s="40">
        <v>0</v>
      </c>
      <c r="I49" s="48"/>
    </row>
    <row r="50" spans="1:9" ht="31.5" x14ac:dyDescent="0.25">
      <c r="A50" s="36" t="s">
        <v>320</v>
      </c>
      <c r="B50" s="37" t="s">
        <v>315</v>
      </c>
      <c r="C50" s="37" t="s">
        <v>523</v>
      </c>
      <c r="D50" s="37" t="s">
        <v>900</v>
      </c>
      <c r="E50" s="37" t="s">
        <v>303</v>
      </c>
      <c r="F50" s="22"/>
      <c r="G50" s="22">
        <v>15033140</v>
      </c>
      <c r="H50" s="40">
        <v>0</v>
      </c>
      <c r="I50" s="48"/>
    </row>
    <row r="51" spans="1:9" x14ac:dyDescent="0.25">
      <c r="A51" s="36" t="s">
        <v>319</v>
      </c>
      <c r="B51" s="37" t="s">
        <v>315</v>
      </c>
      <c r="C51" s="37" t="s">
        <v>523</v>
      </c>
      <c r="D51" s="37" t="s">
        <v>900</v>
      </c>
      <c r="E51" s="37" t="s">
        <v>301</v>
      </c>
      <c r="F51" s="22"/>
      <c r="G51" s="22">
        <v>15033140</v>
      </c>
      <c r="H51" s="40">
        <v>0</v>
      </c>
      <c r="I51" s="48"/>
    </row>
    <row r="52" spans="1:9" ht="31.5" x14ac:dyDescent="0.25">
      <c r="A52" s="36" t="s">
        <v>377</v>
      </c>
      <c r="B52" s="37" t="s">
        <v>315</v>
      </c>
      <c r="C52" s="37" t="s">
        <v>523</v>
      </c>
      <c r="D52" s="37" t="s">
        <v>524</v>
      </c>
      <c r="E52" s="37"/>
      <c r="F52" s="22">
        <v>29240832</v>
      </c>
      <c r="G52" s="22">
        <v>29838034</v>
      </c>
      <c r="H52" s="40">
        <v>11904962.83</v>
      </c>
      <c r="I52" s="48">
        <f t="shared" si="0"/>
        <v>39.898616745325782</v>
      </c>
    </row>
    <row r="53" spans="1:9" ht="31.5" x14ac:dyDescent="0.25">
      <c r="A53" s="36" t="s">
        <v>320</v>
      </c>
      <c r="B53" s="37" t="s">
        <v>315</v>
      </c>
      <c r="C53" s="37" t="s">
        <v>523</v>
      </c>
      <c r="D53" s="37" t="s">
        <v>524</v>
      </c>
      <c r="E53" s="37" t="s">
        <v>303</v>
      </c>
      <c r="F53" s="22">
        <v>29240832</v>
      </c>
      <c r="G53" s="22">
        <v>29838034</v>
      </c>
      <c r="H53" s="40">
        <v>11904962.83</v>
      </c>
      <c r="I53" s="48">
        <f t="shared" si="0"/>
        <v>39.898616745325782</v>
      </c>
    </row>
    <row r="54" spans="1:9" x14ac:dyDescent="0.25">
      <c r="A54" s="36" t="s">
        <v>319</v>
      </c>
      <c r="B54" s="37" t="s">
        <v>315</v>
      </c>
      <c r="C54" s="37" t="s">
        <v>523</v>
      </c>
      <c r="D54" s="37" t="s">
        <v>524</v>
      </c>
      <c r="E54" s="37" t="s">
        <v>301</v>
      </c>
      <c r="F54" s="22">
        <v>29240832</v>
      </c>
      <c r="G54" s="22">
        <v>29838034</v>
      </c>
      <c r="H54" s="40">
        <v>11904962.83</v>
      </c>
      <c r="I54" s="48">
        <f t="shared" si="0"/>
        <v>39.898616745325782</v>
      </c>
    </row>
    <row r="55" spans="1:9" x14ac:dyDescent="0.25">
      <c r="A55" s="36" t="s">
        <v>660</v>
      </c>
      <c r="B55" s="37" t="s">
        <v>315</v>
      </c>
      <c r="C55" s="37" t="s">
        <v>525</v>
      </c>
      <c r="D55" s="37"/>
      <c r="E55" s="37"/>
      <c r="F55" s="22">
        <v>379700</v>
      </c>
      <c r="G55" s="22">
        <v>379700</v>
      </c>
      <c r="H55" s="40">
        <v>124740</v>
      </c>
      <c r="I55" s="48">
        <f t="shared" si="0"/>
        <v>32.852251777719253</v>
      </c>
    </row>
    <row r="56" spans="1:9" x14ac:dyDescent="0.25">
      <c r="A56" s="36" t="s">
        <v>369</v>
      </c>
      <c r="B56" s="37" t="s">
        <v>315</v>
      </c>
      <c r="C56" s="37" t="s">
        <v>525</v>
      </c>
      <c r="D56" s="37" t="s">
        <v>526</v>
      </c>
      <c r="E56" s="37"/>
      <c r="F56" s="22">
        <v>161000</v>
      </c>
      <c r="G56" s="22">
        <v>161000</v>
      </c>
      <c r="H56" s="40">
        <v>3240</v>
      </c>
      <c r="I56" s="48">
        <f t="shared" si="0"/>
        <v>2.012422360248447</v>
      </c>
    </row>
    <row r="57" spans="1:9" ht="31.5" x14ac:dyDescent="0.25">
      <c r="A57" s="36" t="s">
        <v>251</v>
      </c>
      <c r="B57" s="37" t="s">
        <v>315</v>
      </c>
      <c r="C57" s="37" t="s">
        <v>525</v>
      </c>
      <c r="D57" s="37" t="s">
        <v>526</v>
      </c>
      <c r="E57" s="37" t="s">
        <v>219</v>
      </c>
      <c r="F57" s="22">
        <v>161000</v>
      </c>
      <c r="G57" s="22">
        <v>161000</v>
      </c>
      <c r="H57" s="40">
        <v>3240</v>
      </c>
      <c r="I57" s="48">
        <f t="shared" si="0"/>
        <v>2.012422360248447</v>
      </c>
    </row>
    <row r="58" spans="1:9" ht="31.5" x14ac:dyDescent="0.25">
      <c r="A58" s="36" t="s">
        <v>250</v>
      </c>
      <c r="B58" s="37" t="s">
        <v>315</v>
      </c>
      <c r="C58" s="37" t="s">
        <v>525</v>
      </c>
      <c r="D58" s="37" t="s">
        <v>526</v>
      </c>
      <c r="E58" s="37" t="s">
        <v>215</v>
      </c>
      <c r="F58" s="22">
        <v>161000</v>
      </c>
      <c r="G58" s="22">
        <v>161000</v>
      </c>
      <c r="H58" s="40">
        <v>3240</v>
      </c>
      <c r="I58" s="48">
        <f t="shared" si="0"/>
        <v>2.012422360248447</v>
      </c>
    </row>
    <row r="59" spans="1:9" x14ac:dyDescent="0.25">
      <c r="A59" s="36" t="s">
        <v>367</v>
      </c>
      <c r="B59" s="37" t="s">
        <v>315</v>
      </c>
      <c r="C59" s="37" t="s">
        <v>525</v>
      </c>
      <c r="D59" s="37" t="s">
        <v>527</v>
      </c>
      <c r="E59" s="37"/>
      <c r="F59" s="22">
        <v>218700</v>
      </c>
      <c r="G59" s="22">
        <v>218700</v>
      </c>
      <c r="H59" s="40">
        <v>121500</v>
      </c>
      <c r="I59" s="48">
        <f t="shared" si="0"/>
        <v>55.555555555555557</v>
      </c>
    </row>
    <row r="60" spans="1:9" x14ac:dyDescent="0.25">
      <c r="A60" s="36" t="s">
        <v>344</v>
      </c>
      <c r="B60" s="37" t="s">
        <v>315</v>
      </c>
      <c r="C60" s="37" t="s">
        <v>525</v>
      </c>
      <c r="D60" s="37" t="s">
        <v>527</v>
      </c>
      <c r="E60" s="37" t="s">
        <v>233</v>
      </c>
      <c r="F60" s="22">
        <v>25200</v>
      </c>
      <c r="G60" s="22">
        <v>193500</v>
      </c>
      <c r="H60" s="40">
        <v>107500</v>
      </c>
      <c r="I60" s="48">
        <f t="shared" si="0"/>
        <v>55.555555555555557</v>
      </c>
    </row>
    <row r="61" spans="1:9" x14ac:dyDescent="0.25">
      <c r="A61" s="36" t="s">
        <v>405</v>
      </c>
      <c r="B61" s="37" t="s">
        <v>315</v>
      </c>
      <c r="C61" s="37" t="s">
        <v>525</v>
      </c>
      <c r="D61" s="37" t="s">
        <v>527</v>
      </c>
      <c r="E61" s="37" t="s">
        <v>366</v>
      </c>
      <c r="F61" s="22">
        <v>25200</v>
      </c>
      <c r="G61" s="22">
        <v>193500</v>
      </c>
      <c r="H61" s="40">
        <v>107500</v>
      </c>
      <c r="I61" s="48">
        <f t="shared" si="0"/>
        <v>55.555555555555557</v>
      </c>
    </row>
    <row r="62" spans="1:9" ht="31.5" x14ac:dyDescent="0.25">
      <c r="A62" s="36" t="s">
        <v>320</v>
      </c>
      <c r="B62" s="37" t="s">
        <v>315</v>
      </c>
      <c r="C62" s="37" t="s">
        <v>525</v>
      </c>
      <c r="D62" s="37" t="s">
        <v>527</v>
      </c>
      <c r="E62" s="37" t="s">
        <v>303</v>
      </c>
      <c r="F62" s="22">
        <v>193500</v>
      </c>
      <c r="G62" s="22">
        <v>25200</v>
      </c>
      <c r="H62" s="40">
        <v>14000</v>
      </c>
      <c r="I62" s="48">
        <f t="shared" si="0"/>
        <v>55.555555555555557</v>
      </c>
    </row>
    <row r="63" spans="1:9" x14ac:dyDescent="0.25">
      <c r="A63" s="36" t="s">
        <v>319</v>
      </c>
      <c r="B63" s="37" t="s">
        <v>315</v>
      </c>
      <c r="C63" s="37" t="s">
        <v>525</v>
      </c>
      <c r="D63" s="37" t="s">
        <v>527</v>
      </c>
      <c r="E63" s="37" t="s">
        <v>301</v>
      </c>
      <c r="F63" s="22">
        <v>193500</v>
      </c>
      <c r="G63" s="22">
        <v>25200</v>
      </c>
      <c r="H63" s="40">
        <v>14000</v>
      </c>
      <c r="I63" s="48">
        <f t="shared" si="0"/>
        <v>55.555555555555557</v>
      </c>
    </row>
    <row r="64" spans="1:9" x14ac:dyDescent="0.25">
      <c r="A64" s="36" t="s">
        <v>661</v>
      </c>
      <c r="B64" s="37" t="s">
        <v>315</v>
      </c>
      <c r="C64" s="37" t="s">
        <v>528</v>
      </c>
      <c r="D64" s="37"/>
      <c r="E64" s="37"/>
      <c r="F64" s="22">
        <v>273600</v>
      </c>
      <c r="G64" s="22">
        <v>274700</v>
      </c>
      <c r="H64" s="40">
        <v>138100</v>
      </c>
      <c r="I64" s="48">
        <f t="shared" si="0"/>
        <v>50.27302511831089</v>
      </c>
    </row>
    <row r="65" spans="1:9" ht="110.25" x14ac:dyDescent="0.25">
      <c r="A65" s="36" t="s">
        <v>852</v>
      </c>
      <c r="B65" s="37" t="s">
        <v>315</v>
      </c>
      <c r="C65" s="37" t="s">
        <v>528</v>
      </c>
      <c r="D65" s="37" t="s">
        <v>853</v>
      </c>
      <c r="E65" s="37"/>
      <c r="F65" s="22">
        <v>273600</v>
      </c>
      <c r="G65" s="22">
        <v>274700</v>
      </c>
      <c r="H65" s="40">
        <v>138100</v>
      </c>
      <c r="I65" s="48">
        <f t="shared" si="0"/>
        <v>50.27302511831089</v>
      </c>
    </row>
    <row r="66" spans="1:9" x14ac:dyDescent="0.25">
      <c r="A66" s="36" t="s">
        <v>344</v>
      </c>
      <c r="B66" s="37" t="s">
        <v>315</v>
      </c>
      <c r="C66" s="37" t="s">
        <v>528</v>
      </c>
      <c r="D66" s="37" t="s">
        <v>853</v>
      </c>
      <c r="E66" s="37" t="s">
        <v>233</v>
      </c>
      <c r="F66" s="22">
        <v>273600</v>
      </c>
      <c r="G66" s="22">
        <v>274700</v>
      </c>
      <c r="H66" s="40">
        <v>138100</v>
      </c>
      <c r="I66" s="48">
        <f t="shared" si="0"/>
        <v>50.27302511831089</v>
      </c>
    </row>
    <row r="67" spans="1:9" ht="31.5" x14ac:dyDescent="0.25">
      <c r="A67" s="36" t="s">
        <v>398</v>
      </c>
      <c r="B67" s="37" t="s">
        <v>315</v>
      </c>
      <c r="C67" s="37" t="s">
        <v>528</v>
      </c>
      <c r="D67" s="37" t="s">
        <v>853</v>
      </c>
      <c r="E67" s="37" t="s">
        <v>232</v>
      </c>
      <c r="F67" s="22">
        <v>273600</v>
      </c>
      <c r="G67" s="22">
        <v>274700</v>
      </c>
      <c r="H67" s="40">
        <v>138100</v>
      </c>
      <c r="I67" s="48">
        <f t="shared" si="0"/>
        <v>50.27302511831089</v>
      </c>
    </row>
    <row r="68" spans="1:9" x14ac:dyDescent="0.25">
      <c r="A68" s="36" t="s">
        <v>671</v>
      </c>
      <c r="B68" s="37" t="s">
        <v>315</v>
      </c>
      <c r="C68" s="37" t="s">
        <v>529</v>
      </c>
      <c r="D68" s="37"/>
      <c r="E68" s="37"/>
      <c r="F68" s="22">
        <v>69459505.739999995</v>
      </c>
      <c r="G68" s="22">
        <v>79497927.219999999</v>
      </c>
      <c r="H68" s="40">
        <v>28534820.649999999</v>
      </c>
      <c r="I68" s="48">
        <f t="shared" si="0"/>
        <v>35.893792011751017</v>
      </c>
    </row>
    <row r="69" spans="1:9" x14ac:dyDescent="0.25">
      <c r="A69" s="36" t="s">
        <v>672</v>
      </c>
      <c r="B69" s="37" t="s">
        <v>315</v>
      </c>
      <c r="C69" s="37" t="s">
        <v>530</v>
      </c>
      <c r="D69" s="37"/>
      <c r="E69" s="37"/>
      <c r="F69" s="22">
        <v>60016748.740000002</v>
      </c>
      <c r="G69" s="22">
        <v>70055170.219999999</v>
      </c>
      <c r="H69" s="40">
        <v>24313150.809999999</v>
      </c>
      <c r="I69" s="48">
        <f t="shared" si="0"/>
        <v>34.705719411782766</v>
      </c>
    </row>
    <row r="70" spans="1:9" x14ac:dyDescent="0.25">
      <c r="A70" s="36" t="s">
        <v>363</v>
      </c>
      <c r="B70" s="37" t="s">
        <v>315</v>
      </c>
      <c r="C70" s="37" t="s">
        <v>530</v>
      </c>
      <c r="D70" s="37" t="s">
        <v>531</v>
      </c>
      <c r="E70" s="37"/>
      <c r="F70" s="22">
        <v>13136603</v>
      </c>
      <c r="G70" s="22">
        <v>12748811</v>
      </c>
      <c r="H70" s="40">
        <v>4992834.53</v>
      </c>
      <c r="I70" s="48">
        <f t="shared" si="0"/>
        <v>39.163138664460554</v>
      </c>
    </row>
    <row r="71" spans="1:9" ht="31.5" x14ac:dyDescent="0.25">
      <c r="A71" s="36" t="s">
        <v>320</v>
      </c>
      <c r="B71" s="37" t="s">
        <v>315</v>
      </c>
      <c r="C71" s="37" t="s">
        <v>530</v>
      </c>
      <c r="D71" s="37" t="s">
        <v>531</v>
      </c>
      <c r="E71" s="37" t="s">
        <v>303</v>
      </c>
      <c r="F71" s="22">
        <v>13136603</v>
      </c>
      <c r="G71" s="22">
        <v>12748811</v>
      </c>
      <c r="H71" s="40">
        <v>4992834.53</v>
      </c>
      <c r="I71" s="48">
        <f t="shared" si="0"/>
        <v>39.163138664460554</v>
      </c>
    </row>
    <row r="72" spans="1:9" x14ac:dyDescent="0.25">
      <c r="A72" s="36" t="s">
        <v>319</v>
      </c>
      <c r="B72" s="37" t="s">
        <v>315</v>
      </c>
      <c r="C72" s="37" t="s">
        <v>530</v>
      </c>
      <c r="D72" s="37" t="s">
        <v>531</v>
      </c>
      <c r="E72" s="37" t="s">
        <v>301</v>
      </c>
      <c r="F72" s="22">
        <v>13136603</v>
      </c>
      <c r="G72" s="22">
        <v>12748811</v>
      </c>
      <c r="H72" s="40">
        <v>4992834.53</v>
      </c>
      <c r="I72" s="48">
        <f t="shared" si="0"/>
        <v>39.163138664460554</v>
      </c>
    </row>
    <row r="73" spans="1:9" x14ac:dyDescent="0.25">
      <c r="A73" s="36" t="s">
        <v>360</v>
      </c>
      <c r="B73" s="37" t="s">
        <v>315</v>
      </c>
      <c r="C73" s="37" t="s">
        <v>530</v>
      </c>
      <c r="D73" s="37" t="s">
        <v>532</v>
      </c>
      <c r="E73" s="37"/>
      <c r="F73" s="22">
        <v>2987025</v>
      </c>
      <c r="G73" s="22">
        <v>2977025</v>
      </c>
      <c r="H73" s="40">
        <v>1133533.46</v>
      </c>
      <c r="I73" s="48">
        <f t="shared" ref="I73:I139" si="1">H73/G73*100</f>
        <v>38.076047732215883</v>
      </c>
    </row>
    <row r="74" spans="1:9" ht="31.5" x14ac:dyDescent="0.25">
      <c r="A74" s="36" t="s">
        <v>320</v>
      </c>
      <c r="B74" s="37" t="s">
        <v>315</v>
      </c>
      <c r="C74" s="37" t="s">
        <v>530</v>
      </c>
      <c r="D74" s="37" t="s">
        <v>532</v>
      </c>
      <c r="E74" s="37" t="s">
        <v>303</v>
      </c>
      <c r="F74" s="22">
        <v>2987025</v>
      </c>
      <c r="G74" s="22">
        <v>2977025</v>
      </c>
      <c r="H74" s="40">
        <v>1133533.46</v>
      </c>
      <c r="I74" s="48">
        <f t="shared" si="1"/>
        <v>38.076047732215883</v>
      </c>
    </row>
    <row r="75" spans="1:9" x14ac:dyDescent="0.25">
      <c r="A75" s="36" t="s">
        <v>319</v>
      </c>
      <c r="B75" s="37" t="s">
        <v>315</v>
      </c>
      <c r="C75" s="37" t="s">
        <v>530</v>
      </c>
      <c r="D75" s="37" t="s">
        <v>532</v>
      </c>
      <c r="E75" s="37" t="s">
        <v>301</v>
      </c>
      <c r="F75" s="22">
        <v>2987025</v>
      </c>
      <c r="G75" s="22">
        <v>2977025</v>
      </c>
      <c r="H75" s="40">
        <v>1133533.46</v>
      </c>
      <c r="I75" s="48">
        <f t="shared" si="1"/>
        <v>38.076047732215883</v>
      </c>
    </row>
    <row r="76" spans="1:9" x14ac:dyDescent="0.25">
      <c r="A76" s="36" t="s">
        <v>358</v>
      </c>
      <c r="B76" s="37" t="s">
        <v>315</v>
      </c>
      <c r="C76" s="37" t="s">
        <v>530</v>
      </c>
      <c r="D76" s="37" t="s">
        <v>533</v>
      </c>
      <c r="E76" s="37"/>
      <c r="F76" s="22">
        <v>20013526.440000001</v>
      </c>
      <c r="G76" s="22">
        <v>20449808.440000001</v>
      </c>
      <c r="H76" s="40">
        <v>8213349.0899999999</v>
      </c>
      <c r="I76" s="48">
        <f t="shared" si="1"/>
        <v>40.163452455303286</v>
      </c>
    </row>
    <row r="77" spans="1:9" ht="31.5" x14ac:dyDescent="0.25">
      <c r="A77" s="36" t="s">
        <v>320</v>
      </c>
      <c r="B77" s="37" t="s">
        <v>315</v>
      </c>
      <c r="C77" s="37" t="s">
        <v>530</v>
      </c>
      <c r="D77" s="37" t="s">
        <v>533</v>
      </c>
      <c r="E77" s="37" t="s">
        <v>303</v>
      </c>
      <c r="F77" s="22">
        <v>20013526.440000001</v>
      </c>
      <c r="G77" s="22">
        <v>20449808.440000001</v>
      </c>
      <c r="H77" s="40">
        <v>8213349.0899999999</v>
      </c>
      <c r="I77" s="48">
        <f t="shared" si="1"/>
        <v>40.163452455303286</v>
      </c>
    </row>
    <row r="78" spans="1:9" x14ac:dyDescent="0.25">
      <c r="A78" s="36" t="s">
        <v>319</v>
      </c>
      <c r="B78" s="37" t="s">
        <v>315</v>
      </c>
      <c r="C78" s="37" t="s">
        <v>530</v>
      </c>
      <c r="D78" s="37" t="s">
        <v>533</v>
      </c>
      <c r="E78" s="37" t="s">
        <v>301</v>
      </c>
      <c r="F78" s="22">
        <v>20013526.440000001</v>
      </c>
      <c r="G78" s="22">
        <v>20449808.440000001</v>
      </c>
      <c r="H78" s="40">
        <v>8213349.0899999999</v>
      </c>
      <c r="I78" s="48">
        <f t="shared" si="1"/>
        <v>40.163452455303286</v>
      </c>
    </row>
    <row r="79" spans="1:9" ht="31.5" x14ac:dyDescent="0.25">
      <c r="A79" s="36" t="s">
        <v>318</v>
      </c>
      <c r="B79" s="37" t="s">
        <v>315</v>
      </c>
      <c r="C79" s="37" t="s">
        <v>530</v>
      </c>
      <c r="D79" s="37" t="s">
        <v>764</v>
      </c>
      <c r="E79" s="37"/>
      <c r="F79" s="22">
        <v>16579630.300000001</v>
      </c>
      <c r="G79" s="22">
        <v>24014870.780000001</v>
      </c>
      <c r="H79" s="40">
        <v>8907746.1400000006</v>
      </c>
      <c r="I79" s="48">
        <f t="shared" si="1"/>
        <v>37.092625738459212</v>
      </c>
    </row>
    <row r="80" spans="1:9" ht="31.5" x14ac:dyDescent="0.25">
      <c r="A80" s="36" t="s">
        <v>320</v>
      </c>
      <c r="B80" s="37" t="s">
        <v>315</v>
      </c>
      <c r="C80" s="37" t="s">
        <v>530</v>
      </c>
      <c r="D80" s="37" t="s">
        <v>764</v>
      </c>
      <c r="E80" s="37" t="s">
        <v>303</v>
      </c>
      <c r="F80" s="22">
        <v>16579630.300000001</v>
      </c>
      <c r="G80" s="22">
        <v>24014870.780000001</v>
      </c>
      <c r="H80" s="40">
        <v>8907746.1400000006</v>
      </c>
      <c r="I80" s="48">
        <f t="shared" si="1"/>
        <v>37.092625738459212</v>
      </c>
    </row>
    <row r="81" spans="1:9" x14ac:dyDescent="0.25">
      <c r="A81" s="36" t="s">
        <v>319</v>
      </c>
      <c r="B81" s="37" t="s">
        <v>315</v>
      </c>
      <c r="C81" s="37" t="s">
        <v>530</v>
      </c>
      <c r="D81" s="37" t="s">
        <v>764</v>
      </c>
      <c r="E81" s="37" t="s">
        <v>301</v>
      </c>
      <c r="F81" s="22">
        <v>16579630.300000001</v>
      </c>
      <c r="G81" s="22">
        <v>24014870.780000001</v>
      </c>
      <c r="H81" s="40">
        <v>8907746.1400000006</v>
      </c>
      <c r="I81" s="48">
        <f t="shared" si="1"/>
        <v>37.092625738459212</v>
      </c>
    </row>
    <row r="82" spans="1:9" ht="63" x14ac:dyDescent="0.25">
      <c r="A82" s="36" t="s">
        <v>353</v>
      </c>
      <c r="B82" s="37" t="s">
        <v>315</v>
      </c>
      <c r="C82" s="37" t="s">
        <v>530</v>
      </c>
      <c r="D82" s="37" t="s">
        <v>765</v>
      </c>
      <c r="E82" s="37"/>
      <c r="F82" s="22">
        <v>0</v>
      </c>
      <c r="G82" s="22">
        <v>2690093</v>
      </c>
      <c r="H82" s="40">
        <v>0</v>
      </c>
      <c r="I82" s="48">
        <f t="shared" si="1"/>
        <v>0</v>
      </c>
    </row>
    <row r="83" spans="1:9" ht="31.5" x14ac:dyDescent="0.25">
      <c r="A83" s="36" t="s">
        <v>320</v>
      </c>
      <c r="B83" s="37" t="s">
        <v>315</v>
      </c>
      <c r="C83" s="37" t="s">
        <v>530</v>
      </c>
      <c r="D83" s="37" t="s">
        <v>765</v>
      </c>
      <c r="E83" s="37" t="s">
        <v>303</v>
      </c>
      <c r="F83" s="22">
        <v>0</v>
      </c>
      <c r="G83" s="22">
        <v>2690093</v>
      </c>
      <c r="H83" s="40">
        <v>0</v>
      </c>
      <c r="I83" s="48">
        <f t="shared" si="1"/>
        <v>0</v>
      </c>
    </row>
    <row r="84" spans="1:9" x14ac:dyDescent="0.25">
      <c r="A84" s="36" t="s">
        <v>319</v>
      </c>
      <c r="B84" s="37" t="s">
        <v>315</v>
      </c>
      <c r="C84" s="37" t="s">
        <v>530</v>
      </c>
      <c r="D84" s="37" t="s">
        <v>765</v>
      </c>
      <c r="E84" s="37" t="s">
        <v>301</v>
      </c>
      <c r="F84" s="22">
        <v>0</v>
      </c>
      <c r="G84" s="22">
        <v>2690093</v>
      </c>
      <c r="H84" s="40">
        <v>0</v>
      </c>
      <c r="I84" s="48">
        <f t="shared" si="1"/>
        <v>0</v>
      </c>
    </row>
    <row r="85" spans="1:9" ht="31.5" x14ac:dyDescent="0.25">
      <c r="A85" s="36" t="s">
        <v>356</v>
      </c>
      <c r="B85" s="37" t="s">
        <v>315</v>
      </c>
      <c r="C85" s="37" t="s">
        <v>530</v>
      </c>
      <c r="D85" s="37" t="s">
        <v>534</v>
      </c>
      <c r="E85" s="37"/>
      <c r="F85" s="22">
        <v>75000</v>
      </c>
      <c r="G85" s="22">
        <v>0</v>
      </c>
      <c r="H85" s="40">
        <v>0</v>
      </c>
      <c r="I85" s="48"/>
    </row>
    <row r="86" spans="1:9" ht="31.5" x14ac:dyDescent="0.25">
      <c r="A86" s="36" t="s">
        <v>320</v>
      </c>
      <c r="B86" s="37" t="s">
        <v>315</v>
      </c>
      <c r="C86" s="37" t="s">
        <v>530</v>
      </c>
      <c r="D86" s="37" t="s">
        <v>534</v>
      </c>
      <c r="E86" s="37" t="s">
        <v>303</v>
      </c>
      <c r="F86" s="22">
        <v>75000</v>
      </c>
      <c r="G86" s="22">
        <v>0</v>
      </c>
      <c r="H86" s="40">
        <v>0</v>
      </c>
      <c r="I86" s="48"/>
    </row>
    <row r="87" spans="1:9" x14ac:dyDescent="0.25">
      <c r="A87" s="36" t="s">
        <v>319</v>
      </c>
      <c r="B87" s="37" t="s">
        <v>315</v>
      </c>
      <c r="C87" s="37" t="s">
        <v>530</v>
      </c>
      <c r="D87" s="37" t="s">
        <v>534</v>
      </c>
      <c r="E87" s="37" t="s">
        <v>301</v>
      </c>
      <c r="F87" s="22">
        <v>75000</v>
      </c>
      <c r="G87" s="22">
        <v>0</v>
      </c>
      <c r="H87" s="40">
        <v>0</v>
      </c>
      <c r="I87" s="48"/>
    </row>
    <row r="88" spans="1:9" ht="63" x14ac:dyDescent="0.25">
      <c r="A88" s="36" t="s">
        <v>353</v>
      </c>
      <c r="B88" s="37" t="s">
        <v>315</v>
      </c>
      <c r="C88" s="37" t="s">
        <v>530</v>
      </c>
      <c r="D88" s="37" t="s">
        <v>535</v>
      </c>
      <c r="E88" s="37"/>
      <c r="F88" s="22">
        <v>876800</v>
      </c>
      <c r="G88" s="22">
        <v>608663</v>
      </c>
      <c r="H88" s="40">
        <v>86149.8</v>
      </c>
      <c r="I88" s="48">
        <f t="shared" si="1"/>
        <v>14.153940686389676</v>
      </c>
    </row>
    <row r="89" spans="1:9" ht="31.5" x14ac:dyDescent="0.25">
      <c r="A89" s="36" t="s">
        <v>251</v>
      </c>
      <c r="B89" s="37" t="s">
        <v>315</v>
      </c>
      <c r="C89" s="37" t="s">
        <v>530</v>
      </c>
      <c r="D89" s="37" t="s">
        <v>535</v>
      </c>
      <c r="E89" s="37" t="s">
        <v>219</v>
      </c>
      <c r="F89" s="22">
        <v>816455</v>
      </c>
      <c r="G89" s="22">
        <v>548318</v>
      </c>
      <c r="H89" s="40">
        <v>86149.8</v>
      </c>
      <c r="I89" s="48">
        <f t="shared" si="1"/>
        <v>15.711649079548728</v>
      </c>
    </row>
    <row r="90" spans="1:9" ht="31.5" x14ac:dyDescent="0.25">
      <c r="A90" s="36" t="s">
        <v>250</v>
      </c>
      <c r="B90" s="37" t="s">
        <v>315</v>
      </c>
      <c r="C90" s="37" t="s">
        <v>530</v>
      </c>
      <c r="D90" s="37" t="s">
        <v>535</v>
      </c>
      <c r="E90" s="37" t="s">
        <v>215</v>
      </c>
      <c r="F90" s="22">
        <v>816455</v>
      </c>
      <c r="G90" s="22">
        <v>548318</v>
      </c>
      <c r="H90" s="40">
        <v>86149.8</v>
      </c>
      <c r="I90" s="48">
        <f t="shared" si="1"/>
        <v>15.711649079548728</v>
      </c>
    </row>
    <row r="91" spans="1:9" ht="31.5" x14ac:dyDescent="0.25">
      <c r="A91" s="36" t="s">
        <v>320</v>
      </c>
      <c r="B91" s="37" t="s">
        <v>315</v>
      </c>
      <c r="C91" s="37" t="s">
        <v>530</v>
      </c>
      <c r="D91" s="37" t="s">
        <v>535</v>
      </c>
      <c r="E91" s="37" t="s">
        <v>303</v>
      </c>
      <c r="F91" s="22">
        <v>60345</v>
      </c>
      <c r="G91" s="22">
        <v>60345</v>
      </c>
      <c r="H91" s="40">
        <v>0</v>
      </c>
      <c r="I91" s="48">
        <f t="shared" si="1"/>
        <v>0</v>
      </c>
    </row>
    <row r="92" spans="1:9" x14ac:dyDescent="0.25">
      <c r="A92" s="36" t="s">
        <v>319</v>
      </c>
      <c r="B92" s="37" t="s">
        <v>315</v>
      </c>
      <c r="C92" s="37" t="s">
        <v>530</v>
      </c>
      <c r="D92" s="37" t="s">
        <v>535</v>
      </c>
      <c r="E92" s="37" t="s">
        <v>301</v>
      </c>
      <c r="F92" s="22">
        <v>60345</v>
      </c>
      <c r="G92" s="22">
        <v>60345</v>
      </c>
      <c r="H92" s="40">
        <v>0</v>
      </c>
      <c r="I92" s="48">
        <f t="shared" si="1"/>
        <v>0</v>
      </c>
    </row>
    <row r="93" spans="1:9" x14ac:dyDescent="0.25">
      <c r="A93" s="36" t="s">
        <v>328</v>
      </c>
      <c r="B93" s="37" t="s">
        <v>315</v>
      </c>
      <c r="C93" s="37" t="s">
        <v>530</v>
      </c>
      <c r="D93" s="37" t="s">
        <v>536</v>
      </c>
      <c r="E93" s="37"/>
      <c r="F93" s="22">
        <v>2058656</v>
      </c>
      <c r="G93" s="22">
        <v>2078656</v>
      </c>
      <c r="H93" s="40">
        <v>791802.79</v>
      </c>
      <c r="I93" s="48">
        <f t="shared" si="1"/>
        <v>38.0920551548693</v>
      </c>
    </row>
    <row r="94" spans="1:9" ht="63" x14ac:dyDescent="0.25">
      <c r="A94" s="36" t="s">
        <v>242</v>
      </c>
      <c r="B94" s="37" t="s">
        <v>315</v>
      </c>
      <c r="C94" s="37" t="s">
        <v>530</v>
      </c>
      <c r="D94" s="37" t="s">
        <v>536</v>
      </c>
      <c r="E94" s="37" t="s">
        <v>241</v>
      </c>
      <c r="F94" s="22">
        <v>2040456</v>
      </c>
      <c r="G94" s="22">
        <v>2040456</v>
      </c>
      <c r="H94" s="40">
        <v>787802.79</v>
      </c>
      <c r="I94" s="48">
        <f t="shared" si="1"/>
        <v>38.609153542149407</v>
      </c>
    </row>
    <row r="95" spans="1:9" x14ac:dyDescent="0.25">
      <c r="A95" s="36" t="s">
        <v>327</v>
      </c>
      <c r="B95" s="37" t="s">
        <v>315</v>
      </c>
      <c r="C95" s="37" t="s">
        <v>530</v>
      </c>
      <c r="D95" s="37" t="s">
        <v>536</v>
      </c>
      <c r="E95" s="37" t="s">
        <v>326</v>
      </c>
      <c r="F95" s="22">
        <v>2040456</v>
      </c>
      <c r="G95" s="22">
        <v>2040456</v>
      </c>
      <c r="H95" s="40">
        <v>787802.79</v>
      </c>
      <c r="I95" s="48">
        <f t="shared" si="1"/>
        <v>38.609153542149407</v>
      </c>
    </row>
    <row r="96" spans="1:9" ht="31.5" x14ac:dyDescent="0.25">
      <c r="A96" s="36" t="s">
        <v>251</v>
      </c>
      <c r="B96" s="37" t="s">
        <v>315</v>
      </c>
      <c r="C96" s="37" t="s">
        <v>530</v>
      </c>
      <c r="D96" s="37" t="s">
        <v>536</v>
      </c>
      <c r="E96" s="37" t="s">
        <v>219</v>
      </c>
      <c r="F96" s="22">
        <v>18200</v>
      </c>
      <c r="G96" s="22">
        <v>38200</v>
      </c>
      <c r="H96" s="40">
        <v>4000</v>
      </c>
      <c r="I96" s="48">
        <f t="shared" si="1"/>
        <v>10.471204188481675</v>
      </c>
    </row>
    <row r="97" spans="1:9" ht="31.5" x14ac:dyDescent="0.25">
      <c r="A97" s="36" t="s">
        <v>250</v>
      </c>
      <c r="B97" s="37" t="s">
        <v>315</v>
      </c>
      <c r="C97" s="37" t="s">
        <v>530</v>
      </c>
      <c r="D97" s="37" t="s">
        <v>536</v>
      </c>
      <c r="E97" s="37" t="s">
        <v>215</v>
      </c>
      <c r="F97" s="22">
        <v>18200</v>
      </c>
      <c r="G97" s="22">
        <v>38200</v>
      </c>
      <c r="H97" s="40">
        <v>4000</v>
      </c>
      <c r="I97" s="48">
        <f t="shared" si="1"/>
        <v>10.471204188481675</v>
      </c>
    </row>
    <row r="98" spans="1:9" ht="47.25" x14ac:dyDescent="0.25">
      <c r="A98" s="36" t="s">
        <v>854</v>
      </c>
      <c r="B98" s="37" t="s">
        <v>315</v>
      </c>
      <c r="C98" s="37" t="s">
        <v>530</v>
      </c>
      <c r="D98" s="37" t="s">
        <v>855</v>
      </c>
      <c r="E98" s="37"/>
      <c r="F98" s="22">
        <v>4289508</v>
      </c>
      <c r="G98" s="22">
        <v>4289508</v>
      </c>
      <c r="H98" s="40">
        <v>0</v>
      </c>
      <c r="I98" s="48">
        <f t="shared" si="1"/>
        <v>0</v>
      </c>
    </row>
    <row r="99" spans="1:9" ht="31.5" x14ac:dyDescent="0.25">
      <c r="A99" s="36" t="s">
        <v>320</v>
      </c>
      <c r="B99" s="37" t="s">
        <v>315</v>
      </c>
      <c r="C99" s="37" t="s">
        <v>530</v>
      </c>
      <c r="D99" s="37" t="s">
        <v>855</v>
      </c>
      <c r="E99" s="37" t="s">
        <v>303</v>
      </c>
      <c r="F99" s="22">
        <v>4289508</v>
      </c>
      <c r="G99" s="22">
        <v>4289508</v>
      </c>
      <c r="H99" s="40">
        <v>0</v>
      </c>
      <c r="I99" s="48">
        <f t="shared" si="1"/>
        <v>0</v>
      </c>
    </row>
    <row r="100" spans="1:9" x14ac:dyDescent="0.25">
      <c r="A100" s="36" t="s">
        <v>319</v>
      </c>
      <c r="B100" s="37" t="s">
        <v>315</v>
      </c>
      <c r="C100" s="37" t="s">
        <v>530</v>
      </c>
      <c r="D100" s="37" t="s">
        <v>855</v>
      </c>
      <c r="E100" s="37" t="s">
        <v>301</v>
      </c>
      <c r="F100" s="22">
        <v>4289508</v>
      </c>
      <c r="G100" s="22">
        <v>4289508</v>
      </c>
      <c r="H100" s="40">
        <v>0</v>
      </c>
      <c r="I100" s="48">
        <f t="shared" si="1"/>
        <v>0</v>
      </c>
    </row>
    <row r="101" spans="1:9" ht="31.5" x14ac:dyDescent="0.25">
      <c r="A101" s="36" t="s">
        <v>903</v>
      </c>
      <c r="B101" s="37" t="s">
        <v>315</v>
      </c>
      <c r="C101" s="37" t="s">
        <v>530</v>
      </c>
      <c r="D101" s="37" t="s">
        <v>901</v>
      </c>
      <c r="E101" s="37"/>
      <c r="F101" s="22"/>
      <c r="G101" s="22">
        <v>10000</v>
      </c>
      <c r="H101" s="40">
        <v>0</v>
      </c>
      <c r="I101" s="48">
        <f t="shared" si="1"/>
        <v>0</v>
      </c>
    </row>
    <row r="102" spans="1:9" ht="31.5" x14ac:dyDescent="0.25">
      <c r="A102" s="36" t="s">
        <v>320</v>
      </c>
      <c r="B102" s="37" t="s">
        <v>315</v>
      </c>
      <c r="C102" s="37" t="s">
        <v>530</v>
      </c>
      <c r="D102" s="37" t="s">
        <v>901</v>
      </c>
      <c r="E102" s="37" t="s">
        <v>303</v>
      </c>
      <c r="F102" s="22"/>
      <c r="G102" s="22">
        <v>10000</v>
      </c>
      <c r="H102" s="40">
        <v>0</v>
      </c>
      <c r="I102" s="48">
        <f t="shared" si="1"/>
        <v>0</v>
      </c>
    </row>
    <row r="103" spans="1:9" x14ac:dyDescent="0.25">
      <c r="A103" s="36" t="s">
        <v>319</v>
      </c>
      <c r="B103" s="37" t="s">
        <v>315</v>
      </c>
      <c r="C103" s="37" t="s">
        <v>530</v>
      </c>
      <c r="D103" s="37" t="s">
        <v>901</v>
      </c>
      <c r="E103" s="37" t="s">
        <v>301</v>
      </c>
      <c r="F103" s="22"/>
      <c r="G103" s="22">
        <v>10000</v>
      </c>
      <c r="H103" s="40">
        <v>0</v>
      </c>
      <c r="I103" s="48">
        <f t="shared" si="1"/>
        <v>0</v>
      </c>
    </row>
    <row r="104" spans="1:9" x14ac:dyDescent="0.25">
      <c r="A104" s="36" t="s">
        <v>323</v>
      </c>
      <c r="B104" s="37" t="s">
        <v>315</v>
      </c>
      <c r="C104" s="37" t="s">
        <v>530</v>
      </c>
      <c r="D104" s="37" t="s">
        <v>537</v>
      </c>
      <c r="E104" s="37"/>
      <c r="F104" s="22">
        <v>0</v>
      </c>
      <c r="G104" s="22">
        <v>187735</v>
      </c>
      <c r="H104" s="40">
        <v>187735</v>
      </c>
      <c r="I104" s="48">
        <f t="shared" si="1"/>
        <v>100</v>
      </c>
    </row>
    <row r="105" spans="1:9" ht="31.5" x14ac:dyDescent="0.25">
      <c r="A105" s="36" t="s">
        <v>320</v>
      </c>
      <c r="B105" s="37" t="s">
        <v>315</v>
      </c>
      <c r="C105" s="37" t="s">
        <v>530</v>
      </c>
      <c r="D105" s="37" t="s">
        <v>537</v>
      </c>
      <c r="E105" s="37" t="s">
        <v>303</v>
      </c>
      <c r="F105" s="22">
        <v>0</v>
      </c>
      <c r="G105" s="22">
        <v>187735</v>
      </c>
      <c r="H105" s="40">
        <v>187735</v>
      </c>
      <c r="I105" s="48">
        <f t="shared" si="1"/>
        <v>100</v>
      </c>
    </row>
    <row r="106" spans="1:9" x14ac:dyDescent="0.25">
      <c r="A106" s="36" t="s">
        <v>319</v>
      </c>
      <c r="B106" s="37" t="s">
        <v>315</v>
      </c>
      <c r="C106" s="37" t="s">
        <v>530</v>
      </c>
      <c r="D106" s="37" t="s">
        <v>537</v>
      </c>
      <c r="E106" s="37" t="s">
        <v>301</v>
      </c>
      <c r="F106" s="22">
        <v>0</v>
      </c>
      <c r="G106" s="22">
        <v>187735</v>
      </c>
      <c r="H106" s="40">
        <v>187735</v>
      </c>
      <c r="I106" s="48">
        <f t="shared" si="1"/>
        <v>100</v>
      </c>
    </row>
    <row r="107" spans="1:9" x14ac:dyDescent="0.25">
      <c r="A107" s="36" t="s">
        <v>673</v>
      </c>
      <c r="B107" s="37" t="s">
        <v>315</v>
      </c>
      <c r="C107" s="37" t="s">
        <v>538</v>
      </c>
      <c r="D107" s="37"/>
      <c r="E107" s="37"/>
      <c r="F107" s="22">
        <v>9442757</v>
      </c>
      <c r="G107" s="22">
        <v>9442757</v>
      </c>
      <c r="H107" s="40">
        <v>4221669.84</v>
      </c>
      <c r="I107" s="48">
        <f t="shared" si="1"/>
        <v>44.70802160851963</v>
      </c>
    </row>
    <row r="108" spans="1:9" ht="31.5" x14ac:dyDescent="0.25">
      <c r="A108" s="36" t="s">
        <v>243</v>
      </c>
      <c r="B108" s="37" t="s">
        <v>315</v>
      </c>
      <c r="C108" s="37" t="s">
        <v>538</v>
      </c>
      <c r="D108" s="37" t="s">
        <v>539</v>
      </c>
      <c r="E108" s="37"/>
      <c r="F108" s="22">
        <v>2356584</v>
      </c>
      <c r="G108" s="22">
        <v>2356584</v>
      </c>
      <c r="H108" s="40">
        <v>1127044.1100000001</v>
      </c>
      <c r="I108" s="48">
        <f t="shared" si="1"/>
        <v>47.825331496776698</v>
      </c>
    </row>
    <row r="109" spans="1:9" ht="63" x14ac:dyDescent="0.25">
      <c r="A109" s="36" t="s">
        <v>242</v>
      </c>
      <c r="B109" s="37" t="s">
        <v>315</v>
      </c>
      <c r="C109" s="37" t="s">
        <v>538</v>
      </c>
      <c r="D109" s="37" t="s">
        <v>539</v>
      </c>
      <c r="E109" s="37" t="s">
        <v>241</v>
      </c>
      <c r="F109" s="22">
        <v>2356584</v>
      </c>
      <c r="G109" s="22">
        <v>2356584</v>
      </c>
      <c r="H109" s="40">
        <v>1127044.1100000001</v>
      </c>
      <c r="I109" s="48">
        <f t="shared" si="1"/>
        <v>47.825331496776698</v>
      </c>
    </row>
    <row r="110" spans="1:9" ht="31.5" x14ac:dyDescent="0.25">
      <c r="A110" s="36" t="s">
        <v>252</v>
      </c>
      <c r="B110" s="37" t="s">
        <v>315</v>
      </c>
      <c r="C110" s="37" t="s">
        <v>538</v>
      </c>
      <c r="D110" s="37" t="s">
        <v>539</v>
      </c>
      <c r="E110" s="37" t="s">
        <v>240</v>
      </c>
      <c r="F110" s="22">
        <v>2356584</v>
      </c>
      <c r="G110" s="22">
        <v>2356584</v>
      </c>
      <c r="H110" s="40">
        <v>1127044.1100000001</v>
      </c>
      <c r="I110" s="48">
        <f t="shared" si="1"/>
        <v>47.825331496776698</v>
      </c>
    </row>
    <row r="111" spans="1:9" ht="31.5" x14ac:dyDescent="0.25">
      <c r="A111" s="36" t="s">
        <v>349</v>
      </c>
      <c r="B111" s="37" t="s">
        <v>315</v>
      </c>
      <c r="C111" s="37" t="s">
        <v>538</v>
      </c>
      <c r="D111" s="37" t="s">
        <v>540</v>
      </c>
      <c r="E111" s="37"/>
      <c r="F111" s="22">
        <v>3053917</v>
      </c>
      <c r="G111" s="22">
        <v>3053917</v>
      </c>
      <c r="H111" s="40">
        <v>1249137.1599999999</v>
      </c>
      <c r="I111" s="48">
        <f t="shared" si="1"/>
        <v>40.90278681444191</v>
      </c>
    </row>
    <row r="112" spans="1:9" ht="63" x14ac:dyDescent="0.25">
      <c r="A112" s="36" t="s">
        <v>242</v>
      </c>
      <c r="B112" s="37" t="s">
        <v>315</v>
      </c>
      <c r="C112" s="37" t="s">
        <v>538</v>
      </c>
      <c r="D112" s="37" t="s">
        <v>540</v>
      </c>
      <c r="E112" s="37" t="s">
        <v>241</v>
      </c>
      <c r="F112" s="22">
        <v>2928101</v>
      </c>
      <c r="G112" s="22">
        <v>2928101</v>
      </c>
      <c r="H112" s="40">
        <v>1216424.3999999999</v>
      </c>
      <c r="I112" s="48">
        <f t="shared" si="1"/>
        <v>41.543116169831571</v>
      </c>
    </row>
    <row r="113" spans="1:9" x14ac:dyDescent="0.25">
      <c r="A113" s="36" t="s">
        <v>327</v>
      </c>
      <c r="B113" s="37" t="s">
        <v>315</v>
      </c>
      <c r="C113" s="37" t="s">
        <v>538</v>
      </c>
      <c r="D113" s="37" t="s">
        <v>540</v>
      </c>
      <c r="E113" s="37" t="s">
        <v>326</v>
      </c>
      <c r="F113" s="22">
        <v>2928101</v>
      </c>
      <c r="G113" s="22">
        <v>2928101</v>
      </c>
      <c r="H113" s="40">
        <v>1216424.3999999999</v>
      </c>
      <c r="I113" s="48">
        <f t="shared" si="1"/>
        <v>41.543116169831571</v>
      </c>
    </row>
    <row r="114" spans="1:9" ht="31.5" x14ac:dyDescent="0.25">
      <c r="A114" s="36" t="s">
        <v>251</v>
      </c>
      <c r="B114" s="37" t="s">
        <v>315</v>
      </c>
      <c r="C114" s="37" t="s">
        <v>538</v>
      </c>
      <c r="D114" s="37" t="s">
        <v>540</v>
      </c>
      <c r="E114" s="37" t="s">
        <v>219</v>
      </c>
      <c r="F114" s="22">
        <v>118816</v>
      </c>
      <c r="G114" s="22">
        <v>118816</v>
      </c>
      <c r="H114" s="40">
        <v>26385.759999999998</v>
      </c>
      <c r="I114" s="48">
        <f t="shared" si="1"/>
        <v>22.207244815513061</v>
      </c>
    </row>
    <row r="115" spans="1:9" ht="31.5" x14ac:dyDescent="0.25">
      <c r="A115" s="36" t="s">
        <v>250</v>
      </c>
      <c r="B115" s="37" t="s">
        <v>315</v>
      </c>
      <c r="C115" s="37" t="s">
        <v>538</v>
      </c>
      <c r="D115" s="37" t="s">
        <v>540</v>
      </c>
      <c r="E115" s="37" t="s">
        <v>215</v>
      </c>
      <c r="F115" s="22">
        <v>118816</v>
      </c>
      <c r="G115" s="22">
        <v>118816</v>
      </c>
      <c r="H115" s="40">
        <v>26385.759999999998</v>
      </c>
      <c r="I115" s="48">
        <f t="shared" si="1"/>
        <v>22.207244815513061</v>
      </c>
    </row>
    <row r="116" spans="1:9" x14ac:dyDescent="0.25">
      <c r="A116" s="36" t="s">
        <v>277</v>
      </c>
      <c r="B116" s="37" t="s">
        <v>315</v>
      </c>
      <c r="C116" s="37" t="s">
        <v>538</v>
      </c>
      <c r="D116" s="37" t="s">
        <v>540</v>
      </c>
      <c r="E116" s="37" t="s">
        <v>222</v>
      </c>
      <c r="F116" s="22">
        <v>7000</v>
      </c>
      <c r="G116" s="22">
        <v>7000</v>
      </c>
      <c r="H116" s="40">
        <v>6327</v>
      </c>
      <c r="I116" s="48">
        <f t="shared" si="1"/>
        <v>90.385714285714286</v>
      </c>
    </row>
    <row r="117" spans="1:9" x14ac:dyDescent="0.25">
      <c r="A117" s="36" t="s">
        <v>276</v>
      </c>
      <c r="B117" s="37" t="s">
        <v>315</v>
      </c>
      <c r="C117" s="37" t="s">
        <v>538</v>
      </c>
      <c r="D117" s="37" t="s">
        <v>540</v>
      </c>
      <c r="E117" s="37" t="s">
        <v>274</v>
      </c>
      <c r="F117" s="22">
        <v>7000</v>
      </c>
      <c r="G117" s="22">
        <v>7000</v>
      </c>
      <c r="H117" s="40">
        <v>6327</v>
      </c>
      <c r="I117" s="48">
        <f t="shared" si="1"/>
        <v>90.385714285714286</v>
      </c>
    </row>
    <row r="118" spans="1:9" ht="31.5" x14ac:dyDescent="0.25">
      <c r="A118" s="36" t="s">
        <v>347</v>
      </c>
      <c r="B118" s="37" t="s">
        <v>315</v>
      </c>
      <c r="C118" s="37" t="s">
        <v>538</v>
      </c>
      <c r="D118" s="37" t="s">
        <v>541</v>
      </c>
      <c r="E118" s="37"/>
      <c r="F118" s="22">
        <v>3747856</v>
      </c>
      <c r="G118" s="22">
        <v>3747856</v>
      </c>
      <c r="H118" s="40">
        <v>1719953.57</v>
      </c>
      <c r="I118" s="48">
        <f t="shared" si="1"/>
        <v>45.891666328695663</v>
      </c>
    </row>
    <row r="119" spans="1:9" ht="63" x14ac:dyDescent="0.25">
      <c r="A119" s="36" t="s">
        <v>242</v>
      </c>
      <c r="B119" s="37" t="s">
        <v>315</v>
      </c>
      <c r="C119" s="37" t="s">
        <v>538</v>
      </c>
      <c r="D119" s="37" t="s">
        <v>541</v>
      </c>
      <c r="E119" s="37" t="s">
        <v>241</v>
      </c>
      <c r="F119" s="22">
        <v>3576856</v>
      </c>
      <c r="G119" s="22">
        <v>3576856</v>
      </c>
      <c r="H119" s="40">
        <v>1670443.57</v>
      </c>
      <c r="I119" s="48">
        <f t="shared" si="1"/>
        <v>46.701448702435883</v>
      </c>
    </row>
    <row r="120" spans="1:9" x14ac:dyDescent="0.25">
      <c r="A120" s="36" t="s">
        <v>327</v>
      </c>
      <c r="B120" s="37" t="s">
        <v>315</v>
      </c>
      <c r="C120" s="37" t="s">
        <v>538</v>
      </c>
      <c r="D120" s="37" t="s">
        <v>541</v>
      </c>
      <c r="E120" s="37" t="s">
        <v>326</v>
      </c>
      <c r="F120" s="22">
        <v>3576856</v>
      </c>
      <c r="G120" s="22">
        <v>3576856</v>
      </c>
      <c r="H120" s="40">
        <v>1670443.57</v>
      </c>
      <c r="I120" s="48">
        <f t="shared" si="1"/>
        <v>46.701448702435883</v>
      </c>
    </row>
    <row r="121" spans="1:9" ht="31.5" x14ac:dyDescent="0.25">
      <c r="A121" s="36" t="s">
        <v>251</v>
      </c>
      <c r="B121" s="37" t="s">
        <v>315</v>
      </c>
      <c r="C121" s="37" t="s">
        <v>538</v>
      </c>
      <c r="D121" s="37" t="s">
        <v>541</v>
      </c>
      <c r="E121" s="37" t="s">
        <v>219</v>
      </c>
      <c r="F121" s="22">
        <v>171000</v>
      </c>
      <c r="G121" s="22">
        <v>171000</v>
      </c>
      <c r="H121" s="40">
        <v>49510</v>
      </c>
      <c r="I121" s="48">
        <f t="shared" si="1"/>
        <v>28.953216374269008</v>
      </c>
    </row>
    <row r="122" spans="1:9" ht="31.5" x14ac:dyDescent="0.25">
      <c r="A122" s="36" t="s">
        <v>250</v>
      </c>
      <c r="B122" s="37" t="s">
        <v>315</v>
      </c>
      <c r="C122" s="37" t="s">
        <v>538</v>
      </c>
      <c r="D122" s="37" t="s">
        <v>541</v>
      </c>
      <c r="E122" s="37" t="s">
        <v>215</v>
      </c>
      <c r="F122" s="22">
        <v>171000</v>
      </c>
      <c r="G122" s="22">
        <v>171000</v>
      </c>
      <c r="H122" s="40">
        <v>49510</v>
      </c>
      <c r="I122" s="48">
        <f t="shared" si="1"/>
        <v>28.953216374269008</v>
      </c>
    </row>
    <row r="123" spans="1:9" ht="78.75" x14ac:dyDescent="0.25">
      <c r="A123" s="36" t="s">
        <v>674</v>
      </c>
      <c r="B123" s="37" t="s">
        <v>315</v>
      </c>
      <c r="C123" s="37" t="s">
        <v>538</v>
      </c>
      <c r="D123" s="37" t="s">
        <v>542</v>
      </c>
      <c r="E123" s="37"/>
      <c r="F123" s="22">
        <v>284400</v>
      </c>
      <c r="G123" s="22">
        <v>284400</v>
      </c>
      <c r="H123" s="40">
        <v>125535</v>
      </c>
      <c r="I123" s="48">
        <f t="shared" si="1"/>
        <v>44.140295358649787</v>
      </c>
    </row>
    <row r="124" spans="1:9" x14ac:dyDescent="0.25">
      <c r="A124" s="36" t="s">
        <v>344</v>
      </c>
      <c r="B124" s="37" t="s">
        <v>315</v>
      </c>
      <c r="C124" s="37" t="s">
        <v>538</v>
      </c>
      <c r="D124" s="37" t="s">
        <v>542</v>
      </c>
      <c r="E124" s="37" t="s">
        <v>233</v>
      </c>
      <c r="F124" s="22">
        <v>129600</v>
      </c>
      <c r="G124" s="22">
        <v>129600</v>
      </c>
      <c r="H124" s="40">
        <v>56700</v>
      </c>
      <c r="I124" s="48">
        <f t="shared" si="1"/>
        <v>43.75</v>
      </c>
    </row>
    <row r="125" spans="1:9" ht="31.5" x14ac:dyDescent="0.25">
      <c r="A125" s="36" t="s">
        <v>398</v>
      </c>
      <c r="B125" s="37" t="s">
        <v>315</v>
      </c>
      <c r="C125" s="37" t="s">
        <v>538</v>
      </c>
      <c r="D125" s="37" t="s">
        <v>542</v>
      </c>
      <c r="E125" s="37" t="s">
        <v>232</v>
      </c>
      <c r="F125" s="22">
        <v>129600</v>
      </c>
      <c r="G125" s="22">
        <v>129600</v>
      </c>
      <c r="H125" s="40">
        <v>56700</v>
      </c>
      <c r="I125" s="48">
        <f t="shared" si="1"/>
        <v>43.75</v>
      </c>
    </row>
    <row r="126" spans="1:9" ht="31.5" x14ac:dyDescent="0.25">
      <c r="A126" s="36" t="s">
        <v>320</v>
      </c>
      <c r="B126" s="37" t="s">
        <v>315</v>
      </c>
      <c r="C126" s="37" t="s">
        <v>538</v>
      </c>
      <c r="D126" s="37" t="s">
        <v>542</v>
      </c>
      <c r="E126" s="37" t="s">
        <v>303</v>
      </c>
      <c r="F126" s="22">
        <v>154800</v>
      </c>
      <c r="G126" s="22">
        <v>154800</v>
      </c>
      <c r="H126" s="40">
        <v>68835</v>
      </c>
      <c r="I126" s="48">
        <f t="shared" si="1"/>
        <v>44.467054263565892</v>
      </c>
    </row>
    <row r="127" spans="1:9" x14ac:dyDescent="0.25">
      <c r="A127" s="36" t="s">
        <v>319</v>
      </c>
      <c r="B127" s="37" t="s">
        <v>315</v>
      </c>
      <c r="C127" s="37" t="s">
        <v>538</v>
      </c>
      <c r="D127" s="37" t="s">
        <v>542</v>
      </c>
      <c r="E127" s="37" t="s">
        <v>301</v>
      </c>
      <c r="F127" s="22">
        <v>154800</v>
      </c>
      <c r="G127" s="22">
        <v>154800</v>
      </c>
      <c r="H127" s="40">
        <v>68835</v>
      </c>
      <c r="I127" s="48">
        <f t="shared" si="1"/>
        <v>44.467054263565892</v>
      </c>
    </row>
    <row r="128" spans="1:9" x14ac:dyDescent="0.25">
      <c r="A128" s="36" t="s">
        <v>668</v>
      </c>
      <c r="B128" s="37" t="s">
        <v>315</v>
      </c>
      <c r="C128" s="37" t="s">
        <v>543</v>
      </c>
      <c r="D128" s="37"/>
      <c r="E128" s="37"/>
      <c r="F128" s="22">
        <v>424192</v>
      </c>
      <c r="G128" s="22">
        <v>424192</v>
      </c>
      <c r="H128" s="40">
        <v>262579.40000000002</v>
      </c>
      <c r="I128" s="48">
        <f t="shared" si="1"/>
        <v>61.901073098974059</v>
      </c>
    </row>
    <row r="129" spans="1:9" x14ac:dyDescent="0.25">
      <c r="A129" s="36" t="s">
        <v>675</v>
      </c>
      <c r="B129" s="37" t="s">
        <v>315</v>
      </c>
      <c r="C129" s="37" t="s">
        <v>544</v>
      </c>
      <c r="D129" s="37"/>
      <c r="E129" s="37"/>
      <c r="F129" s="22">
        <v>424192</v>
      </c>
      <c r="G129" s="22">
        <v>424192</v>
      </c>
      <c r="H129" s="40">
        <v>262579.40000000002</v>
      </c>
      <c r="I129" s="48">
        <f t="shared" si="1"/>
        <v>61.901073098974059</v>
      </c>
    </row>
    <row r="130" spans="1:9" ht="63" x14ac:dyDescent="0.25">
      <c r="A130" s="36" t="s">
        <v>341</v>
      </c>
      <c r="B130" s="37" t="s">
        <v>315</v>
      </c>
      <c r="C130" s="37" t="s">
        <v>544</v>
      </c>
      <c r="D130" s="37" t="s">
        <v>545</v>
      </c>
      <c r="E130" s="37"/>
      <c r="F130" s="22">
        <v>424192</v>
      </c>
      <c r="G130" s="22">
        <v>424192</v>
      </c>
      <c r="H130" s="40">
        <v>262579.40000000002</v>
      </c>
      <c r="I130" s="48">
        <f t="shared" si="1"/>
        <v>61.901073098974059</v>
      </c>
    </row>
    <row r="131" spans="1:9" ht="31.5" x14ac:dyDescent="0.25">
      <c r="A131" s="36" t="s">
        <v>251</v>
      </c>
      <c r="B131" s="37" t="s">
        <v>315</v>
      </c>
      <c r="C131" s="37" t="s">
        <v>544</v>
      </c>
      <c r="D131" s="37" t="s">
        <v>545</v>
      </c>
      <c r="E131" s="37" t="s">
        <v>219</v>
      </c>
      <c r="F131" s="22">
        <v>211000</v>
      </c>
      <c r="G131" s="22">
        <v>211000</v>
      </c>
      <c r="H131" s="40">
        <v>156469.4</v>
      </c>
      <c r="I131" s="48">
        <f t="shared" si="1"/>
        <v>74.156113744075824</v>
      </c>
    </row>
    <row r="132" spans="1:9" ht="31.5" x14ac:dyDescent="0.25">
      <c r="A132" s="36" t="s">
        <v>250</v>
      </c>
      <c r="B132" s="37" t="s">
        <v>315</v>
      </c>
      <c r="C132" s="37" t="s">
        <v>544</v>
      </c>
      <c r="D132" s="37" t="s">
        <v>545</v>
      </c>
      <c r="E132" s="37" t="s">
        <v>215</v>
      </c>
      <c r="F132" s="22">
        <v>211000</v>
      </c>
      <c r="G132" s="22">
        <v>211000</v>
      </c>
      <c r="H132" s="40">
        <v>156469.4</v>
      </c>
      <c r="I132" s="48">
        <f t="shared" si="1"/>
        <v>74.156113744075824</v>
      </c>
    </row>
    <row r="133" spans="1:9" ht="31.5" x14ac:dyDescent="0.25">
      <c r="A133" s="36" t="s">
        <v>320</v>
      </c>
      <c r="B133" s="37" t="s">
        <v>315</v>
      </c>
      <c r="C133" s="37" t="s">
        <v>544</v>
      </c>
      <c r="D133" s="37" t="s">
        <v>545</v>
      </c>
      <c r="E133" s="37" t="s">
        <v>303</v>
      </c>
      <c r="F133" s="22">
        <v>213192</v>
      </c>
      <c r="G133" s="22">
        <v>213192</v>
      </c>
      <c r="H133" s="40">
        <v>106110</v>
      </c>
      <c r="I133" s="48">
        <f t="shared" si="1"/>
        <v>49.772036474164132</v>
      </c>
    </row>
    <row r="134" spans="1:9" x14ac:dyDescent="0.25">
      <c r="A134" s="36" t="s">
        <v>319</v>
      </c>
      <c r="B134" s="37" t="s">
        <v>315</v>
      </c>
      <c r="C134" s="37" t="s">
        <v>544</v>
      </c>
      <c r="D134" s="37" t="s">
        <v>545</v>
      </c>
      <c r="E134" s="37" t="s">
        <v>301</v>
      </c>
      <c r="F134" s="22">
        <v>213192</v>
      </c>
      <c r="G134" s="22">
        <v>213192</v>
      </c>
      <c r="H134" s="40">
        <v>106110</v>
      </c>
      <c r="I134" s="48">
        <f t="shared" si="1"/>
        <v>49.772036474164132</v>
      </c>
    </row>
    <row r="135" spans="1:9" x14ac:dyDescent="0.25">
      <c r="A135" s="36" t="s">
        <v>689</v>
      </c>
      <c r="B135" s="37" t="s">
        <v>315</v>
      </c>
      <c r="C135" s="37" t="s">
        <v>546</v>
      </c>
      <c r="D135" s="37"/>
      <c r="E135" s="37"/>
      <c r="F135" s="22">
        <v>22363498</v>
      </c>
      <c r="G135" s="22">
        <v>37186693.789999999</v>
      </c>
      <c r="H135" s="40">
        <v>8599018.0899999999</v>
      </c>
      <c r="I135" s="48">
        <f t="shared" si="1"/>
        <v>23.123911306985807</v>
      </c>
    </row>
    <row r="136" spans="1:9" x14ac:dyDescent="0.25">
      <c r="A136" s="36" t="s">
        <v>690</v>
      </c>
      <c r="B136" s="37" t="s">
        <v>315</v>
      </c>
      <c r="C136" s="37" t="s">
        <v>547</v>
      </c>
      <c r="D136" s="37"/>
      <c r="E136" s="37"/>
      <c r="F136" s="22">
        <v>22363498</v>
      </c>
      <c r="G136" s="22">
        <v>22932553</v>
      </c>
      <c r="H136" s="40">
        <v>8599018.0899999999</v>
      </c>
      <c r="I136" s="48">
        <f t="shared" si="1"/>
        <v>37.496994294529699</v>
      </c>
    </row>
    <row r="137" spans="1:9" x14ac:dyDescent="0.25">
      <c r="A137" s="36" t="s">
        <v>372</v>
      </c>
      <c r="B137" s="37" t="s">
        <v>315</v>
      </c>
      <c r="C137" s="37" t="s">
        <v>547</v>
      </c>
      <c r="D137" s="37" t="s">
        <v>695</v>
      </c>
      <c r="E137" s="37"/>
      <c r="F137" s="22">
        <v>6493894</v>
      </c>
      <c r="G137" s="22">
        <v>7030065.3300000001</v>
      </c>
      <c r="H137" s="40">
        <v>2584297.31</v>
      </c>
      <c r="I137" s="48">
        <f t="shared" si="1"/>
        <v>36.760644299730856</v>
      </c>
    </row>
    <row r="138" spans="1:9" ht="31.5" x14ac:dyDescent="0.25">
      <c r="A138" s="36" t="s">
        <v>320</v>
      </c>
      <c r="B138" s="37" t="s">
        <v>315</v>
      </c>
      <c r="C138" s="37" t="s">
        <v>547</v>
      </c>
      <c r="D138" s="37" t="s">
        <v>695</v>
      </c>
      <c r="E138" s="37" t="s">
        <v>303</v>
      </c>
      <c r="F138" s="22">
        <v>6493894</v>
      </c>
      <c r="G138" s="22">
        <v>7030065.3300000001</v>
      </c>
      <c r="H138" s="40">
        <v>2584297.31</v>
      </c>
      <c r="I138" s="48">
        <f t="shared" si="1"/>
        <v>36.760644299730856</v>
      </c>
    </row>
    <row r="139" spans="1:9" x14ac:dyDescent="0.25">
      <c r="A139" s="36" t="s">
        <v>319</v>
      </c>
      <c r="B139" s="37" t="s">
        <v>315</v>
      </c>
      <c r="C139" s="37" t="s">
        <v>547</v>
      </c>
      <c r="D139" s="37" t="s">
        <v>695</v>
      </c>
      <c r="E139" s="37" t="s">
        <v>301</v>
      </c>
      <c r="F139" s="22">
        <v>6493894</v>
      </c>
      <c r="G139" s="22">
        <v>7030065.3300000001</v>
      </c>
      <c r="H139" s="40">
        <v>2584297.31</v>
      </c>
      <c r="I139" s="48">
        <f t="shared" si="1"/>
        <v>36.760644299730856</v>
      </c>
    </row>
    <row r="140" spans="1:9" x14ac:dyDescent="0.25">
      <c r="A140" s="36" t="s">
        <v>334</v>
      </c>
      <c r="B140" s="37" t="s">
        <v>315</v>
      </c>
      <c r="C140" s="37" t="s">
        <v>547</v>
      </c>
      <c r="D140" s="37" t="s">
        <v>696</v>
      </c>
      <c r="E140" s="37"/>
      <c r="F140" s="22">
        <v>0</v>
      </c>
      <c r="G140" s="22">
        <v>32883.67</v>
      </c>
      <c r="H140" s="40">
        <v>0</v>
      </c>
      <c r="I140" s="48">
        <f t="shared" ref="I140:I211" si="2">H140/G140*100</f>
        <v>0</v>
      </c>
    </row>
    <row r="141" spans="1:9" ht="31.5" x14ac:dyDescent="0.25">
      <c r="A141" s="36" t="s">
        <v>320</v>
      </c>
      <c r="B141" s="37" t="s">
        <v>315</v>
      </c>
      <c r="C141" s="37" t="s">
        <v>547</v>
      </c>
      <c r="D141" s="37" t="s">
        <v>696</v>
      </c>
      <c r="E141" s="37" t="s">
        <v>303</v>
      </c>
      <c r="F141" s="22">
        <v>0</v>
      </c>
      <c r="G141" s="22">
        <v>32883.67</v>
      </c>
      <c r="H141" s="40">
        <v>0</v>
      </c>
      <c r="I141" s="48">
        <f t="shared" si="2"/>
        <v>0</v>
      </c>
    </row>
    <row r="142" spans="1:9" x14ac:dyDescent="0.25">
      <c r="A142" s="36" t="s">
        <v>319</v>
      </c>
      <c r="B142" s="37" t="s">
        <v>315</v>
      </c>
      <c r="C142" s="37" t="s">
        <v>547</v>
      </c>
      <c r="D142" s="37" t="s">
        <v>696</v>
      </c>
      <c r="E142" s="37" t="s">
        <v>301</v>
      </c>
      <c r="F142" s="22">
        <v>0</v>
      </c>
      <c r="G142" s="22">
        <v>32883.67</v>
      </c>
      <c r="H142" s="40">
        <v>0</v>
      </c>
      <c r="I142" s="48">
        <f t="shared" si="2"/>
        <v>0</v>
      </c>
    </row>
    <row r="143" spans="1:9" x14ac:dyDescent="0.25">
      <c r="A143" s="36" t="s">
        <v>338</v>
      </c>
      <c r="B143" s="37" t="s">
        <v>315</v>
      </c>
      <c r="C143" s="37" t="s">
        <v>547</v>
      </c>
      <c r="D143" s="37" t="s">
        <v>548</v>
      </c>
      <c r="E143" s="37"/>
      <c r="F143" s="22">
        <v>13769045</v>
      </c>
      <c r="G143" s="22">
        <v>13737045</v>
      </c>
      <c r="H143" s="40">
        <v>5352023.43</v>
      </c>
      <c r="I143" s="48">
        <f t="shared" si="2"/>
        <v>38.960514652168641</v>
      </c>
    </row>
    <row r="144" spans="1:9" ht="31.5" x14ac:dyDescent="0.25">
      <c r="A144" s="36" t="s">
        <v>320</v>
      </c>
      <c r="B144" s="37" t="s">
        <v>315</v>
      </c>
      <c r="C144" s="37" t="s">
        <v>547</v>
      </c>
      <c r="D144" s="37" t="s">
        <v>548</v>
      </c>
      <c r="E144" s="37" t="s">
        <v>303</v>
      </c>
      <c r="F144" s="22">
        <v>13769045</v>
      </c>
      <c r="G144" s="22">
        <v>13737045</v>
      </c>
      <c r="H144" s="40">
        <v>5352023.43</v>
      </c>
      <c r="I144" s="48">
        <f t="shared" si="2"/>
        <v>38.960514652168641</v>
      </c>
    </row>
    <row r="145" spans="1:9" x14ac:dyDescent="0.25">
      <c r="A145" s="36" t="s">
        <v>319</v>
      </c>
      <c r="B145" s="37" t="s">
        <v>315</v>
      </c>
      <c r="C145" s="37" t="s">
        <v>547</v>
      </c>
      <c r="D145" s="37" t="s">
        <v>548</v>
      </c>
      <c r="E145" s="37" t="s">
        <v>301</v>
      </c>
      <c r="F145" s="22">
        <v>5704550</v>
      </c>
      <c r="G145" s="22">
        <v>5688550</v>
      </c>
      <c r="H145" s="40">
        <v>2273540.38</v>
      </c>
      <c r="I145" s="48">
        <f t="shared" si="2"/>
        <v>39.966957836355483</v>
      </c>
    </row>
    <row r="146" spans="1:9" x14ac:dyDescent="0.25">
      <c r="A146" s="36" t="s">
        <v>403</v>
      </c>
      <c r="B146" s="37" t="s">
        <v>315</v>
      </c>
      <c r="C146" s="37" t="s">
        <v>547</v>
      </c>
      <c r="D146" s="37" t="s">
        <v>548</v>
      </c>
      <c r="E146" s="37" t="s">
        <v>335</v>
      </c>
      <c r="F146" s="22">
        <v>8064495</v>
      </c>
      <c r="G146" s="22">
        <v>8048495</v>
      </c>
      <c r="H146" s="40">
        <v>3078483.05</v>
      </c>
      <c r="I146" s="48">
        <f t="shared" si="2"/>
        <v>38.249176398817411</v>
      </c>
    </row>
    <row r="147" spans="1:9" x14ac:dyDescent="0.25">
      <c r="A147" s="36" t="s">
        <v>334</v>
      </c>
      <c r="B147" s="37" t="s">
        <v>315</v>
      </c>
      <c r="C147" s="37" t="s">
        <v>547</v>
      </c>
      <c r="D147" s="37" t="s">
        <v>549</v>
      </c>
      <c r="E147" s="37"/>
      <c r="F147" s="22">
        <v>557275</v>
      </c>
      <c r="G147" s="22">
        <v>557275</v>
      </c>
      <c r="H147" s="40">
        <v>53560</v>
      </c>
      <c r="I147" s="48">
        <f t="shared" si="2"/>
        <v>9.6110537885245169</v>
      </c>
    </row>
    <row r="148" spans="1:9" ht="31.5" x14ac:dyDescent="0.25">
      <c r="A148" s="36" t="s">
        <v>251</v>
      </c>
      <c r="B148" s="37" t="s">
        <v>315</v>
      </c>
      <c r="C148" s="37" t="s">
        <v>547</v>
      </c>
      <c r="D148" s="37" t="s">
        <v>549</v>
      </c>
      <c r="E148" s="37" t="s">
        <v>219</v>
      </c>
      <c r="F148" s="22">
        <v>426675</v>
      </c>
      <c r="G148" s="22">
        <v>426675</v>
      </c>
      <c r="H148" s="40">
        <v>47560</v>
      </c>
      <c r="I148" s="48">
        <f t="shared" si="2"/>
        <v>11.146657291849769</v>
      </c>
    </row>
    <row r="149" spans="1:9" ht="31.5" x14ac:dyDescent="0.25">
      <c r="A149" s="36" t="s">
        <v>250</v>
      </c>
      <c r="B149" s="37" t="s">
        <v>315</v>
      </c>
      <c r="C149" s="37" t="s">
        <v>547</v>
      </c>
      <c r="D149" s="37" t="s">
        <v>549</v>
      </c>
      <c r="E149" s="37" t="s">
        <v>215</v>
      </c>
      <c r="F149" s="22">
        <v>426675</v>
      </c>
      <c r="G149" s="22">
        <v>426675</v>
      </c>
      <c r="H149" s="40">
        <v>47560</v>
      </c>
      <c r="I149" s="48">
        <f t="shared" si="2"/>
        <v>11.146657291849769</v>
      </c>
    </row>
    <row r="150" spans="1:9" ht="31.5" x14ac:dyDescent="0.25">
      <c r="A150" s="36" t="s">
        <v>320</v>
      </c>
      <c r="B150" s="37" t="s">
        <v>315</v>
      </c>
      <c r="C150" s="37" t="s">
        <v>547</v>
      </c>
      <c r="D150" s="37" t="s">
        <v>549</v>
      </c>
      <c r="E150" s="37" t="s">
        <v>303</v>
      </c>
      <c r="F150" s="22">
        <v>130600</v>
      </c>
      <c r="G150" s="22">
        <v>130600</v>
      </c>
      <c r="H150" s="40">
        <v>6000</v>
      </c>
      <c r="I150" s="48">
        <f t="shared" si="2"/>
        <v>4.5941807044410412</v>
      </c>
    </row>
    <row r="151" spans="1:9" x14ac:dyDescent="0.25">
      <c r="A151" s="36" t="s">
        <v>319</v>
      </c>
      <c r="B151" s="37" t="s">
        <v>315</v>
      </c>
      <c r="C151" s="37" t="s">
        <v>547</v>
      </c>
      <c r="D151" s="37" t="s">
        <v>549</v>
      </c>
      <c r="E151" s="37" t="s">
        <v>301</v>
      </c>
      <c r="F151" s="22">
        <v>130600</v>
      </c>
      <c r="G151" s="22">
        <v>130600</v>
      </c>
      <c r="H151" s="40">
        <v>6000</v>
      </c>
      <c r="I151" s="48">
        <f t="shared" si="2"/>
        <v>4.5941807044410412</v>
      </c>
    </row>
    <row r="152" spans="1:9" ht="31.5" x14ac:dyDescent="0.25">
      <c r="A152" s="36" t="s">
        <v>856</v>
      </c>
      <c r="B152" s="37" t="s">
        <v>315</v>
      </c>
      <c r="C152" s="37" t="s">
        <v>547</v>
      </c>
      <c r="D152" s="37" t="s">
        <v>550</v>
      </c>
      <c r="E152" s="37"/>
      <c r="F152" s="22">
        <v>1543284</v>
      </c>
      <c r="G152" s="22">
        <v>1543284</v>
      </c>
      <c r="H152" s="40">
        <v>609137.35</v>
      </c>
      <c r="I152" s="48">
        <f t="shared" si="2"/>
        <v>39.470204447139992</v>
      </c>
    </row>
    <row r="153" spans="1:9" ht="63" x14ac:dyDescent="0.25">
      <c r="A153" s="36" t="s">
        <v>242</v>
      </c>
      <c r="B153" s="37" t="s">
        <v>315</v>
      </c>
      <c r="C153" s="37" t="s">
        <v>547</v>
      </c>
      <c r="D153" s="37" t="s">
        <v>550</v>
      </c>
      <c r="E153" s="37" t="s">
        <v>241</v>
      </c>
      <c r="F153" s="22">
        <v>1509554</v>
      </c>
      <c r="G153" s="22">
        <v>1509554</v>
      </c>
      <c r="H153" s="40">
        <v>595087.35</v>
      </c>
      <c r="I153" s="48">
        <f t="shared" si="2"/>
        <v>39.421401950509882</v>
      </c>
    </row>
    <row r="154" spans="1:9" x14ac:dyDescent="0.25">
      <c r="A154" s="36" t="s">
        <v>327</v>
      </c>
      <c r="B154" s="37" t="s">
        <v>315</v>
      </c>
      <c r="C154" s="37" t="s">
        <v>547</v>
      </c>
      <c r="D154" s="37" t="s">
        <v>550</v>
      </c>
      <c r="E154" s="37" t="s">
        <v>326</v>
      </c>
      <c r="F154" s="22">
        <v>1509554</v>
      </c>
      <c r="G154" s="22">
        <v>1509554</v>
      </c>
      <c r="H154" s="40">
        <v>595087.35</v>
      </c>
      <c r="I154" s="48">
        <f t="shared" si="2"/>
        <v>39.421401950509882</v>
      </c>
    </row>
    <row r="155" spans="1:9" ht="31.5" x14ac:dyDescent="0.25">
      <c r="A155" s="36" t="s">
        <v>251</v>
      </c>
      <c r="B155" s="37" t="s">
        <v>315</v>
      </c>
      <c r="C155" s="37" t="s">
        <v>547</v>
      </c>
      <c r="D155" s="37" t="s">
        <v>550</v>
      </c>
      <c r="E155" s="37" t="s">
        <v>219</v>
      </c>
      <c r="F155" s="22">
        <v>33730</v>
      </c>
      <c r="G155" s="22">
        <v>33730</v>
      </c>
      <c r="H155" s="40">
        <v>14050</v>
      </c>
      <c r="I155" s="48">
        <f t="shared" si="2"/>
        <v>41.654313667358437</v>
      </c>
    </row>
    <row r="156" spans="1:9" ht="31.5" x14ac:dyDescent="0.25">
      <c r="A156" s="36" t="s">
        <v>250</v>
      </c>
      <c r="B156" s="37" t="s">
        <v>315</v>
      </c>
      <c r="C156" s="37" t="s">
        <v>547</v>
      </c>
      <c r="D156" s="37" t="s">
        <v>550</v>
      </c>
      <c r="E156" s="37" t="s">
        <v>215</v>
      </c>
      <c r="F156" s="22">
        <v>33730</v>
      </c>
      <c r="G156" s="22">
        <v>33730</v>
      </c>
      <c r="H156" s="40">
        <v>14050</v>
      </c>
      <c r="I156" s="48">
        <f t="shared" si="2"/>
        <v>41.654313667358437</v>
      </c>
    </row>
    <row r="157" spans="1:9" ht="31.5" x14ac:dyDescent="0.25">
      <c r="A157" s="36" t="s">
        <v>903</v>
      </c>
      <c r="B157" s="37" t="s">
        <v>315</v>
      </c>
      <c r="C157" s="37" t="s">
        <v>547</v>
      </c>
      <c r="D157" s="37" t="s">
        <v>901</v>
      </c>
      <c r="E157" s="37"/>
      <c r="F157" s="22"/>
      <c r="G157" s="22">
        <v>32000</v>
      </c>
      <c r="H157" s="40">
        <v>0</v>
      </c>
      <c r="I157" s="48">
        <f t="shared" si="2"/>
        <v>0</v>
      </c>
    </row>
    <row r="158" spans="1:9" ht="31.5" x14ac:dyDescent="0.25">
      <c r="A158" s="36" t="s">
        <v>320</v>
      </c>
      <c r="B158" s="37" t="s">
        <v>315</v>
      </c>
      <c r="C158" s="37" t="s">
        <v>547</v>
      </c>
      <c r="D158" s="37" t="s">
        <v>901</v>
      </c>
      <c r="E158" s="37" t="s">
        <v>303</v>
      </c>
      <c r="F158" s="22"/>
      <c r="G158" s="22">
        <v>32000</v>
      </c>
      <c r="H158" s="40">
        <v>0</v>
      </c>
      <c r="I158" s="48">
        <f t="shared" si="2"/>
        <v>0</v>
      </c>
    </row>
    <row r="159" spans="1:9" x14ac:dyDescent="0.25">
      <c r="A159" s="36" t="s">
        <v>319</v>
      </c>
      <c r="B159" s="37" t="s">
        <v>315</v>
      </c>
      <c r="C159" s="37" t="s">
        <v>547</v>
      </c>
      <c r="D159" s="37" t="s">
        <v>901</v>
      </c>
      <c r="E159" s="37" t="s">
        <v>301</v>
      </c>
      <c r="F159" s="22"/>
      <c r="G159" s="22">
        <v>16000</v>
      </c>
      <c r="H159" s="40">
        <v>0</v>
      </c>
      <c r="I159" s="48">
        <f t="shared" si="2"/>
        <v>0</v>
      </c>
    </row>
    <row r="160" spans="1:9" x14ac:dyDescent="0.25">
      <c r="A160" s="36" t="s">
        <v>403</v>
      </c>
      <c r="B160" s="37" t="s">
        <v>315</v>
      </c>
      <c r="C160" s="37" t="s">
        <v>547</v>
      </c>
      <c r="D160" s="37" t="s">
        <v>901</v>
      </c>
      <c r="E160" s="37" t="s">
        <v>335</v>
      </c>
      <c r="F160" s="22"/>
      <c r="G160" s="22">
        <v>16000</v>
      </c>
      <c r="H160" s="40">
        <v>0</v>
      </c>
      <c r="I160" s="48">
        <f t="shared" si="2"/>
        <v>0</v>
      </c>
    </row>
    <row r="161" spans="1:9" x14ac:dyDescent="0.25">
      <c r="A161" s="36" t="s">
        <v>904</v>
      </c>
      <c r="B161" s="37" t="s">
        <v>315</v>
      </c>
      <c r="C161" s="37" t="s">
        <v>902</v>
      </c>
      <c r="D161" s="37"/>
      <c r="E161" s="37"/>
      <c r="F161" s="22"/>
      <c r="G161" s="22">
        <v>14254140.789999999</v>
      </c>
      <c r="H161" s="40">
        <v>0</v>
      </c>
      <c r="I161" s="48">
        <f t="shared" si="2"/>
        <v>0</v>
      </c>
    </row>
    <row r="162" spans="1:9" x14ac:dyDescent="0.25">
      <c r="A162" s="36" t="s">
        <v>372</v>
      </c>
      <c r="B162" s="37" t="s">
        <v>315</v>
      </c>
      <c r="C162" s="37" t="s">
        <v>902</v>
      </c>
      <c r="D162" s="37" t="s">
        <v>695</v>
      </c>
      <c r="E162" s="37"/>
      <c r="F162" s="22"/>
      <c r="G162" s="22">
        <v>14254140.789999999</v>
      </c>
      <c r="H162" s="40">
        <v>0</v>
      </c>
      <c r="I162" s="48">
        <f t="shared" si="2"/>
        <v>0</v>
      </c>
    </row>
    <row r="163" spans="1:9" ht="31.5" x14ac:dyDescent="0.25">
      <c r="A163" s="36" t="s">
        <v>320</v>
      </c>
      <c r="B163" s="37" t="s">
        <v>315</v>
      </c>
      <c r="C163" s="37" t="s">
        <v>902</v>
      </c>
      <c r="D163" s="37" t="s">
        <v>695</v>
      </c>
      <c r="E163" s="37" t="s">
        <v>303</v>
      </c>
      <c r="F163" s="22"/>
      <c r="G163" s="22">
        <v>14254140.789999999</v>
      </c>
      <c r="H163" s="40">
        <v>0</v>
      </c>
      <c r="I163" s="48">
        <f t="shared" si="2"/>
        <v>0</v>
      </c>
    </row>
    <row r="164" spans="1:9" x14ac:dyDescent="0.25">
      <c r="A164" s="36" t="s">
        <v>319</v>
      </c>
      <c r="B164" s="37" t="s">
        <v>315</v>
      </c>
      <c r="C164" s="37" t="s">
        <v>902</v>
      </c>
      <c r="D164" s="37" t="s">
        <v>695</v>
      </c>
      <c r="E164" s="37" t="s">
        <v>301</v>
      </c>
      <c r="F164" s="22"/>
      <c r="G164" s="22">
        <v>14254140.789999999</v>
      </c>
      <c r="H164" s="40">
        <v>0</v>
      </c>
      <c r="I164" s="48">
        <f t="shared" si="2"/>
        <v>0</v>
      </c>
    </row>
    <row r="165" spans="1:9" ht="31.5" x14ac:dyDescent="0.25">
      <c r="A165" s="33" t="s">
        <v>268</v>
      </c>
      <c r="B165" s="34" t="s">
        <v>264</v>
      </c>
      <c r="C165" s="34"/>
      <c r="D165" s="34"/>
      <c r="E165" s="34"/>
      <c r="F165" s="35">
        <v>13093570</v>
      </c>
      <c r="G165" s="35">
        <v>13093570</v>
      </c>
      <c r="H165" s="46">
        <v>5862211.3700000001</v>
      </c>
      <c r="I165" s="47">
        <f t="shared" si="2"/>
        <v>44.771680832652976</v>
      </c>
    </row>
    <row r="166" spans="1:9" x14ac:dyDescent="0.25">
      <c r="A166" s="36" t="s">
        <v>648</v>
      </c>
      <c r="B166" s="37" t="s">
        <v>264</v>
      </c>
      <c r="C166" s="37" t="s">
        <v>506</v>
      </c>
      <c r="D166" s="37"/>
      <c r="E166" s="37"/>
      <c r="F166" s="22">
        <v>12570405</v>
      </c>
      <c r="G166" s="22">
        <v>12570405</v>
      </c>
      <c r="H166" s="40">
        <v>5626816.9699999997</v>
      </c>
      <c r="I166" s="48">
        <f t="shared" si="2"/>
        <v>44.762415928524177</v>
      </c>
    </row>
    <row r="167" spans="1:9" x14ac:dyDescent="0.25">
      <c r="A167" s="36" t="s">
        <v>652</v>
      </c>
      <c r="B167" s="37" t="s">
        <v>264</v>
      </c>
      <c r="C167" s="37" t="s">
        <v>551</v>
      </c>
      <c r="D167" s="37"/>
      <c r="E167" s="37"/>
      <c r="F167" s="22">
        <v>12570405</v>
      </c>
      <c r="G167" s="22">
        <v>12570405</v>
      </c>
      <c r="H167" s="40">
        <v>5626816.9699999997</v>
      </c>
      <c r="I167" s="48">
        <f t="shared" si="2"/>
        <v>44.762415928524177</v>
      </c>
    </row>
    <row r="168" spans="1:9" ht="47.25" x14ac:dyDescent="0.25">
      <c r="A168" s="36" t="s">
        <v>702</v>
      </c>
      <c r="B168" s="37" t="s">
        <v>264</v>
      </c>
      <c r="C168" s="37" t="s">
        <v>551</v>
      </c>
      <c r="D168" s="37" t="s">
        <v>552</v>
      </c>
      <c r="E168" s="37"/>
      <c r="F168" s="22">
        <v>226800</v>
      </c>
      <c r="G168" s="22">
        <v>226800</v>
      </c>
      <c r="H168" s="40">
        <v>48110.1</v>
      </c>
      <c r="I168" s="48">
        <f t="shared" si="2"/>
        <v>21.212566137566135</v>
      </c>
    </row>
    <row r="169" spans="1:9" ht="31.5" x14ac:dyDescent="0.25">
      <c r="A169" s="36" t="s">
        <v>251</v>
      </c>
      <c r="B169" s="37" t="s">
        <v>264</v>
      </c>
      <c r="C169" s="37" t="s">
        <v>551</v>
      </c>
      <c r="D169" s="37" t="s">
        <v>552</v>
      </c>
      <c r="E169" s="37" t="s">
        <v>219</v>
      </c>
      <c r="F169" s="22">
        <v>226800</v>
      </c>
      <c r="G169" s="22">
        <v>226800</v>
      </c>
      <c r="H169" s="40">
        <v>48110.1</v>
      </c>
      <c r="I169" s="48">
        <f t="shared" si="2"/>
        <v>21.212566137566135</v>
      </c>
    </row>
    <row r="170" spans="1:9" ht="31.5" x14ac:dyDescent="0.25">
      <c r="A170" s="36" t="s">
        <v>250</v>
      </c>
      <c r="B170" s="37" t="s">
        <v>264</v>
      </c>
      <c r="C170" s="37" t="s">
        <v>551</v>
      </c>
      <c r="D170" s="37" t="s">
        <v>552</v>
      </c>
      <c r="E170" s="37" t="s">
        <v>215</v>
      </c>
      <c r="F170" s="22">
        <v>226800</v>
      </c>
      <c r="G170" s="22">
        <v>226800</v>
      </c>
      <c r="H170" s="40">
        <v>48110.1</v>
      </c>
      <c r="I170" s="48">
        <f t="shared" si="2"/>
        <v>21.212566137566135</v>
      </c>
    </row>
    <row r="171" spans="1:9" ht="47.25" x14ac:dyDescent="0.25">
      <c r="A171" s="36" t="s">
        <v>285</v>
      </c>
      <c r="B171" s="37" t="s">
        <v>264</v>
      </c>
      <c r="C171" s="37" t="s">
        <v>551</v>
      </c>
      <c r="D171" s="37" t="s">
        <v>553</v>
      </c>
      <c r="E171" s="37"/>
      <c r="F171" s="22">
        <v>107735</v>
      </c>
      <c r="G171" s="22">
        <v>107735</v>
      </c>
      <c r="H171" s="40">
        <v>32809</v>
      </c>
      <c r="I171" s="48">
        <f t="shared" si="2"/>
        <v>30.453427391284173</v>
      </c>
    </row>
    <row r="172" spans="1:9" ht="31.5" x14ac:dyDescent="0.25">
      <c r="A172" s="36" t="s">
        <v>251</v>
      </c>
      <c r="B172" s="37" t="s">
        <v>264</v>
      </c>
      <c r="C172" s="37" t="s">
        <v>551</v>
      </c>
      <c r="D172" s="37" t="s">
        <v>553</v>
      </c>
      <c r="E172" s="37" t="s">
        <v>219</v>
      </c>
      <c r="F172" s="22">
        <v>107735</v>
      </c>
      <c r="G172" s="22">
        <v>107735</v>
      </c>
      <c r="H172" s="40">
        <v>32809</v>
      </c>
      <c r="I172" s="48">
        <f t="shared" si="2"/>
        <v>30.453427391284173</v>
      </c>
    </row>
    <row r="173" spans="1:9" ht="31.5" x14ac:dyDescent="0.25">
      <c r="A173" s="36" t="s">
        <v>250</v>
      </c>
      <c r="B173" s="37" t="s">
        <v>264</v>
      </c>
      <c r="C173" s="37" t="s">
        <v>551</v>
      </c>
      <c r="D173" s="37" t="s">
        <v>553</v>
      </c>
      <c r="E173" s="37" t="s">
        <v>215</v>
      </c>
      <c r="F173" s="22">
        <v>107735</v>
      </c>
      <c r="G173" s="22">
        <v>107735</v>
      </c>
      <c r="H173" s="40">
        <v>32809</v>
      </c>
      <c r="I173" s="48">
        <f t="shared" si="2"/>
        <v>30.453427391284173</v>
      </c>
    </row>
    <row r="174" spans="1:9" ht="47.25" x14ac:dyDescent="0.25">
      <c r="A174" s="36" t="s">
        <v>284</v>
      </c>
      <c r="B174" s="37" t="s">
        <v>264</v>
      </c>
      <c r="C174" s="37" t="s">
        <v>551</v>
      </c>
      <c r="D174" s="37" t="s">
        <v>554</v>
      </c>
      <c r="E174" s="37"/>
      <c r="F174" s="22">
        <v>367000</v>
      </c>
      <c r="G174" s="22">
        <v>367000</v>
      </c>
      <c r="H174" s="40">
        <v>219352.91</v>
      </c>
      <c r="I174" s="48">
        <f t="shared" si="2"/>
        <v>59.769185286103543</v>
      </c>
    </row>
    <row r="175" spans="1:9" ht="31.5" x14ac:dyDescent="0.25">
      <c r="A175" s="36" t="s">
        <v>251</v>
      </c>
      <c r="B175" s="37" t="s">
        <v>264</v>
      </c>
      <c r="C175" s="37" t="s">
        <v>551</v>
      </c>
      <c r="D175" s="37" t="s">
        <v>554</v>
      </c>
      <c r="E175" s="37" t="s">
        <v>219</v>
      </c>
      <c r="F175" s="22">
        <v>367000</v>
      </c>
      <c r="G175" s="22">
        <v>367000</v>
      </c>
      <c r="H175" s="40">
        <v>219352.91</v>
      </c>
      <c r="I175" s="48">
        <f t="shared" si="2"/>
        <v>59.769185286103543</v>
      </c>
    </row>
    <row r="176" spans="1:9" ht="31.5" x14ac:dyDescent="0.25">
      <c r="A176" s="36" t="s">
        <v>250</v>
      </c>
      <c r="B176" s="37" t="s">
        <v>264</v>
      </c>
      <c r="C176" s="37" t="s">
        <v>551</v>
      </c>
      <c r="D176" s="37" t="s">
        <v>554</v>
      </c>
      <c r="E176" s="37" t="s">
        <v>215</v>
      </c>
      <c r="F176" s="22">
        <v>367000</v>
      </c>
      <c r="G176" s="22">
        <v>367000</v>
      </c>
      <c r="H176" s="40">
        <v>219352.91</v>
      </c>
      <c r="I176" s="48">
        <f t="shared" si="2"/>
        <v>59.769185286103543</v>
      </c>
    </row>
    <row r="177" spans="1:9" ht="31.5" x14ac:dyDescent="0.25">
      <c r="A177" s="36" t="s">
        <v>243</v>
      </c>
      <c r="B177" s="37" t="s">
        <v>264</v>
      </c>
      <c r="C177" s="37" t="s">
        <v>551</v>
      </c>
      <c r="D177" s="37" t="s">
        <v>555</v>
      </c>
      <c r="E177" s="37"/>
      <c r="F177" s="22">
        <v>11329870</v>
      </c>
      <c r="G177" s="22">
        <v>11329870</v>
      </c>
      <c r="H177" s="40">
        <v>5307044.96</v>
      </c>
      <c r="I177" s="48">
        <f t="shared" si="2"/>
        <v>46.84118140808323</v>
      </c>
    </row>
    <row r="178" spans="1:9" ht="63" x14ac:dyDescent="0.25">
      <c r="A178" s="36" t="s">
        <v>242</v>
      </c>
      <c r="B178" s="37" t="s">
        <v>264</v>
      </c>
      <c r="C178" s="37" t="s">
        <v>551</v>
      </c>
      <c r="D178" s="37" t="s">
        <v>555</v>
      </c>
      <c r="E178" s="37" t="s">
        <v>241</v>
      </c>
      <c r="F178" s="22">
        <v>10983940</v>
      </c>
      <c r="G178" s="22">
        <v>10983940</v>
      </c>
      <c r="H178" s="40">
        <v>5139462.87</v>
      </c>
      <c r="I178" s="48">
        <f t="shared" si="2"/>
        <v>46.790704155339526</v>
      </c>
    </row>
    <row r="179" spans="1:9" ht="31.5" x14ac:dyDescent="0.25">
      <c r="A179" s="36" t="s">
        <v>252</v>
      </c>
      <c r="B179" s="37" t="s">
        <v>264</v>
      </c>
      <c r="C179" s="37" t="s">
        <v>551</v>
      </c>
      <c r="D179" s="37" t="s">
        <v>555</v>
      </c>
      <c r="E179" s="37" t="s">
        <v>240</v>
      </c>
      <c r="F179" s="22">
        <v>10983940</v>
      </c>
      <c r="G179" s="22">
        <v>10983940</v>
      </c>
      <c r="H179" s="40">
        <v>5139462.87</v>
      </c>
      <c r="I179" s="48">
        <f t="shared" si="2"/>
        <v>46.790704155339526</v>
      </c>
    </row>
    <row r="180" spans="1:9" ht="31.5" x14ac:dyDescent="0.25">
      <c r="A180" s="36" t="s">
        <v>251</v>
      </c>
      <c r="B180" s="37" t="s">
        <v>264</v>
      </c>
      <c r="C180" s="37" t="s">
        <v>551</v>
      </c>
      <c r="D180" s="37" t="s">
        <v>555</v>
      </c>
      <c r="E180" s="37" t="s">
        <v>219</v>
      </c>
      <c r="F180" s="22">
        <v>340430</v>
      </c>
      <c r="G180" s="22">
        <v>340430</v>
      </c>
      <c r="H180" s="40">
        <v>167516.09</v>
      </c>
      <c r="I180" s="48">
        <f t="shared" si="2"/>
        <v>49.207205592926591</v>
      </c>
    </row>
    <row r="181" spans="1:9" ht="31.5" x14ac:dyDescent="0.25">
      <c r="A181" s="36" t="s">
        <v>250</v>
      </c>
      <c r="B181" s="37" t="s">
        <v>264</v>
      </c>
      <c r="C181" s="37" t="s">
        <v>551</v>
      </c>
      <c r="D181" s="37" t="s">
        <v>555</v>
      </c>
      <c r="E181" s="37" t="s">
        <v>215</v>
      </c>
      <c r="F181" s="22">
        <v>340430</v>
      </c>
      <c r="G181" s="22">
        <v>340430</v>
      </c>
      <c r="H181" s="40">
        <v>167516.09</v>
      </c>
      <c r="I181" s="48">
        <f t="shared" si="2"/>
        <v>49.207205592926591</v>
      </c>
    </row>
    <row r="182" spans="1:9" x14ac:dyDescent="0.25">
      <c r="A182" s="36" t="s">
        <v>277</v>
      </c>
      <c r="B182" s="37" t="s">
        <v>264</v>
      </c>
      <c r="C182" s="37" t="s">
        <v>551</v>
      </c>
      <c r="D182" s="37" t="s">
        <v>555</v>
      </c>
      <c r="E182" s="37" t="s">
        <v>222</v>
      </c>
      <c r="F182" s="22">
        <v>5500</v>
      </c>
      <c r="G182" s="22">
        <v>5500</v>
      </c>
      <c r="H182" s="40">
        <v>66</v>
      </c>
      <c r="I182" s="48">
        <f t="shared" si="2"/>
        <v>1.2</v>
      </c>
    </row>
    <row r="183" spans="1:9" x14ac:dyDescent="0.25">
      <c r="A183" s="36" t="s">
        <v>276</v>
      </c>
      <c r="B183" s="37" t="s">
        <v>264</v>
      </c>
      <c r="C183" s="37" t="s">
        <v>551</v>
      </c>
      <c r="D183" s="37" t="s">
        <v>555</v>
      </c>
      <c r="E183" s="37" t="s">
        <v>274</v>
      </c>
      <c r="F183" s="22">
        <v>5500</v>
      </c>
      <c r="G183" s="22">
        <v>5500</v>
      </c>
      <c r="H183" s="40">
        <v>66</v>
      </c>
      <c r="I183" s="48">
        <f t="shared" si="2"/>
        <v>1.2</v>
      </c>
    </row>
    <row r="184" spans="1:9" ht="31.5" x14ac:dyDescent="0.25">
      <c r="A184" s="36" t="s">
        <v>267</v>
      </c>
      <c r="B184" s="37" t="s">
        <v>264</v>
      </c>
      <c r="C184" s="37" t="s">
        <v>551</v>
      </c>
      <c r="D184" s="37" t="s">
        <v>556</v>
      </c>
      <c r="E184" s="37"/>
      <c r="F184" s="22">
        <v>539000</v>
      </c>
      <c r="G184" s="22">
        <v>539000</v>
      </c>
      <c r="H184" s="40">
        <v>19500</v>
      </c>
      <c r="I184" s="48">
        <f t="shared" si="2"/>
        <v>3.6178107606679033</v>
      </c>
    </row>
    <row r="185" spans="1:9" ht="31.5" x14ac:dyDescent="0.25">
      <c r="A185" s="36" t="s">
        <v>251</v>
      </c>
      <c r="B185" s="37" t="s">
        <v>264</v>
      </c>
      <c r="C185" s="37" t="s">
        <v>551</v>
      </c>
      <c r="D185" s="37" t="s">
        <v>556</v>
      </c>
      <c r="E185" s="37" t="s">
        <v>219</v>
      </c>
      <c r="F185" s="22">
        <v>539000</v>
      </c>
      <c r="G185" s="22">
        <v>529000</v>
      </c>
      <c r="H185" s="40">
        <v>14500</v>
      </c>
      <c r="I185" s="48">
        <f t="shared" si="2"/>
        <v>2.7410207939508506</v>
      </c>
    </row>
    <row r="186" spans="1:9" ht="31.5" x14ac:dyDescent="0.25">
      <c r="A186" s="36" t="s">
        <v>250</v>
      </c>
      <c r="B186" s="37" t="s">
        <v>264</v>
      </c>
      <c r="C186" s="37" t="s">
        <v>551</v>
      </c>
      <c r="D186" s="37" t="s">
        <v>556</v>
      </c>
      <c r="E186" s="37" t="s">
        <v>215</v>
      </c>
      <c r="F186" s="22">
        <v>539000</v>
      </c>
      <c r="G186" s="22">
        <v>529000</v>
      </c>
      <c r="H186" s="40">
        <v>14500</v>
      </c>
      <c r="I186" s="48">
        <f t="shared" si="2"/>
        <v>2.7410207939508506</v>
      </c>
    </row>
    <row r="187" spans="1:9" x14ac:dyDescent="0.25">
      <c r="A187" s="36" t="s">
        <v>277</v>
      </c>
      <c r="B187" s="37" t="s">
        <v>264</v>
      </c>
      <c r="C187" s="37" t="s">
        <v>551</v>
      </c>
      <c r="D187" s="37" t="s">
        <v>556</v>
      </c>
      <c r="E187" s="37" t="s">
        <v>222</v>
      </c>
      <c r="F187" s="22">
        <v>0</v>
      </c>
      <c r="G187" s="22">
        <v>10000</v>
      </c>
      <c r="H187" s="40">
        <v>5000</v>
      </c>
      <c r="I187" s="48">
        <f t="shared" si="2"/>
        <v>50</v>
      </c>
    </row>
    <row r="188" spans="1:9" x14ac:dyDescent="0.25">
      <c r="A188" s="36" t="s">
        <v>225</v>
      </c>
      <c r="B188" s="37" t="s">
        <v>264</v>
      </c>
      <c r="C188" s="37" t="s">
        <v>551</v>
      </c>
      <c r="D188" s="37" t="s">
        <v>556</v>
      </c>
      <c r="E188" s="37" t="s">
        <v>223</v>
      </c>
      <c r="F188" s="22">
        <v>0</v>
      </c>
      <c r="G188" s="22">
        <v>10000</v>
      </c>
      <c r="H188" s="40">
        <v>5000</v>
      </c>
      <c r="I188" s="48">
        <f t="shared" si="2"/>
        <v>50</v>
      </c>
    </row>
    <row r="189" spans="1:9" x14ac:dyDescent="0.25">
      <c r="A189" s="36" t="s">
        <v>654</v>
      </c>
      <c r="B189" s="37" t="s">
        <v>264</v>
      </c>
      <c r="C189" s="37" t="s">
        <v>519</v>
      </c>
      <c r="D189" s="37"/>
      <c r="E189" s="37"/>
      <c r="F189" s="22">
        <v>473965</v>
      </c>
      <c r="G189" s="22">
        <v>473965</v>
      </c>
      <c r="H189" s="40">
        <v>219014</v>
      </c>
      <c r="I189" s="48">
        <f t="shared" si="2"/>
        <v>46.208897281444834</v>
      </c>
    </row>
    <row r="190" spans="1:9" x14ac:dyDescent="0.25">
      <c r="A190" s="36" t="s">
        <v>659</v>
      </c>
      <c r="B190" s="37" t="s">
        <v>264</v>
      </c>
      <c r="C190" s="37" t="s">
        <v>520</v>
      </c>
      <c r="D190" s="37"/>
      <c r="E190" s="37"/>
      <c r="F190" s="22">
        <v>473965</v>
      </c>
      <c r="G190" s="22">
        <v>473965</v>
      </c>
      <c r="H190" s="40">
        <v>219014</v>
      </c>
      <c r="I190" s="48">
        <f t="shared" si="2"/>
        <v>46.208897281444834</v>
      </c>
    </row>
    <row r="191" spans="1:9" ht="63" x14ac:dyDescent="0.25">
      <c r="A191" s="36" t="s">
        <v>281</v>
      </c>
      <c r="B191" s="37" t="s">
        <v>264</v>
      </c>
      <c r="C191" s="37" t="s">
        <v>520</v>
      </c>
      <c r="D191" s="37" t="s">
        <v>557</v>
      </c>
      <c r="E191" s="37"/>
      <c r="F191" s="22">
        <v>473965</v>
      </c>
      <c r="G191" s="22">
        <v>473965</v>
      </c>
      <c r="H191" s="40">
        <v>219014</v>
      </c>
      <c r="I191" s="48">
        <f t="shared" si="2"/>
        <v>46.208897281444834</v>
      </c>
    </row>
    <row r="192" spans="1:9" ht="31.5" x14ac:dyDescent="0.25">
      <c r="A192" s="36" t="s">
        <v>251</v>
      </c>
      <c r="B192" s="37" t="s">
        <v>264</v>
      </c>
      <c r="C192" s="37" t="s">
        <v>520</v>
      </c>
      <c r="D192" s="37" t="s">
        <v>557</v>
      </c>
      <c r="E192" s="37" t="s">
        <v>219</v>
      </c>
      <c r="F192" s="22">
        <v>473965</v>
      </c>
      <c r="G192" s="22">
        <v>473965</v>
      </c>
      <c r="H192" s="40">
        <v>219014</v>
      </c>
      <c r="I192" s="48">
        <f t="shared" si="2"/>
        <v>46.208897281444834</v>
      </c>
    </row>
    <row r="193" spans="1:9" ht="31.5" x14ac:dyDescent="0.25">
      <c r="A193" s="36" t="s">
        <v>250</v>
      </c>
      <c r="B193" s="37" t="s">
        <v>264</v>
      </c>
      <c r="C193" s="37" t="s">
        <v>520</v>
      </c>
      <c r="D193" s="37" t="s">
        <v>557</v>
      </c>
      <c r="E193" s="37" t="s">
        <v>215</v>
      </c>
      <c r="F193" s="22">
        <v>473965</v>
      </c>
      <c r="G193" s="22">
        <v>473965</v>
      </c>
      <c r="H193" s="40">
        <v>219014</v>
      </c>
      <c r="I193" s="48">
        <f t="shared" si="2"/>
        <v>46.208897281444834</v>
      </c>
    </row>
    <row r="194" spans="1:9" x14ac:dyDescent="0.25">
      <c r="A194" s="36" t="s">
        <v>273</v>
      </c>
      <c r="B194" s="37" t="s">
        <v>264</v>
      </c>
      <c r="C194" s="37" t="s">
        <v>558</v>
      </c>
      <c r="D194" s="37"/>
      <c r="E194" s="37"/>
      <c r="F194" s="22">
        <v>49200</v>
      </c>
      <c r="G194" s="22">
        <v>49200</v>
      </c>
      <c r="H194" s="40">
        <v>16380.4</v>
      </c>
      <c r="I194" s="48">
        <f t="shared" si="2"/>
        <v>33.293495934959353</v>
      </c>
    </row>
    <row r="195" spans="1:9" x14ac:dyDescent="0.25">
      <c r="A195" s="36" t="s">
        <v>664</v>
      </c>
      <c r="B195" s="37" t="s">
        <v>264</v>
      </c>
      <c r="C195" s="37" t="s">
        <v>559</v>
      </c>
      <c r="D195" s="37"/>
      <c r="E195" s="37"/>
      <c r="F195" s="22">
        <v>49200</v>
      </c>
      <c r="G195" s="22">
        <v>49200</v>
      </c>
      <c r="H195" s="40">
        <v>16380.4</v>
      </c>
      <c r="I195" s="48">
        <f t="shared" si="2"/>
        <v>33.293495934959353</v>
      </c>
    </row>
    <row r="196" spans="1:9" ht="31.5" x14ac:dyDescent="0.25">
      <c r="A196" s="36" t="s">
        <v>272</v>
      </c>
      <c r="B196" s="37" t="s">
        <v>264</v>
      </c>
      <c r="C196" s="37" t="s">
        <v>559</v>
      </c>
      <c r="D196" s="37" t="s">
        <v>560</v>
      </c>
      <c r="E196" s="37"/>
      <c r="F196" s="22">
        <v>49200</v>
      </c>
      <c r="G196" s="22">
        <v>49200</v>
      </c>
      <c r="H196" s="40">
        <v>16380.4</v>
      </c>
      <c r="I196" s="48">
        <f t="shared" si="2"/>
        <v>33.293495934959353</v>
      </c>
    </row>
    <row r="197" spans="1:9" ht="31.5" x14ac:dyDescent="0.25">
      <c r="A197" s="36" t="s">
        <v>251</v>
      </c>
      <c r="B197" s="37" t="s">
        <v>264</v>
      </c>
      <c r="C197" s="37" t="s">
        <v>559</v>
      </c>
      <c r="D197" s="37" t="s">
        <v>560</v>
      </c>
      <c r="E197" s="37" t="s">
        <v>219</v>
      </c>
      <c r="F197" s="22">
        <v>49200</v>
      </c>
      <c r="G197" s="22">
        <v>49200</v>
      </c>
      <c r="H197" s="40">
        <v>16380.4</v>
      </c>
      <c r="I197" s="48">
        <f t="shared" si="2"/>
        <v>33.293495934959353</v>
      </c>
    </row>
    <row r="198" spans="1:9" ht="31.5" x14ac:dyDescent="0.25">
      <c r="A198" s="36" t="s">
        <v>250</v>
      </c>
      <c r="B198" s="37" t="s">
        <v>264</v>
      </c>
      <c r="C198" s="37" t="s">
        <v>559</v>
      </c>
      <c r="D198" s="37" t="s">
        <v>560</v>
      </c>
      <c r="E198" s="37" t="s">
        <v>215</v>
      </c>
      <c r="F198" s="22">
        <v>49200</v>
      </c>
      <c r="G198" s="22">
        <v>49200</v>
      </c>
      <c r="H198" s="40">
        <v>16380.4</v>
      </c>
      <c r="I198" s="48">
        <f t="shared" si="2"/>
        <v>33.293495934959353</v>
      </c>
    </row>
    <row r="199" spans="1:9" x14ac:dyDescent="0.25">
      <c r="A199" s="33" t="s">
        <v>255</v>
      </c>
      <c r="B199" s="34" t="s">
        <v>249</v>
      </c>
      <c r="C199" s="34"/>
      <c r="D199" s="34"/>
      <c r="E199" s="34"/>
      <c r="F199" s="35">
        <v>3824400</v>
      </c>
      <c r="G199" s="35">
        <v>3824400</v>
      </c>
      <c r="H199" s="46">
        <v>1505057.79</v>
      </c>
      <c r="I199" s="47">
        <f t="shared" si="2"/>
        <v>39.354089268904929</v>
      </c>
    </row>
    <row r="200" spans="1:9" x14ac:dyDescent="0.25">
      <c r="A200" s="36" t="s">
        <v>648</v>
      </c>
      <c r="B200" s="37" t="s">
        <v>249</v>
      </c>
      <c r="C200" s="37" t="s">
        <v>506</v>
      </c>
      <c r="D200" s="37"/>
      <c r="E200" s="37"/>
      <c r="F200" s="22">
        <v>3824400</v>
      </c>
      <c r="G200" s="22">
        <v>3824400</v>
      </c>
      <c r="H200" s="40">
        <v>1505057.79</v>
      </c>
      <c r="I200" s="48">
        <f t="shared" si="2"/>
        <v>39.354089268904929</v>
      </c>
    </row>
    <row r="201" spans="1:9" ht="47.25" x14ac:dyDescent="0.25">
      <c r="A201" s="36" t="s">
        <v>679</v>
      </c>
      <c r="B201" s="37" t="s">
        <v>249</v>
      </c>
      <c r="C201" s="37" t="s">
        <v>507</v>
      </c>
      <c r="D201" s="37"/>
      <c r="E201" s="37"/>
      <c r="F201" s="22">
        <v>3824400</v>
      </c>
      <c r="G201" s="22">
        <v>3824400</v>
      </c>
      <c r="H201" s="40">
        <v>1505057.79</v>
      </c>
      <c r="I201" s="48">
        <f t="shared" si="2"/>
        <v>39.354089268904929</v>
      </c>
    </row>
    <row r="202" spans="1:9" ht="31.5" x14ac:dyDescent="0.25">
      <c r="A202" s="36" t="s">
        <v>706</v>
      </c>
      <c r="B202" s="37" t="s">
        <v>249</v>
      </c>
      <c r="C202" s="37" t="s">
        <v>507</v>
      </c>
      <c r="D202" s="37" t="s">
        <v>561</v>
      </c>
      <c r="E202" s="37"/>
      <c r="F202" s="22">
        <v>2364435</v>
      </c>
      <c r="G202" s="22">
        <v>2364435</v>
      </c>
      <c r="H202" s="40">
        <v>1006405.64</v>
      </c>
      <c r="I202" s="48">
        <f t="shared" si="2"/>
        <v>42.564318325519629</v>
      </c>
    </row>
    <row r="203" spans="1:9" ht="63" x14ac:dyDescent="0.25">
      <c r="A203" s="36" t="s">
        <v>242</v>
      </c>
      <c r="B203" s="37" t="s">
        <v>249</v>
      </c>
      <c r="C203" s="37" t="s">
        <v>507</v>
      </c>
      <c r="D203" s="37" t="s">
        <v>561</v>
      </c>
      <c r="E203" s="37" t="s">
        <v>241</v>
      </c>
      <c r="F203" s="22">
        <v>2364435</v>
      </c>
      <c r="G203" s="22">
        <v>2364435</v>
      </c>
      <c r="H203" s="40">
        <v>1006405.64</v>
      </c>
      <c r="I203" s="48">
        <f t="shared" si="2"/>
        <v>42.564318325519629</v>
      </c>
    </row>
    <row r="204" spans="1:9" ht="31.5" x14ac:dyDescent="0.25">
      <c r="A204" s="36" t="s">
        <v>252</v>
      </c>
      <c r="B204" s="37" t="s">
        <v>249</v>
      </c>
      <c r="C204" s="37" t="s">
        <v>507</v>
      </c>
      <c r="D204" s="37" t="s">
        <v>561</v>
      </c>
      <c r="E204" s="37" t="s">
        <v>240</v>
      </c>
      <c r="F204" s="22">
        <v>2364435</v>
      </c>
      <c r="G204" s="22">
        <v>2364435</v>
      </c>
      <c r="H204" s="40">
        <v>1006405.64</v>
      </c>
      <c r="I204" s="48">
        <f t="shared" si="2"/>
        <v>42.564318325519629</v>
      </c>
    </row>
    <row r="205" spans="1:9" ht="31.5" x14ac:dyDescent="0.25">
      <c r="A205" s="36" t="s">
        <v>253</v>
      </c>
      <c r="B205" s="37" t="s">
        <v>249</v>
      </c>
      <c r="C205" s="37" t="s">
        <v>507</v>
      </c>
      <c r="D205" s="37" t="s">
        <v>562</v>
      </c>
      <c r="E205" s="37"/>
      <c r="F205" s="22">
        <v>1459965</v>
      </c>
      <c r="G205" s="22">
        <v>1459965</v>
      </c>
      <c r="H205" s="40">
        <v>498652.15</v>
      </c>
      <c r="I205" s="48">
        <f t="shared" si="2"/>
        <v>34.155075635374821</v>
      </c>
    </row>
    <row r="206" spans="1:9" ht="63" x14ac:dyDescent="0.25">
      <c r="A206" s="36" t="s">
        <v>242</v>
      </c>
      <c r="B206" s="37" t="s">
        <v>249</v>
      </c>
      <c r="C206" s="37" t="s">
        <v>507</v>
      </c>
      <c r="D206" s="37" t="s">
        <v>562</v>
      </c>
      <c r="E206" s="37" t="s">
        <v>241</v>
      </c>
      <c r="F206" s="22">
        <v>1386765</v>
      </c>
      <c r="G206" s="22">
        <v>1386765</v>
      </c>
      <c r="H206" s="40">
        <v>498652.15</v>
      </c>
      <c r="I206" s="48">
        <f t="shared" si="2"/>
        <v>35.957941684423822</v>
      </c>
    </row>
    <row r="207" spans="1:9" ht="31.5" x14ac:dyDescent="0.25">
      <c r="A207" s="36" t="s">
        <v>252</v>
      </c>
      <c r="B207" s="37" t="s">
        <v>249</v>
      </c>
      <c r="C207" s="37" t="s">
        <v>507</v>
      </c>
      <c r="D207" s="37" t="s">
        <v>562</v>
      </c>
      <c r="E207" s="37" t="s">
        <v>240</v>
      </c>
      <c r="F207" s="22">
        <v>1386765</v>
      </c>
      <c r="G207" s="22">
        <v>1386765</v>
      </c>
      <c r="H207" s="40">
        <v>498652.15</v>
      </c>
      <c r="I207" s="48">
        <f t="shared" si="2"/>
        <v>35.957941684423822</v>
      </c>
    </row>
    <row r="208" spans="1:9" ht="31.5" x14ac:dyDescent="0.25">
      <c r="A208" s="36" t="s">
        <v>251</v>
      </c>
      <c r="B208" s="37" t="s">
        <v>249</v>
      </c>
      <c r="C208" s="37" t="s">
        <v>507</v>
      </c>
      <c r="D208" s="37" t="s">
        <v>562</v>
      </c>
      <c r="E208" s="37" t="s">
        <v>219</v>
      </c>
      <c r="F208" s="22">
        <v>73200</v>
      </c>
      <c r="G208" s="22">
        <v>73200</v>
      </c>
      <c r="H208" s="40">
        <v>0</v>
      </c>
      <c r="I208" s="48">
        <f t="shared" si="2"/>
        <v>0</v>
      </c>
    </row>
    <row r="209" spans="1:9" ht="31.5" x14ac:dyDescent="0.25">
      <c r="A209" s="36" t="s">
        <v>250</v>
      </c>
      <c r="B209" s="37" t="s">
        <v>249</v>
      </c>
      <c r="C209" s="37" t="s">
        <v>507</v>
      </c>
      <c r="D209" s="37" t="s">
        <v>562</v>
      </c>
      <c r="E209" s="37" t="s">
        <v>215</v>
      </c>
      <c r="F209" s="22">
        <v>73200</v>
      </c>
      <c r="G209" s="22">
        <v>73200</v>
      </c>
      <c r="H209" s="40">
        <v>0</v>
      </c>
      <c r="I209" s="48">
        <f t="shared" si="2"/>
        <v>0</v>
      </c>
    </row>
    <row r="210" spans="1:9" x14ac:dyDescent="0.25">
      <c r="A210" s="33" t="s">
        <v>248</v>
      </c>
      <c r="B210" s="34" t="s">
        <v>239</v>
      </c>
      <c r="C210" s="34"/>
      <c r="D210" s="34"/>
      <c r="E210" s="34"/>
      <c r="F210" s="35">
        <v>5568872</v>
      </c>
      <c r="G210" s="35">
        <v>5568872</v>
      </c>
      <c r="H210" s="46">
        <v>2365845.5</v>
      </c>
      <c r="I210" s="47">
        <f t="shared" si="2"/>
        <v>42.483388018255766</v>
      </c>
    </row>
    <row r="211" spans="1:9" x14ac:dyDescent="0.25">
      <c r="A211" s="36" t="s">
        <v>648</v>
      </c>
      <c r="B211" s="37" t="s">
        <v>239</v>
      </c>
      <c r="C211" s="37" t="s">
        <v>506</v>
      </c>
      <c r="D211" s="37"/>
      <c r="E211" s="37"/>
      <c r="F211" s="22">
        <v>5568872</v>
      </c>
      <c r="G211" s="22">
        <v>5568872</v>
      </c>
      <c r="H211" s="40">
        <v>2365845.5</v>
      </c>
      <c r="I211" s="48">
        <f t="shared" si="2"/>
        <v>42.483388018255766</v>
      </c>
    </row>
    <row r="212" spans="1:9" ht="31.5" x14ac:dyDescent="0.25">
      <c r="A212" s="36" t="s">
        <v>650</v>
      </c>
      <c r="B212" s="37" t="s">
        <v>239</v>
      </c>
      <c r="C212" s="37" t="s">
        <v>563</v>
      </c>
      <c r="D212" s="37"/>
      <c r="E212" s="37"/>
      <c r="F212" s="22">
        <v>2068400</v>
      </c>
      <c r="G212" s="22">
        <v>2068400</v>
      </c>
      <c r="H212" s="40">
        <v>1016101.51</v>
      </c>
      <c r="I212" s="48">
        <f t="shared" ref="I212:I280" si="3">H212/G212*100</f>
        <v>49.125000483465477</v>
      </c>
    </row>
    <row r="213" spans="1:9" ht="31.5" x14ac:dyDescent="0.25">
      <c r="A213" s="36" t="s">
        <v>247</v>
      </c>
      <c r="B213" s="37" t="s">
        <v>239</v>
      </c>
      <c r="C213" s="37" t="s">
        <v>563</v>
      </c>
      <c r="D213" s="37" t="s">
        <v>564</v>
      </c>
      <c r="E213" s="37"/>
      <c r="F213" s="22">
        <v>2068400</v>
      </c>
      <c r="G213" s="22">
        <v>2068400</v>
      </c>
      <c r="H213" s="40">
        <v>1016101.51</v>
      </c>
      <c r="I213" s="48">
        <f t="shared" si="3"/>
        <v>49.125000483465477</v>
      </c>
    </row>
    <row r="214" spans="1:9" ht="63" x14ac:dyDescent="0.25">
      <c r="A214" s="36" t="s">
        <v>242</v>
      </c>
      <c r="B214" s="37" t="s">
        <v>239</v>
      </c>
      <c r="C214" s="37" t="s">
        <v>563</v>
      </c>
      <c r="D214" s="37" t="s">
        <v>564</v>
      </c>
      <c r="E214" s="37" t="s">
        <v>241</v>
      </c>
      <c r="F214" s="22">
        <v>2068400</v>
      </c>
      <c r="G214" s="22">
        <v>2068400</v>
      </c>
      <c r="H214" s="40">
        <v>1016101.51</v>
      </c>
      <c r="I214" s="48">
        <f t="shared" si="3"/>
        <v>49.125000483465477</v>
      </c>
    </row>
    <row r="215" spans="1:9" ht="31.5" x14ac:dyDescent="0.25">
      <c r="A215" s="36" t="s">
        <v>252</v>
      </c>
      <c r="B215" s="37" t="s">
        <v>239</v>
      </c>
      <c r="C215" s="37" t="s">
        <v>563</v>
      </c>
      <c r="D215" s="37" t="s">
        <v>564</v>
      </c>
      <c r="E215" s="37" t="s">
        <v>240</v>
      </c>
      <c r="F215" s="22">
        <v>2068400</v>
      </c>
      <c r="G215" s="22">
        <v>2068400</v>
      </c>
      <c r="H215" s="40">
        <v>1016101.51</v>
      </c>
      <c r="I215" s="48">
        <f t="shared" si="3"/>
        <v>49.125000483465477</v>
      </c>
    </row>
    <row r="216" spans="1:9" ht="47.25" x14ac:dyDescent="0.25">
      <c r="A216" s="36" t="s">
        <v>649</v>
      </c>
      <c r="B216" s="37" t="s">
        <v>239</v>
      </c>
      <c r="C216" s="37" t="s">
        <v>565</v>
      </c>
      <c r="D216" s="37"/>
      <c r="E216" s="37"/>
      <c r="F216" s="22">
        <v>3500472</v>
      </c>
      <c r="G216" s="22">
        <v>3500472</v>
      </c>
      <c r="H216" s="40">
        <v>1349743.99</v>
      </c>
      <c r="I216" s="48">
        <f t="shared" si="3"/>
        <v>38.558914055018867</v>
      </c>
    </row>
    <row r="217" spans="1:9" ht="31.5" x14ac:dyDescent="0.25">
      <c r="A217" s="36" t="s">
        <v>245</v>
      </c>
      <c r="B217" s="37" t="s">
        <v>239</v>
      </c>
      <c r="C217" s="37" t="s">
        <v>565</v>
      </c>
      <c r="D217" s="37" t="s">
        <v>566</v>
      </c>
      <c r="E217" s="37"/>
      <c r="F217" s="22">
        <v>1874955</v>
      </c>
      <c r="G217" s="22">
        <v>1874955</v>
      </c>
      <c r="H217" s="40">
        <v>627640.09</v>
      </c>
      <c r="I217" s="48">
        <f t="shared" si="3"/>
        <v>33.474941531930099</v>
      </c>
    </row>
    <row r="218" spans="1:9" ht="63" x14ac:dyDescent="0.25">
      <c r="A218" s="36" t="s">
        <v>242</v>
      </c>
      <c r="B218" s="37" t="s">
        <v>239</v>
      </c>
      <c r="C218" s="37" t="s">
        <v>565</v>
      </c>
      <c r="D218" s="37" t="s">
        <v>566</v>
      </c>
      <c r="E218" s="37" t="s">
        <v>241</v>
      </c>
      <c r="F218" s="22">
        <v>1874955</v>
      </c>
      <c r="G218" s="22">
        <v>1874955</v>
      </c>
      <c r="H218" s="40">
        <v>627640.09</v>
      </c>
      <c r="I218" s="48">
        <f t="shared" si="3"/>
        <v>33.474941531930099</v>
      </c>
    </row>
    <row r="219" spans="1:9" ht="31.5" x14ac:dyDescent="0.25">
      <c r="A219" s="36" t="s">
        <v>252</v>
      </c>
      <c r="B219" s="37" t="s">
        <v>239</v>
      </c>
      <c r="C219" s="37" t="s">
        <v>565</v>
      </c>
      <c r="D219" s="37" t="s">
        <v>566</v>
      </c>
      <c r="E219" s="37" t="s">
        <v>240</v>
      </c>
      <c r="F219" s="22">
        <v>1874955</v>
      </c>
      <c r="G219" s="22">
        <v>1874955</v>
      </c>
      <c r="H219" s="40">
        <v>627640.09</v>
      </c>
      <c r="I219" s="48">
        <f t="shared" si="3"/>
        <v>33.474941531930099</v>
      </c>
    </row>
    <row r="220" spans="1:9" ht="31.5" x14ac:dyDescent="0.25">
      <c r="A220" s="36" t="s">
        <v>243</v>
      </c>
      <c r="B220" s="37" t="s">
        <v>239</v>
      </c>
      <c r="C220" s="37" t="s">
        <v>565</v>
      </c>
      <c r="D220" s="37" t="s">
        <v>567</v>
      </c>
      <c r="E220" s="37"/>
      <c r="F220" s="22">
        <v>1625517</v>
      </c>
      <c r="G220" s="22">
        <v>1625517</v>
      </c>
      <c r="H220" s="40">
        <v>722103.9</v>
      </c>
      <c r="I220" s="48">
        <f t="shared" si="3"/>
        <v>44.423029719160127</v>
      </c>
    </row>
    <row r="221" spans="1:9" ht="63" x14ac:dyDescent="0.25">
      <c r="A221" s="36" t="s">
        <v>242</v>
      </c>
      <c r="B221" s="37" t="s">
        <v>239</v>
      </c>
      <c r="C221" s="37" t="s">
        <v>565</v>
      </c>
      <c r="D221" s="37" t="s">
        <v>567</v>
      </c>
      <c r="E221" s="37" t="s">
        <v>241</v>
      </c>
      <c r="F221" s="22">
        <v>1467957</v>
      </c>
      <c r="G221" s="22">
        <v>1467957</v>
      </c>
      <c r="H221" s="40">
        <v>690725.17</v>
      </c>
      <c r="I221" s="48">
        <f t="shared" si="3"/>
        <v>47.053501567144004</v>
      </c>
    </row>
    <row r="222" spans="1:9" ht="31.5" x14ac:dyDescent="0.25">
      <c r="A222" s="36" t="s">
        <v>252</v>
      </c>
      <c r="B222" s="37" t="s">
        <v>239</v>
      </c>
      <c r="C222" s="37" t="s">
        <v>565</v>
      </c>
      <c r="D222" s="37" t="s">
        <v>567</v>
      </c>
      <c r="E222" s="37" t="s">
        <v>240</v>
      </c>
      <c r="F222" s="22">
        <v>1467957</v>
      </c>
      <c r="G222" s="22">
        <v>1467957</v>
      </c>
      <c r="H222" s="40">
        <v>690725.17</v>
      </c>
      <c r="I222" s="48">
        <f t="shared" si="3"/>
        <v>47.053501567144004</v>
      </c>
    </row>
    <row r="223" spans="1:9" ht="31.5" x14ac:dyDescent="0.25">
      <c r="A223" s="36" t="s">
        <v>251</v>
      </c>
      <c r="B223" s="37" t="s">
        <v>239</v>
      </c>
      <c r="C223" s="37" t="s">
        <v>565</v>
      </c>
      <c r="D223" s="37" t="s">
        <v>567</v>
      </c>
      <c r="E223" s="37" t="s">
        <v>219</v>
      </c>
      <c r="F223" s="22">
        <v>157560</v>
      </c>
      <c r="G223" s="22">
        <v>157560</v>
      </c>
      <c r="H223" s="40">
        <v>31378.73</v>
      </c>
      <c r="I223" s="48">
        <f t="shared" si="3"/>
        <v>19.915416349327238</v>
      </c>
    </row>
    <row r="224" spans="1:9" ht="31.5" x14ac:dyDescent="0.25">
      <c r="A224" s="36" t="s">
        <v>250</v>
      </c>
      <c r="B224" s="37" t="s">
        <v>239</v>
      </c>
      <c r="C224" s="37" t="s">
        <v>565</v>
      </c>
      <c r="D224" s="37" t="s">
        <v>567</v>
      </c>
      <c r="E224" s="37" t="s">
        <v>215</v>
      </c>
      <c r="F224" s="22">
        <v>157560</v>
      </c>
      <c r="G224" s="22">
        <v>157560</v>
      </c>
      <c r="H224" s="40">
        <v>31378.73</v>
      </c>
      <c r="I224" s="48">
        <f t="shared" si="3"/>
        <v>19.915416349327238</v>
      </c>
    </row>
    <row r="225" spans="1:9" x14ac:dyDescent="0.25">
      <c r="A225" s="33" t="s">
        <v>237</v>
      </c>
      <c r="B225" s="34" t="s">
        <v>216</v>
      </c>
      <c r="C225" s="34"/>
      <c r="D225" s="34"/>
      <c r="E225" s="34"/>
      <c r="F225" s="35">
        <v>371779859.77999997</v>
      </c>
      <c r="G225" s="35">
        <v>417676248.69</v>
      </c>
      <c r="H225" s="46">
        <v>138005965.03999999</v>
      </c>
      <c r="I225" s="47">
        <f t="shared" si="3"/>
        <v>33.041372467992133</v>
      </c>
    </row>
    <row r="226" spans="1:9" x14ac:dyDescent="0.25">
      <c r="A226" s="36" t="s">
        <v>648</v>
      </c>
      <c r="B226" s="37" t="s">
        <v>216</v>
      </c>
      <c r="C226" s="37" t="s">
        <v>506</v>
      </c>
      <c r="D226" s="37"/>
      <c r="E226" s="37"/>
      <c r="F226" s="22">
        <v>77911347</v>
      </c>
      <c r="G226" s="22">
        <v>81419918</v>
      </c>
      <c r="H226" s="40">
        <v>34773901.409999996</v>
      </c>
      <c r="I226" s="48">
        <f t="shared" si="3"/>
        <v>42.709329933248021</v>
      </c>
    </row>
    <row r="227" spans="1:9" ht="47.25" x14ac:dyDescent="0.25">
      <c r="A227" s="36" t="s">
        <v>651</v>
      </c>
      <c r="B227" s="37" t="s">
        <v>216</v>
      </c>
      <c r="C227" s="37" t="s">
        <v>568</v>
      </c>
      <c r="D227" s="37"/>
      <c r="E227" s="37"/>
      <c r="F227" s="22">
        <v>43424600</v>
      </c>
      <c r="G227" s="22">
        <v>43424600</v>
      </c>
      <c r="H227" s="40">
        <v>19599205.719999999</v>
      </c>
      <c r="I227" s="48">
        <f t="shared" si="3"/>
        <v>45.133877387471614</v>
      </c>
    </row>
    <row r="228" spans="1:9" ht="31.5" x14ac:dyDescent="0.25">
      <c r="A228" s="36" t="s">
        <v>493</v>
      </c>
      <c r="B228" s="37" t="s">
        <v>216</v>
      </c>
      <c r="C228" s="37" t="s">
        <v>568</v>
      </c>
      <c r="D228" s="37" t="s">
        <v>569</v>
      </c>
      <c r="E228" s="37"/>
      <c r="F228" s="22">
        <v>1979599</v>
      </c>
      <c r="G228" s="22">
        <v>1979599</v>
      </c>
      <c r="H228" s="40">
        <v>1031257.08</v>
      </c>
      <c r="I228" s="48">
        <f t="shared" si="3"/>
        <v>52.094241308467012</v>
      </c>
    </row>
    <row r="229" spans="1:9" ht="63" x14ac:dyDescent="0.25">
      <c r="A229" s="36" t="s">
        <v>242</v>
      </c>
      <c r="B229" s="37" t="s">
        <v>216</v>
      </c>
      <c r="C229" s="37" t="s">
        <v>568</v>
      </c>
      <c r="D229" s="37" t="s">
        <v>569</v>
      </c>
      <c r="E229" s="37" t="s">
        <v>241</v>
      </c>
      <c r="F229" s="22">
        <v>1979599</v>
      </c>
      <c r="G229" s="22">
        <v>1979599</v>
      </c>
      <c r="H229" s="40">
        <v>1031257.08</v>
      </c>
      <c r="I229" s="48">
        <f t="shared" si="3"/>
        <v>52.094241308467012</v>
      </c>
    </row>
    <row r="230" spans="1:9" ht="31.5" x14ac:dyDescent="0.25">
      <c r="A230" s="36" t="s">
        <v>252</v>
      </c>
      <c r="B230" s="37" t="s">
        <v>216</v>
      </c>
      <c r="C230" s="37" t="s">
        <v>568</v>
      </c>
      <c r="D230" s="37" t="s">
        <v>569</v>
      </c>
      <c r="E230" s="37" t="s">
        <v>240</v>
      </c>
      <c r="F230" s="22">
        <v>1979599</v>
      </c>
      <c r="G230" s="22">
        <v>1979599</v>
      </c>
      <c r="H230" s="40">
        <v>1031257.08</v>
      </c>
      <c r="I230" s="48">
        <f t="shared" si="3"/>
        <v>52.094241308467012</v>
      </c>
    </row>
    <row r="231" spans="1:9" ht="31.5" x14ac:dyDescent="0.25">
      <c r="A231" s="36" t="s">
        <v>491</v>
      </c>
      <c r="B231" s="37" t="s">
        <v>216</v>
      </c>
      <c r="C231" s="37" t="s">
        <v>568</v>
      </c>
      <c r="D231" s="37" t="s">
        <v>570</v>
      </c>
      <c r="E231" s="37"/>
      <c r="F231" s="22">
        <v>41445001</v>
      </c>
      <c r="G231" s="22">
        <v>41445001</v>
      </c>
      <c r="H231" s="40">
        <v>18567948.640000001</v>
      </c>
      <c r="I231" s="48">
        <f t="shared" si="3"/>
        <v>44.801419210968291</v>
      </c>
    </row>
    <row r="232" spans="1:9" ht="63" x14ac:dyDescent="0.25">
      <c r="A232" s="36" t="s">
        <v>242</v>
      </c>
      <c r="B232" s="37" t="s">
        <v>216</v>
      </c>
      <c r="C232" s="37" t="s">
        <v>568</v>
      </c>
      <c r="D232" s="37" t="s">
        <v>570</v>
      </c>
      <c r="E232" s="37" t="s">
        <v>241</v>
      </c>
      <c r="F232" s="22">
        <v>40984301</v>
      </c>
      <c r="G232" s="22">
        <v>40984301</v>
      </c>
      <c r="H232" s="40">
        <v>18419784.59</v>
      </c>
      <c r="I232" s="48">
        <f t="shared" si="3"/>
        <v>44.943512858740711</v>
      </c>
    </row>
    <row r="233" spans="1:9" ht="31.5" x14ac:dyDescent="0.25">
      <c r="A233" s="36" t="s">
        <v>252</v>
      </c>
      <c r="B233" s="37" t="s">
        <v>216</v>
      </c>
      <c r="C233" s="37" t="s">
        <v>568</v>
      </c>
      <c r="D233" s="37" t="s">
        <v>570</v>
      </c>
      <c r="E233" s="37" t="s">
        <v>240</v>
      </c>
      <c r="F233" s="22">
        <v>40984301</v>
      </c>
      <c r="G233" s="22">
        <v>40984301</v>
      </c>
      <c r="H233" s="40">
        <v>18419784.59</v>
      </c>
      <c r="I233" s="48">
        <f t="shared" si="3"/>
        <v>44.943512858740711</v>
      </c>
    </row>
    <row r="234" spans="1:9" ht="31.5" x14ac:dyDescent="0.25">
      <c r="A234" s="36" t="s">
        <v>251</v>
      </c>
      <c r="B234" s="37" t="s">
        <v>216</v>
      </c>
      <c r="C234" s="37" t="s">
        <v>568</v>
      </c>
      <c r="D234" s="37" t="s">
        <v>570</v>
      </c>
      <c r="E234" s="37" t="s">
        <v>219</v>
      </c>
      <c r="F234" s="22">
        <v>109500</v>
      </c>
      <c r="G234" s="22">
        <v>109500</v>
      </c>
      <c r="H234" s="40">
        <v>14500</v>
      </c>
      <c r="I234" s="48">
        <f t="shared" si="3"/>
        <v>13.24200913242009</v>
      </c>
    </row>
    <row r="235" spans="1:9" ht="31.5" x14ac:dyDescent="0.25">
      <c r="A235" s="36" t="s">
        <v>250</v>
      </c>
      <c r="B235" s="37" t="s">
        <v>216</v>
      </c>
      <c r="C235" s="37" t="s">
        <v>568</v>
      </c>
      <c r="D235" s="37" t="s">
        <v>570</v>
      </c>
      <c r="E235" s="37" t="s">
        <v>215</v>
      </c>
      <c r="F235" s="22">
        <v>109500</v>
      </c>
      <c r="G235" s="22">
        <v>109500</v>
      </c>
      <c r="H235" s="40">
        <v>14500</v>
      </c>
      <c r="I235" s="48">
        <f t="shared" si="3"/>
        <v>13.24200913242009</v>
      </c>
    </row>
    <row r="236" spans="1:9" x14ac:dyDescent="0.25">
      <c r="A236" s="36" t="s">
        <v>277</v>
      </c>
      <c r="B236" s="37" t="s">
        <v>216</v>
      </c>
      <c r="C236" s="37" t="s">
        <v>568</v>
      </c>
      <c r="D236" s="37" t="s">
        <v>570</v>
      </c>
      <c r="E236" s="37" t="s">
        <v>222</v>
      </c>
      <c r="F236" s="22">
        <v>351200</v>
      </c>
      <c r="G236" s="22">
        <v>351200</v>
      </c>
      <c r="H236" s="40">
        <v>133664.04999999999</v>
      </c>
      <c r="I236" s="48">
        <f t="shared" si="3"/>
        <v>38.059239749430517</v>
      </c>
    </row>
    <row r="237" spans="1:9" x14ac:dyDescent="0.25">
      <c r="A237" s="36" t="s">
        <v>276</v>
      </c>
      <c r="B237" s="37" t="s">
        <v>216</v>
      </c>
      <c r="C237" s="37" t="s">
        <v>568</v>
      </c>
      <c r="D237" s="37" t="s">
        <v>570</v>
      </c>
      <c r="E237" s="37" t="s">
        <v>274</v>
      </c>
      <c r="F237" s="22">
        <v>351200</v>
      </c>
      <c r="G237" s="22">
        <v>351200</v>
      </c>
      <c r="H237" s="40">
        <v>133664.04999999999</v>
      </c>
      <c r="I237" s="48">
        <f t="shared" si="3"/>
        <v>38.059239749430517</v>
      </c>
    </row>
    <row r="238" spans="1:9" x14ac:dyDescent="0.25">
      <c r="A238" s="36" t="s">
        <v>685</v>
      </c>
      <c r="B238" s="37" t="s">
        <v>216</v>
      </c>
      <c r="C238" s="37" t="s">
        <v>571</v>
      </c>
      <c r="D238" s="37"/>
      <c r="E238" s="37"/>
      <c r="F238" s="22">
        <v>23920</v>
      </c>
      <c r="G238" s="22">
        <v>23920</v>
      </c>
      <c r="H238" s="40">
        <v>0</v>
      </c>
      <c r="I238" s="48">
        <f t="shared" si="3"/>
        <v>0</v>
      </c>
    </row>
    <row r="239" spans="1:9" ht="63" x14ac:dyDescent="0.25">
      <c r="A239" s="36" t="s">
        <v>477</v>
      </c>
      <c r="B239" s="37" t="s">
        <v>216</v>
      </c>
      <c r="C239" s="37" t="s">
        <v>571</v>
      </c>
      <c r="D239" s="37" t="s">
        <v>572</v>
      </c>
      <c r="E239" s="37"/>
      <c r="F239" s="22">
        <v>23920</v>
      </c>
      <c r="G239" s="22">
        <v>23920</v>
      </c>
      <c r="H239" s="40">
        <v>0</v>
      </c>
      <c r="I239" s="48">
        <f t="shared" si="3"/>
        <v>0</v>
      </c>
    </row>
    <row r="240" spans="1:9" ht="31.5" x14ac:dyDescent="0.25">
      <c r="A240" s="36" t="s">
        <v>251</v>
      </c>
      <c r="B240" s="37" t="s">
        <v>216</v>
      </c>
      <c r="C240" s="37" t="s">
        <v>571</v>
      </c>
      <c r="D240" s="37" t="s">
        <v>572</v>
      </c>
      <c r="E240" s="37" t="s">
        <v>219</v>
      </c>
      <c r="F240" s="22">
        <v>23920</v>
      </c>
      <c r="G240" s="22">
        <v>23920</v>
      </c>
      <c r="H240" s="40">
        <v>0</v>
      </c>
      <c r="I240" s="48">
        <f t="shared" si="3"/>
        <v>0</v>
      </c>
    </row>
    <row r="241" spans="1:9" ht="31.5" x14ac:dyDescent="0.25">
      <c r="A241" s="36" t="s">
        <v>250</v>
      </c>
      <c r="B241" s="37" t="s">
        <v>216</v>
      </c>
      <c r="C241" s="37" t="s">
        <v>571</v>
      </c>
      <c r="D241" s="37" t="s">
        <v>572</v>
      </c>
      <c r="E241" s="37" t="s">
        <v>215</v>
      </c>
      <c r="F241" s="22">
        <v>23920</v>
      </c>
      <c r="G241" s="22">
        <v>23920</v>
      </c>
      <c r="H241" s="40">
        <v>0</v>
      </c>
      <c r="I241" s="48">
        <f t="shared" si="3"/>
        <v>0</v>
      </c>
    </row>
    <row r="242" spans="1:9" x14ac:dyDescent="0.25">
      <c r="A242" s="36" t="s">
        <v>680</v>
      </c>
      <c r="B242" s="37" t="s">
        <v>216</v>
      </c>
      <c r="C242" s="37" t="s">
        <v>573</v>
      </c>
      <c r="D242" s="37"/>
      <c r="E242" s="37"/>
      <c r="F242" s="22">
        <v>300000</v>
      </c>
      <c r="G242" s="22">
        <v>584141</v>
      </c>
      <c r="H242" s="40">
        <v>0</v>
      </c>
      <c r="I242" s="48">
        <f t="shared" si="3"/>
        <v>0</v>
      </c>
    </row>
    <row r="243" spans="1:9" x14ac:dyDescent="0.25">
      <c r="A243" s="36" t="s">
        <v>234</v>
      </c>
      <c r="B243" s="37" t="s">
        <v>216</v>
      </c>
      <c r="C243" s="37" t="s">
        <v>573</v>
      </c>
      <c r="D243" s="37" t="s">
        <v>574</v>
      </c>
      <c r="E243" s="37"/>
      <c r="F243" s="22">
        <v>300000</v>
      </c>
      <c r="G243" s="22">
        <v>584141</v>
      </c>
      <c r="H243" s="40">
        <v>0</v>
      </c>
      <c r="I243" s="48">
        <f t="shared" si="3"/>
        <v>0</v>
      </c>
    </row>
    <row r="244" spans="1:9" x14ac:dyDescent="0.25">
      <c r="A244" s="36" t="s">
        <v>277</v>
      </c>
      <c r="B244" s="37" t="s">
        <v>216</v>
      </c>
      <c r="C244" s="37" t="s">
        <v>573</v>
      </c>
      <c r="D244" s="37" t="s">
        <v>574</v>
      </c>
      <c r="E244" s="37" t="s">
        <v>222</v>
      </c>
      <c r="F244" s="22">
        <v>300000</v>
      </c>
      <c r="G244" s="22">
        <v>584141</v>
      </c>
      <c r="H244" s="40">
        <v>0</v>
      </c>
      <c r="I244" s="48">
        <f t="shared" si="3"/>
        <v>0</v>
      </c>
    </row>
    <row r="245" spans="1:9" x14ac:dyDescent="0.25">
      <c r="A245" s="36" t="s">
        <v>681</v>
      </c>
      <c r="B245" s="37" t="s">
        <v>216</v>
      </c>
      <c r="C245" s="37" t="s">
        <v>573</v>
      </c>
      <c r="D245" s="37" t="s">
        <v>574</v>
      </c>
      <c r="E245" s="37" t="s">
        <v>230</v>
      </c>
      <c r="F245" s="22">
        <v>300000</v>
      </c>
      <c r="G245" s="22">
        <v>584141</v>
      </c>
      <c r="H245" s="40">
        <v>0</v>
      </c>
      <c r="I245" s="48">
        <f t="shared" si="3"/>
        <v>0</v>
      </c>
    </row>
    <row r="246" spans="1:9" x14ac:dyDescent="0.25">
      <c r="A246" s="36" t="s">
        <v>652</v>
      </c>
      <c r="B246" s="37" t="s">
        <v>216</v>
      </c>
      <c r="C246" s="37" t="s">
        <v>551</v>
      </c>
      <c r="D246" s="37"/>
      <c r="E246" s="37"/>
      <c r="F246" s="22">
        <v>34162827</v>
      </c>
      <c r="G246" s="22">
        <v>37387257</v>
      </c>
      <c r="H246" s="40">
        <v>15174695.689999999</v>
      </c>
      <c r="I246" s="48">
        <f t="shared" si="3"/>
        <v>40.587881828292453</v>
      </c>
    </row>
    <row r="247" spans="1:9" ht="31.5" x14ac:dyDescent="0.25">
      <c r="A247" s="36" t="s">
        <v>420</v>
      </c>
      <c r="B247" s="37" t="s">
        <v>216</v>
      </c>
      <c r="C247" s="37" t="s">
        <v>551</v>
      </c>
      <c r="D247" s="37" t="s">
        <v>575</v>
      </c>
      <c r="E247" s="37"/>
      <c r="F247" s="22">
        <v>544000</v>
      </c>
      <c r="G247" s="22">
        <v>544000</v>
      </c>
      <c r="H247" s="40">
        <v>135837.99</v>
      </c>
      <c r="I247" s="48">
        <f t="shared" si="3"/>
        <v>24.970218749999997</v>
      </c>
    </row>
    <row r="248" spans="1:9" ht="31.5" x14ac:dyDescent="0.25">
      <c r="A248" s="36" t="s">
        <v>251</v>
      </c>
      <c r="B248" s="37" t="s">
        <v>216</v>
      </c>
      <c r="C248" s="37" t="s">
        <v>551</v>
      </c>
      <c r="D248" s="37" t="s">
        <v>575</v>
      </c>
      <c r="E248" s="37" t="s">
        <v>219</v>
      </c>
      <c r="F248" s="22">
        <v>544000</v>
      </c>
      <c r="G248" s="22">
        <v>544000</v>
      </c>
      <c r="H248" s="40">
        <v>135837.99</v>
      </c>
      <c r="I248" s="48">
        <f t="shared" si="3"/>
        <v>24.970218749999997</v>
      </c>
    </row>
    <row r="249" spans="1:9" ht="31.5" x14ac:dyDescent="0.25">
      <c r="A249" s="36" t="s">
        <v>250</v>
      </c>
      <c r="B249" s="37" t="s">
        <v>216</v>
      </c>
      <c r="C249" s="37" t="s">
        <v>551</v>
      </c>
      <c r="D249" s="37" t="s">
        <v>575</v>
      </c>
      <c r="E249" s="37" t="s">
        <v>215</v>
      </c>
      <c r="F249" s="22">
        <v>544000</v>
      </c>
      <c r="G249" s="22">
        <v>544000</v>
      </c>
      <c r="H249" s="40">
        <v>135837.99</v>
      </c>
      <c r="I249" s="48">
        <f t="shared" si="3"/>
        <v>24.970218749999997</v>
      </c>
    </row>
    <row r="250" spans="1:9" ht="47.25" x14ac:dyDescent="0.25">
      <c r="A250" s="36" t="s">
        <v>488</v>
      </c>
      <c r="B250" s="37" t="s">
        <v>216</v>
      </c>
      <c r="C250" s="37" t="s">
        <v>551</v>
      </c>
      <c r="D250" s="37" t="s">
        <v>576</v>
      </c>
      <c r="E250" s="37"/>
      <c r="F250" s="22">
        <v>458630</v>
      </c>
      <c r="G250" s="22">
        <v>808630</v>
      </c>
      <c r="H250" s="40">
        <v>273444.96000000002</v>
      </c>
      <c r="I250" s="48">
        <f t="shared" si="3"/>
        <v>33.815831715370443</v>
      </c>
    </row>
    <row r="251" spans="1:9" ht="31.5" x14ac:dyDescent="0.25">
      <c r="A251" s="36" t="s">
        <v>251</v>
      </c>
      <c r="B251" s="37" t="s">
        <v>216</v>
      </c>
      <c r="C251" s="37" t="s">
        <v>551</v>
      </c>
      <c r="D251" s="37" t="s">
        <v>576</v>
      </c>
      <c r="E251" s="37" t="s">
        <v>219</v>
      </c>
      <c r="F251" s="22">
        <v>458630</v>
      </c>
      <c r="G251" s="22">
        <v>658630</v>
      </c>
      <c r="H251" s="40">
        <v>123444.96</v>
      </c>
      <c r="I251" s="48">
        <f t="shared" si="3"/>
        <v>18.742687092904969</v>
      </c>
    </row>
    <row r="252" spans="1:9" ht="31.5" x14ac:dyDescent="0.25">
      <c r="A252" s="36" t="s">
        <v>250</v>
      </c>
      <c r="B252" s="37" t="s">
        <v>216</v>
      </c>
      <c r="C252" s="37" t="s">
        <v>551</v>
      </c>
      <c r="D252" s="37" t="s">
        <v>576</v>
      </c>
      <c r="E252" s="37" t="s">
        <v>215</v>
      </c>
      <c r="F252" s="22">
        <v>458630</v>
      </c>
      <c r="G252" s="22">
        <v>658630</v>
      </c>
      <c r="H252" s="40">
        <v>123444.96</v>
      </c>
      <c r="I252" s="48">
        <f t="shared" si="3"/>
        <v>18.742687092904969</v>
      </c>
    </row>
    <row r="253" spans="1:9" x14ac:dyDescent="0.25">
      <c r="A253" s="36" t="s">
        <v>277</v>
      </c>
      <c r="B253" s="37" t="s">
        <v>216</v>
      </c>
      <c r="C253" s="37" t="s">
        <v>551</v>
      </c>
      <c r="D253" s="37" t="s">
        <v>576</v>
      </c>
      <c r="E253" s="37" t="s">
        <v>222</v>
      </c>
      <c r="F253" s="22"/>
      <c r="G253" s="22">
        <v>150000</v>
      </c>
      <c r="H253" s="40">
        <v>150000</v>
      </c>
      <c r="I253" s="48">
        <f t="shared" si="3"/>
        <v>100</v>
      </c>
    </row>
    <row r="254" spans="1:9" x14ac:dyDescent="0.25">
      <c r="A254" s="36" t="s">
        <v>276</v>
      </c>
      <c r="B254" s="37" t="s">
        <v>216</v>
      </c>
      <c r="C254" s="37" t="s">
        <v>551</v>
      </c>
      <c r="D254" s="37" t="s">
        <v>576</v>
      </c>
      <c r="E254" s="37" t="s">
        <v>274</v>
      </c>
      <c r="F254" s="22"/>
      <c r="G254" s="22">
        <v>150000</v>
      </c>
      <c r="H254" s="40">
        <v>150000</v>
      </c>
      <c r="I254" s="48">
        <f t="shared" si="3"/>
        <v>100</v>
      </c>
    </row>
    <row r="255" spans="1:9" ht="126" x14ac:dyDescent="0.25">
      <c r="A255" s="36" t="s">
        <v>482</v>
      </c>
      <c r="B255" s="37" t="s">
        <v>216</v>
      </c>
      <c r="C255" s="74" t="s">
        <v>551</v>
      </c>
      <c r="D255" s="37" t="s">
        <v>577</v>
      </c>
      <c r="E255" s="37"/>
      <c r="F255" s="22">
        <v>433852</v>
      </c>
      <c r="G255" s="22">
        <v>433852</v>
      </c>
      <c r="H255" s="40">
        <v>160811.95000000001</v>
      </c>
      <c r="I255" s="48">
        <f t="shared" si="3"/>
        <v>37.066084747794179</v>
      </c>
    </row>
    <row r="256" spans="1:9" ht="63" x14ac:dyDescent="0.25">
      <c r="A256" s="36" t="s">
        <v>242</v>
      </c>
      <c r="B256" s="37" t="s">
        <v>216</v>
      </c>
      <c r="C256" s="74" t="s">
        <v>551</v>
      </c>
      <c r="D256" s="37" t="s">
        <v>577</v>
      </c>
      <c r="E256" s="37" t="s">
        <v>241</v>
      </c>
      <c r="F256" s="22">
        <v>433852</v>
      </c>
      <c r="G256" s="22">
        <v>433852</v>
      </c>
      <c r="H256" s="40">
        <v>160811.95000000001</v>
      </c>
      <c r="I256" s="48">
        <f t="shared" si="3"/>
        <v>37.066084747794179</v>
      </c>
    </row>
    <row r="257" spans="1:9" ht="31.5" x14ac:dyDescent="0.25">
      <c r="A257" s="36" t="s">
        <v>252</v>
      </c>
      <c r="B257" s="37" t="s">
        <v>216</v>
      </c>
      <c r="C257" s="74" t="s">
        <v>551</v>
      </c>
      <c r="D257" s="37" t="s">
        <v>577</v>
      </c>
      <c r="E257" s="37" t="s">
        <v>240</v>
      </c>
      <c r="F257" s="22">
        <v>433852</v>
      </c>
      <c r="G257" s="22">
        <v>433852</v>
      </c>
      <c r="H257" s="40">
        <v>160811.95000000001</v>
      </c>
      <c r="I257" s="48">
        <f t="shared" si="3"/>
        <v>37.066084747794179</v>
      </c>
    </row>
    <row r="258" spans="1:9" ht="31.5" x14ac:dyDescent="0.25">
      <c r="A258" s="36" t="s">
        <v>474</v>
      </c>
      <c r="B258" s="37" t="s">
        <v>216</v>
      </c>
      <c r="C258" s="74" t="s">
        <v>551</v>
      </c>
      <c r="D258" s="37" t="s">
        <v>578</v>
      </c>
      <c r="E258" s="37"/>
      <c r="F258" s="22">
        <v>10101858</v>
      </c>
      <c r="G258" s="22">
        <v>10801858</v>
      </c>
      <c r="H258" s="40">
        <v>4312757.7</v>
      </c>
      <c r="I258" s="48">
        <f t="shared" si="3"/>
        <v>39.926072903383847</v>
      </c>
    </row>
    <row r="259" spans="1:9" ht="31.5" x14ac:dyDescent="0.25">
      <c r="A259" s="36" t="s">
        <v>320</v>
      </c>
      <c r="B259" s="37" t="s">
        <v>216</v>
      </c>
      <c r="C259" s="37" t="s">
        <v>551</v>
      </c>
      <c r="D259" s="37" t="s">
        <v>578</v>
      </c>
      <c r="E259" s="37" t="s">
        <v>303</v>
      </c>
      <c r="F259" s="22">
        <v>10101858</v>
      </c>
      <c r="G259" s="22">
        <v>10801858</v>
      </c>
      <c r="H259" s="40">
        <v>4312757.7</v>
      </c>
      <c r="I259" s="48">
        <f t="shared" si="3"/>
        <v>39.926072903383847</v>
      </c>
    </row>
    <row r="260" spans="1:9" x14ac:dyDescent="0.25">
      <c r="A260" s="36" t="s">
        <v>319</v>
      </c>
      <c r="B260" s="37" t="s">
        <v>216</v>
      </c>
      <c r="C260" s="37" t="s">
        <v>551</v>
      </c>
      <c r="D260" s="37" t="s">
        <v>578</v>
      </c>
      <c r="E260" s="37" t="s">
        <v>301</v>
      </c>
      <c r="F260" s="22">
        <v>10101858</v>
      </c>
      <c r="G260" s="22">
        <v>10801858</v>
      </c>
      <c r="H260" s="40">
        <v>4312757.7</v>
      </c>
      <c r="I260" s="48">
        <f t="shared" si="3"/>
        <v>39.926072903383847</v>
      </c>
    </row>
    <row r="261" spans="1:9" ht="31.5" x14ac:dyDescent="0.25">
      <c r="A261" s="36" t="s">
        <v>439</v>
      </c>
      <c r="B261" s="37" t="s">
        <v>216</v>
      </c>
      <c r="C261" s="37" t="s">
        <v>551</v>
      </c>
      <c r="D261" s="37" t="s">
        <v>579</v>
      </c>
      <c r="E261" s="37"/>
      <c r="F261" s="22">
        <v>20914315</v>
      </c>
      <c r="G261" s="22">
        <v>20914315</v>
      </c>
      <c r="H261" s="40">
        <v>9860936.8900000006</v>
      </c>
      <c r="I261" s="48">
        <f t="shared" si="3"/>
        <v>47.149222386676307</v>
      </c>
    </row>
    <row r="262" spans="1:9" ht="31.5" x14ac:dyDescent="0.25">
      <c r="A262" s="36" t="s">
        <v>320</v>
      </c>
      <c r="B262" s="37" t="s">
        <v>216</v>
      </c>
      <c r="C262" s="37" t="s">
        <v>551</v>
      </c>
      <c r="D262" s="37" t="s">
        <v>579</v>
      </c>
      <c r="E262" s="37" t="s">
        <v>303</v>
      </c>
      <c r="F262" s="22">
        <v>20914315</v>
      </c>
      <c r="G262" s="22">
        <v>20914315</v>
      </c>
      <c r="H262" s="40">
        <v>9860936.8900000006</v>
      </c>
      <c r="I262" s="48">
        <f t="shared" si="3"/>
        <v>47.149222386676307</v>
      </c>
    </row>
    <row r="263" spans="1:9" x14ac:dyDescent="0.25">
      <c r="A263" s="36" t="s">
        <v>319</v>
      </c>
      <c r="B263" s="37" t="s">
        <v>216</v>
      </c>
      <c r="C263" s="37" t="s">
        <v>551</v>
      </c>
      <c r="D263" s="37" t="s">
        <v>579</v>
      </c>
      <c r="E263" s="37" t="s">
        <v>301</v>
      </c>
      <c r="F263" s="22">
        <v>20914315</v>
      </c>
      <c r="G263" s="22">
        <v>20914315</v>
      </c>
      <c r="H263" s="40">
        <v>9860936.8900000006</v>
      </c>
      <c r="I263" s="48">
        <f t="shared" si="3"/>
        <v>47.149222386676307</v>
      </c>
    </row>
    <row r="264" spans="1:9" ht="31.5" x14ac:dyDescent="0.25">
      <c r="A264" s="36" t="s">
        <v>430</v>
      </c>
      <c r="B264" s="37" t="s">
        <v>216</v>
      </c>
      <c r="C264" s="37" t="s">
        <v>551</v>
      </c>
      <c r="D264" s="37" t="s">
        <v>509</v>
      </c>
      <c r="E264" s="37"/>
      <c r="F264" s="22">
        <v>1710172</v>
      </c>
      <c r="G264" s="22">
        <v>2785560</v>
      </c>
      <c r="H264" s="40">
        <v>430906.2</v>
      </c>
      <c r="I264" s="48">
        <f t="shared" si="3"/>
        <v>15.469284452677378</v>
      </c>
    </row>
    <row r="265" spans="1:9" ht="31.5" x14ac:dyDescent="0.25">
      <c r="A265" s="36" t="s">
        <v>251</v>
      </c>
      <c r="B265" s="37" t="s">
        <v>216</v>
      </c>
      <c r="C265" s="37" t="s">
        <v>551</v>
      </c>
      <c r="D265" s="37" t="s">
        <v>509</v>
      </c>
      <c r="E265" s="37" t="s">
        <v>219</v>
      </c>
      <c r="F265" s="22">
        <v>1710172</v>
      </c>
      <c r="G265" s="22">
        <v>2785560</v>
      </c>
      <c r="H265" s="40">
        <v>430906.2</v>
      </c>
      <c r="I265" s="48">
        <f t="shared" si="3"/>
        <v>15.469284452677378</v>
      </c>
    </row>
    <row r="266" spans="1:9" ht="31.5" x14ac:dyDescent="0.25">
      <c r="A266" s="36" t="s">
        <v>250</v>
      </c>
      <c r="B266" s="37" t="s">
        <v>216</v>
      </c>
      <c r="C266" s="37" t="s">
        <v>551</v>
      </c>
      <c r="D266" s="37" t="s">
        <v>509</v>
      </c>
      <c r="E266" s="37" t="s">
        <v>215</v>
      </c>
      <c r="F266" s="22">
        <v>1710172</v>
      </c>
      <c r="G266" s="22">
        <v>2785560</v>
      </c>
      <c r="H266" s="40">
        <v>430906.2</v>
      </c>
      <c r="I266" s="48">
        <f t="shared" si="3"/>
        <v>15.469284452677378</v>
      </c>
    </row>
    <row r="267" spans="1:9" x14ac:dyDescent="0.25">
      <c r="A267" s="36" t="s">
        <v>832</v>
      </c>
      <c r="B267" s="37" t="s">
        <v>216</v>
      </c>
      <c r="C267" s="37" t="s">
        <v>551</v>
      </c>
      <c r="D267" s="37" t="s">
        <v>866</v>
      </c>
      <c r="E267" s="37"/>
      <c r="F267" s="22">
        <v>0</v>
      </c>
      <c r="G267" s="22">
        <v>857462</v>
      </c>
      <c r="H267" s="40">
        <v>0</v>
      </c>
      <c r="I267" s="48">
        <f t="shared" si="3"/>
        <v>0</v>
      </c>
    </row>
    <row r="268" spans="1:9" ht="31.5" x14ac:dyDescent="0.25">
      <c r="A268" s="36" t="s">
        <v>251</v>
      </c>
      <c r="B268" s="37" t="s">
        <v>216</v>
      </c>
      <c r="C268" s="37" t="s">
        <v>551</v>
      </c>
      <c r="D268" s="37" t="s">
        <v>866</v>
      </c>
      <c r="E268" s="37" t="s">
        <v>219</v>
      </c>
      <c r="F268" s="22">
        <v>0</v>
      </c>
      <c r="G268" s="22">
        <v>857462</v>
      </c>
      <c r="H268" s="40">
        <v>0</v>
      </c>
      <c r="I268" s="48">
        <f t="shared" si="3"/>
        <v>0</v>
      </c>
    </row>
    <row r="269" spans="1:9" ht="31.5" x14ac:dyDescent="0.25">
      <c r="A269" s="36" t="s">
        <v>250</v>
      </c>
      <c r="B269" s="37" t="s">
        <v>216</v>
      </c>
      <c r="C269" s="37" t="s">
        <v>551</v>
      </c>
      <c r="D269" s="37" t="s">
        <v>866</v>
      </c>
      <c r="E269" s="37" t="s">
        <v>215</v>
      </c>
      <c r="F269" s="22">
        <v>0</v>
      </c>
      <c r="G269" s="22">
        <v>857462</v>
      </c>
      <c r="H269" s="40">
        <v>0</v>
      </c>
      <c r="I269" s="48">
        <f t="shared" si="3"/>
        <v>0</v>
      </c>
    </row>
    <row r="270" spans="1:9" ht="94.5" x14ac:dyDescent="0.25">
      <c r="A270" s="36" t="s">
        <v>909</v>
      </c>
      <c r="B270" s="37" t="s">
        <v>216</v>
      </c>
      <c r="C270" s="37" t="s">
        <v>551</v>
      </c>
      <c r="D270" s="37" t="s">
        <v>905</v>
      </c>
      <c r="E270" s="37"/>
      <c r="F270" s="22"/>
      <c r="G270" s="22">
        <v>241580</v>
      </c>
      <c r="H270" s="40">
        <v>0</v>
      </c>
      <c r="I270" s="48">
        <f t="shared" si="3"/>
        <v>0</v>
      </c>
    </row>
    <row r="271" spans="1:9" ht="31.5" x14ac:dyDescent="0.25">
      <c r="A271" s="36" t="s">
        <v>251</v>
      </c>
      <c r="B271" s="37" t="s">
        <v>216</v>
      </c>
      <c r="C271" s="37" t="s">
        <v>551</v>
      </c>
      <c r="D271" s="37" t="s">
        <v>905</v>
      </c>
      <c r="E271" s="37" t="s">
        <v>219</v>
      </c>
      <c r="F271" s="22"/>
      <c r="G271" s="22">
        <v>241580</v>
      </c>
      <c r="H271" s="40">
        <v>0</v>
      </c>
      <c r="I271" s="48">
        <f t="shared" si="3"/>
        <v>0</v>
      </c>
    </row>
    <row r="272" spans="1:9" ht="31.5" x14ac:dyDescent="0.25">
      <c r="A272" s="36" t="s">
        <v>250</v>
      </c>
      <c r="B272" s="37" t="s">
        <v>216</v>
      </c>
      <c r="C272" s="37" t="s">
        <v>551</v>
      </c>
      <c r="D272" s="37" t="s">
        <v>905</v>
      </c>
      <c r="E272" s="37" t="s">
        <v>215</v>
      </c>
      <c r="F272" s="22"/>
      <c r="G272" s="22">
        <v>241580</v>
      </c>
      <c r="H272" s="40">
        <v>0</v>
      </c>
      <c r="I272" s="48">
        <f t="shared" si="3"/>
        <v>0</v>
      </c>
    </row>
    <row r="273" spans="1:9" x14ac:dyDescent="0.25">
      <c r="A273" s="36" t="s">
        <v>653</v>
      </c>
      <c r="B273" s="37" t="s">
        <v>216</v>
      </c>
      <c r="C273" s="37" t="s">
        <v>580</v>
      </c>
      <c r="D273" s="37"/>
      <c r="E273" s="37"/>
      <c r="F273" s="22">
        <v>2952081</v>
      </c>
      <c r="G273" s="22">
        <v>2952081</v>
      </c>
      <c r="H273" s="40">
        <v>1476040.5</v>
      </c>
      <c r="I273" s="48">
        <f t="shared" si="3"/>
        <v>50</v>
      </c>
    </row>
    <row r="274" spans="1:9" x14ac:dyDescent="0.25">
      <c r="A274" s="36" t="s">
        <v>692</v>
      </c>
      <c r="B274" s="37" t="s">
        <v>216</v>
      </c>
      <c r="C274" s="37" t="s">
        <v>581</v>
      </c>
      <c r="D274" s="37"/>
      <c r="E274" s="37"/>
      <c r="F274" s="22">
        <v>2952081</v>
      </c>
      <c r="G274" s="22">
        <v>2952081</v>
      </c>
      <c r="H274" s="40">
        <v>1476040.5</v>
      </c>
      <c r="I274" s="48">
        <f t="shared" si="3"/>
        <v>50</v>
      </c>
    </row>
    <row r="275" spans="1:9" ht="31.5" customHeight="1" x14ac:dyDescent="0.25">
      <c r="A275" s="36" t="s">
        <v>449</v>
      </c>
      <c r="B275" s="37" t="s">
        <v>216</v>
      </c>
      <c r="C275" s="37" t="s">
        <v>581</v>
      </c>
      <c r="D275" s="37" t="s">
        <v>582</v>
      </c>
      <c r="E275" s="37"/>
      <c r="F275" s="22">
        <v>2952081</v>
      </c>
      <c r="G275" s="22">
        <v>2952081</v>
      </c>
      <c r="H275" s="40">
        <v>1476040.5</v>
      </c>
      <c r="I275" s="48">
        <f t="shared" si="3"/>
        <v>50</v>
      </c>
    </row>
    <row r="276" spans="1:9" x14ac:dyDescent="0.25">
      <c r="A276" s="36" t="s">
        <v>292</v>
      </c>
      <c r="B276" s="37" t="s">
        <v>216</v>
      </c>
      <c r="C276" s="37" t="s">
        <v>581</v>
      </c>
      <c r="D276" s="37" t="s">
        <v>582</v>
      </c>
      <c r="E276" s="37" t="s">
        <v>259</v>
      </c>
      <c r="F276" s="22">
        <v>2952081</v>
      </c>
      <c r="G276" s="22">
        <v>2952081</v>
      </c>
      <c r="H276" s="40">
        <v>1476040.5</v>
      </c>
      <c r="I276" s="48">
        <f t="shared" si="3"/>
        <v>50</v>
      </c>
    </row>
    <row r="277" spans="1:9" x14ac:dyDescent="0.25">
      <c r="A277" s="36" t="s">
        <v>448</v>
      </c>
      <c r="B277" s="37" t="s">
        <v>216</v>
      </c>
      <c r="C277" s="37" t="s">
        <v>581</v>
      </c>
      <c r="D277" s="37" t="s">
        <v>582</v>
      </c>
      <c r="E277" s="37" t="s">
        <v>446</v>
      </c>
      <c r="F277" s="22">
        <v>2952081</v>
      </c>
      <c r="G277" s="22">
        <v>2952081</v>
      </c>
      <c r="H277" s="40">
        <v>1476040.5</v>
      </c>
      <c r="I277" s="48">
        <f t="shared" si="3"/>
        <v>50</v>
      </c>
    </row>
    <row r="278" spans="1:9" ht="31.5" x14ac:dyDescent="0.25">
      <c r="A278" s="36" t="s">
        <v>686</v>
      </c>
      <c r="B278" s="37" t="s">
        <v>216</v>
      </c>
      <c r="C278" s="37" t="s">
        <v>583</v>
      </c>
      <c r="D278" s="37"/>
      <c r="E278" s="37"/>
      <c r="F278" s="22">
        <v>6388806</v>
      </c>
      <c r="G278" s="22">
        <v>6348325.5</v>
      </c>
      <c r="H278" s="40">
        <v>2901233.08</v>
      </c>
      <c r="I278" s="48">
        <f t="shared" si="3"/>
        <v>45.700761247985788</v>
      </c>
    </row>
    <row r="279" spans="1:9" ht="31.5" x14ac:dyDescent="0.25">
      <c r="A279" s="36" t="s">
        <v>693</v>
      </c>
      <c r="B279" s="37" t="s">
        <v>216</v>
      </c>
      <c r="C279" s="37" t="s">
        <v>584</v>
      </c>
      <c r="D279" s="37"/>
      <c r="E279" s="37"/>
      <c r="F279" s="22">
        <v>6171318</v>
      </c>
      <c r="G279" s="22">
        <v>6130837.5</v>
      </c>
      <c r="H279" s="40">
        <v>2684233.08</v>
      </c>
      <c r="I279" s="48">
        <f t="shared" si="3"/>
        <v>43.782486161148462</v>
      </c>
    </row>
    <row r="280" spans="1:9" x14ac:dyDescent="0.25">
      <c r="A280" s="36" t="s">
        <v>490</v>
      </c>
      <c r="B280" s="37" t="s">
        <v>216</v>
      </c>
      <c r="C280" s="37" t="s">
        <v>584</v>
      </c>
      <c r="D280" s="37" t="s">
        <v>585</v>
      </c>
      <c r="E280" s="37"/>
      <c r="F280" s="22">
        <v>4232188</v>
      </c>
      <c r="G280" s="22">
        <v>4232188</v>
      </c>
      <c r="H280" s="40">
        <v>1978370.88</v>
      </c>
      <c r="I280" s="48">
        <f t="shared" si="3"/>
        <v>46.745817529845077</v>
      </c>
    </row>
    <row r="281" spans="1:9" ht="63" x14ac:dyDescent="0.25">
      <c r="A281" s="36" t="s">
        <v>242</v>
      </c>
      <c r="B281" s="37" t="s">
        <v>216</v>
      </c>
      <c r="C281" s="37" t="s">
        <v>584</v>
      </c>
      <c r="D281" s="37" t="s">
        <v>585</v>
      </c>
      <c r="E281" s="37" t="s">
        <v>241</v>
      </c>
      <c r="F281" s="22">
        <v>3361367</v>
      </c>
      <c r="G281" s="22">
        <v>3361367</v>
      </c>
      <c r="H281" s="40">
        <v>1743060.51</v>
      </c>
      <c r="I281" s="48">
        <f t="shared" ref="I281:I347" si="4">H281/G281*100</f>
        <v>51.855703646760375</v>
      </c>
    </row>
    <row r="282" spans="1:9" x14ac:dyDescent="0.25">
      <c r="A282" s="36" t="s">
        <v>327</v>
      </c>
      <c r="B282" s="37" t="s">
        <v>216</v>
      </c>
      <c r="C282" s="37" t="s">
        <v>584</v>
      </c>
      <c r="D282" s="37" t="s">
        <v>585</v>
      </c>
      <c r="E282" s="37" t="s">
        <v>326</v>
      </c>
      <c r="F282" s="22">
        <v>3361367</v>
      </c>
      <c r="G282" s="22">
        <v>3361367</v>
      </c>
      <c r="H282" s="40">
        <v>1743060.51</v>
      </c>
      <c r="I282" s="48">
        <f t="shared" si="4"/>
        <v>51.855703646760375</v>
      </c>
    </row>
    <row r="283" spans="1:9" ht="31.5" x14ac:dyDescent="0.25">
      <c r="A283" s="36" t="s">
        <v>251</v>
      </c>
      <c r="B283" s="37" t="s">
        <v>216</v>
      </c>
      <c r="C283" s="37" t="s">
        <v>584</v>
      </c>
      <c r="D283" s="37" t="s">
        <v>585</v>
      </c>
      <c r="E283" s="37" t="s">
        <v>219</v>
      </c>
      <c r="F283" s="22">
        <v>870821</v>
      </c>
      <c r="G283" s="22">
        <v>870821</v>
      </c>
      <c r="H283" s="40">
        <v>235310.37</v>
      </c>
      <c r="I283" s="48">
        <f t="shared" si="4"/>
        <v>27.021669206415556</v>
      </c>
    </row>
    <row r="284" spans="1:9" ht="31.5" x14ac:dyDescent="0.25">
      <c r="A284" s="36" t="s">
        <v>250</v>
      </c>
      <c r="B284" s="37" t="s">
        <v>216</v>
      </c>
      <c r="C284" s="37" t="s">
        <v>584</v>
      </c>
      <c r="D284" s="37" t="s">
        <v>585</v>
      </c>
      <c r="E284" s="37" t="s">
        <v>215</v>
      </c>
      <c r="F284" s="22">
        <v>870821</v>
      </c>
      <c r="G284" s="22">
        <v>870821</v>
      </c>
      <c r="H284" s="40">
        <v>235310.37</v>
      </c>
      <c r="I284" s="48">
        <f t="shared" si="4"/>
        <v>27.021669206415556</v>
      </c>
    </row>
    <row r="285" spans="1:9" ht="47.25" x14ac:dyDescent="0.25">
      <c r="A285" s="36" t="s">
        <v>488</v>
      </c>
      <c r="B285" s="37" t="s">
        <v>216</v>
      </c>
      <c r="C285" s="37" t="s">
        <v>584</v>
      </c>
      <c r="D285" s="37" t="s">
        <v>576</v>
      </c>
      <c r="E285" s="37"/>
      <c r="F285" s="22">
        <v>1198600</v>
      </c>
      <c r="G285" s="22">
        <v>1180600</v>
      </c>
      <c r="H285" s="40">
        <v>410895.3</v>
      </c>
      <c r="I285" s="48">
        <f t="shared" si="4"/>
        <v>34.803938675249874</v>
      </c>
    </row>
    <row r="286" spans="1:9" ht="31.5" x14ac:dyDescent="0.25">
      <c r="A286" s="36" t="s">
        <v>251</v>
      </c>
      <c r="B286" s="37" t="s">
        <v>216</v>
      </c>
      <c r="C286" s="37" t="s">
        <v>584</v>
      </c>
      <c r="D286" s="37" t="s">
        <v>576</v>
      </c>
      <c r="E286" s="37" t="s">
        <v>219</v>
      </c>
      <c r="F286" s="22">
        <v>1198600</v>
      </c>
      <c r="G286" s="22">
        <v>1180600</v>
      </c>
      <c r="H286" s="40">
        <v>410895.3</v>
      </c>
      <c r="I286" s="48">
        <f t="shared" si="4"/>
        <v>34.803938675249874</v>
      </c>
    </row>
    <row r="287" spans="1:9" ht="31.5" x14ac:dyDescent="0.25">
      <c r="A287" s="36" t="s">
        <v>250</v>
      </c>
      <c r="B287" s="37" t="s">
        <v>216</v>
      </c>
      <c r="C287" s="37" t="s">
        <v>584</v>
      </c>
      <c r="D287" s="37" t="s">
        <v>576</v>
      </c>
      <c r="E287" s="37" t="s">
        <v>215</v>
      </c>
      <c r="F287" s="22">
        <v>1198600</v>
      </c>
      <c r="G287" s="22">
        <v>1180600</v>
      </c>
      <c r="H287" s="40">
        <v>410895.3</v>
      </c>
      <c r="I287" s="48">
        <f t="shared" si="4"/>
        <v>34.803938675249874</v>
      </c>
    </row>
    <row r="288" spans="1:9" ht="47.25" x14ac:dyDescent="0.25">
      <c r="A288" s="36" t="s">
        <v>486</v>
      </c>
      <c r="B288" s="37" t="s">
        <v>216</v>
      </c>
      <c r="C288" s="37" t="s">
        <v>584</v>
      </c>
      <c r="D288" s="37" t="s">
        <v>586</v>
      </c>
      <c r="E288" s="37"/>
      <c r="F288" s="22">
        <v>740530</v>
      </c>
      <c r="G288" s="22">
        <v>718049.5</v>
      </c>
      <c r="H288" s="40">
        <v>294966.90000000002</v>
      </c>
      <c r="I288" s="48">
        <f t="shared" si="4"/>
        <v>41.078908905305276</v>
      </c>
    </row>
    <row r="289" spans="1:9" ht="31.5" x14ac:dyDescent="0.25">
      <c r="A289" s="36" t="s">
        <v>251</v>
      </c>
      <c r="B289" s="37" t="s">
        <v>216</v>
      </c>
      <c r="C289" s="37" t="s">
        <v>584</v>
      </c>
      <c r="D289" s="37" t="s">
        <v>586</v>
      </c>
      <c r="E289" s="37" t="s">
        <v>219</v>
      </c>
      <c r="F289" s="22">
        <v>740530</v>
      </c>
      <c r="G289" s="22">
        <v>718049.5</v>
      </c>
      <c r="H289" s="40">
        <v>294966.90000000002</v>
      </c>
      <c r="I289" s="48">
        <f t="shared" si="4"/>
        <v>41.078908905305276</v>
      </c>
    </row>
    <row r="290" spans="1:9" ht="31.5" x14ac:dyDescent="0.25">
      <c r="A290" s="36" t="s">
        <v>250</v>
      </c>
      <c r="B290" s="37" t="s">
        <v>216</v>
      </c>
      <c r="C290" s="37" t="s">
        <v>584</v>
      </c>
      <c r="D290" s="37" t="s">
        <v>586</v>
      </c>
      <c r="E290" s="37" t="s">
        <v>215</v>
      </c>
      <c r="F290" s="22">
        <v>740530</v>
      </c>
      <c r="G290" s="22">
        <v>718049.5</v>
      </c>
      <c r="H290" s="40">
        <v>294966.90000000002</v>
      </c>
      <c r="I290" s="48">
        <f t="shared" si="4"/>
        <v>41.078908905305276</v>
      </c>
    </row>
    <row r="291" spans="1:9" x14ac:dyDescent="0.25">
      <c r="A291" s="36" t="s">
        <v>687</v>
      </c>
      <c r="B291" s="37" t="s">
        <v>216</v>
      </c>
      <c r="C291" s="37" t="s">
        <v>587</v>
      </c>
      <c r="D291" s="37"/>
      <c r="E291" s="37"/>
      <c r="F291" s="22">
        <v>217488</v>
      </c>
      <c r="G291" s="22">
        <v>217488</v>
      </c>
      <c r="H291" s="40">
        <v>217000</v>
      </c>
      <c r="I291" s="48">
        <f t="shared" si="4"/>
        <v>99.775619804311049</v>
      </c>
    </row>
    <row r="292" spans="1:9" x14ac:dyDescent="0.25">
      <c r="A292" s="36" t="s">
        <v>470</v>
      </c>
      <c r="B292" s="37" t="s">
        <v>216</v>
      </c>
      <c r="C292" s="37" t="s">
        <v>587</v>
      </c>
      <c r="D292" s="37" t="s">
        <v>588</v>
      </c>
      <c r="E292" s="37"/>
      <c r="F292" s="22">
        <v>217488</v>
      </c>
      <c r="G292" s="22">
        <v>217488</v>
      </c>
      <c r="H292" s="40">
        <v>217000</v>
      </c>
      <c r="I292" s="48">
        <f t="shared" si="4"/>
        <v>99.775619804311049</v>
      </c>
    </row>
    <row r="293" spans="1:9" x14ac:dyDescent="0.25">
      <c r="A293" s="36" t="s">
        <v>277</v>
      </c>
      <c r="B293" s="37" t="s">
        <v>216</v>
      </c>
      <c r="C293" s="37" t="s">
        <v>587</v>
      </c>
      <c r="D293" s="37" t="s">
        <v>588</v>
      </c>
      <c r="E293" s="37" t="s">
        <v>222</v>
      </c>
      <c r="F293" s="22">
        <v>217488</v>
      </c>
      <c r="G293" s="22">
        <v>217488</v>
      </c>
      <c r="H293" s="40">
        <v>217000</v>
      </c>
      <c r="I293" s="48">
        <f t="shared" si="4"/>
        <v>99.775619804311049</v>
      </c>
    </row>
    <row r="294" spans="1:9" ht="47.25" x14ac:dyDescent="0.25">
      <c r="A294" s="36" t="s">
        <v>468</v>
      </c>
      <c r="B294" s="37" t="s">
        <v>216</v>
      </c>
      <c r="C294" s="37" t="s">
        <v>587</v>
      </c>
      <c r="D294" s="37" t="s">
        <v>588</v>
      </c>
      <c r="E294" s="37" t="s">
        <v>220</v>
      </c>
      <c r="F294" s="22">
        <v>217488</v>
      </c>
      <c r="G294" s="22">
        <v>217488</v>
      </c>
      <c r="H294" s="40">
        <v>217000</v>
      </c>
      <c r="I294" s="48">
        <f t="shared" si="4"/>
        <v>99.775619804311049</v>
      </c>
    </row>
    <row r="295" spans="1:9" x14ac:dyDescent="0.25">
      <c r="A295" s="36" t="s">
        <v>654</v>
      </c>
      <c r="B295" s="37" t="s">
        <v>216</v>
      </c>
      <c r="C295" s="37" t="s">
        <v>519</v>
      </c>
      <c r="D295" s="37"/>
      <c r="E295" s="37"/>
      <c r="F295" s="22">
        <v>194187403.28</v>
      </c>
      <c r="G295" s="22">
        <v>233896304.47</v>
      </c>
      <c r="H295" s="40">
        <v>73437365.790000007</v>
      </c>
      <c r="I295" s="48">
        <f t="shared" si="4"/>
        <v>31.397403202417518</v>
      </c>
    </row>
    <row r="296" spans="1:9" x14ac:dyDescent="0.25">
      <c r="A296" s="36" t="s">
        <v>658</v>
      </c>
      <c r="B296" s="37" t="s">
        <v>216</v>
      </c>
      <c r="C296" s="37" t="s">
        <v>589</v>
      </c>
      <c r="D296" s="37"/>
      <c r="E296" s="37"/>
      <c r="F296" s="22">
        <v>267088.02</v>
      </c>
      <c r="G296" s="22">
        <v>267088.02</v>
      </c>
      <c r="H296" s="40">
        <v>72379.199999999997</v>
      </c>
      <c r="I296" s="48">
        <f t="shared" si="4"/>
        <v>27.099380945652296</v>
      </c>
    </row>
    <row r="297" spans="1:9" ht="110.25" x14ac:dyDescent="0.25">
      <c r="A297" s="36" t="s">
        <v>710</v>
      </c>
      <c r="B297" s="37" t="s">
        <v>216</v>
      </c>
      <c r="C297" s="37" t="s">
        <v>589</v>
      </c>
      <c r="D297" s="37" t="s">
        <v>590</v>
      </c>
      <c r="E297" s="37"/>
      <c r="F297" s="22">
        <v>267088.02</v>
      </c>
      <c r="G297" s="22">
        <v>267088.02</v>
      </c>
      <c r="H297" s="40">
        <v>72379.199999999997</v>
      </c>
      <c r="I297" s="48">
        <f t="shared" si="4"/>
        <v>27.099380945652296</v>
      </c>
    </row>
    <row r="298" spans="1:9" ht="31.5" x14ac:dyDescent="0.25">
      <c r="A298" s="36" t="s">
        <v>251</v>
      </c>
      <c r="B298" s="37" t="s">
        <v>216</v>
      </c>
      <c r="C298" s="37" t="s">
        <v>589</v>
      </c>
      <c r="D298" s="37" t="s">
        <v>590</v>
      </c>
      <c r="E298" s="37" t="s">
        <v>219</v>
      </c>
      <c r="F298" s="22">
        <v>267088.02</v>
      </c>
      <c r="G298" s="22">
        <v>267088.02</v>
      </c>
      <c r="H298" s="40">
        <v>72379.199999999997</v>
      </c>
      <c r="I298" s="48">
        <f t="shared" si="4"/>
        <v>27.099380945652296</v>
      </c>
    </row>
    <row r="299" spans="1:9" ht="31.5" x14ac:dyDescent="0.25">
      <c r="A299" s="36" t="s">
        <v>250</v>
      </c>
      <c r="B299" s="37" t="s">
        <v>216</v>
      </c>
      <c r="C299" s="37" t="s">
        <v>589</v>
      </c>
      <c r="D299" s="37" t="s">
        <v>590</v>
      </c>
      <c r="E299" s="37" t="s">
        <v>215</v>
      </c>
      <c r="F299" s="22">
        <v>267088.02</v>
      </c>
      <c r="G299" s="22">
        <v>267088.02</v>
      </c>
      <c r="H299" s="40">
        <v>72379.199999999997</v>
      </c>
      <c r="I299" s="48">
        <f t="shared" si="4"/>
        <v>27.099380945652296</v>
      </c>
    </row>
    <row r="300" spans="1:9" x14ac:dyDescent="0.25">
      <c r="A300" s="36" t="s">
        <v>655</v>
      </c>
      <c r="B300" s="37" t="s">
        <v>216</v>
      </c>
      <c r="C300" s="37" t="s">
        <v>591</v>
      </c>
      <c r="D300" s="37"/>
      <c r="E300" s="37"/>
      <c r="F300" s="22">
        <v>534000</v>
      </c>
      <c r="G300" s="22">
        <v>534000</v>
      </c>
      <c r="H300" s="40">
        <v>222500</v>
      </c>
      <c r="I300" s="48">
        <f t="shared" si="4"/>
        <v>41.666666666666671</v>
      </c>
    </row>
    <row r="301" spans="1:9" ht="78.75" x14ac:dyDescent="0.25">
      <c r="A301" s="36" t="s">
        <v>711</v>
      </c>
      <c r="B301" s="37" t="s">
        <v>216</v>
      </c>
      <c r="C301" s="37" t="s">
        <v>591</v>
      </c>
      <c r="D301" s="37" t="s">
        <v>592</v>
      </c>
      <c r="E301" s="37"/>
      <c r="F301" s="22">
        <v>534000</v>
      </c>
      <c r="G301" s="22">
        <v>534000</v>
      </c>
      <c r="H301" s="40">
        <v>222500</v>
      </c>
      <c r="I301" s="48">
        <f t="shared" si="4"/>
        <v>41.666666666666671</v>
      </c>
    </row>
    <row r="302" spans="1:9" x14ac:dyDescent="0.25">
      <c r="A302" s="36" t="s">
        <v>277</v>
      </c>
      <c r="B302" s="37" t="s">
        <v>216</v>
      </c>
      <c r="C302" s="37" t="s">
        <v>591</v>
      </c>
      <c r="D302" s="37" t="s">
        <v>592</v>
      </c>
      <c r="E302" s="37" t="s">
        <v>222</v>
      </c>
      <c r="F302" s="22">
        <v>534000</v>
      </c>
      <c r="G302" s="22">
        <v>534000</v>
      </c>
      <c r="H302" s="40">
        <v>222500</v>
      </c>
      <c r="I302" s="48">
        <f t="shared" si="4"/>
        <v>41.666666666666671</v>
      </c>
    </row>
    <row r="303" spans="1:9" ht="47.25" x14ac:dyDescent="0.25">
      <c r="A303" s="36" t="s">
        <v>468</v>
      </c>
      <c r="B303" s="37" t="s">
        <v>216</v>
      </c>
      <c r="C303" s="37" t="s">
        <v>591</v>
      </c>
      <c r="D303" s="37" t="s">
        <v>592</v>
      </c>
      <c r="E303" s="37" t="s">
        <v>220</v>
      </c>
      <c r="F303" s="22">
        <v>534000</v>
      </c>
      <c r="G303" s="22">
        <v>534000</v>
      </c>
      <c r="H303" s="40">
        <v>222500</v>
      </c>
      <c r="I303" s="48">
        <f t="shared" si="4"/>
        <v>41.666666666666671</v>
      </c>
    </row>
    <row r="304" spans="1:9" x14ac:dyDescent="0.25">
      <c r="A304" s="36" t="s">
        <v>688</v>
      </c>
      <c r="B304" s="37" t="s">
        <v>216</v>
      </c>
      <c r="C304" s="37" t="s">
        <v>593</v>
      </c>
      <c r="D304" s="37"/>
      <c r="E304" s="37"/>
      <c r="F304" s="22">
        <v>192452463.25999999</v>
      </c>
      <c r="G304" s="22">
        <v>231776885.15000001</v>
      </c>
      <c r="H304" s="40">
        <v>72531632.629999995</v>
      </c>
      <c r="I304" s="48">
        <f t="shared" si="4"/>
        <v>31.293729995145718</v>
      </c>
    </row>
    <row r="305" spans="1:9" ht="31.5" x14ac:dyDescent="0.25">
      <c r="A305" s="36" t="s">
        <v>304</v>
      </c>
      <c r="B305" s="37" t="s">
        <v>216</v>
      </c>
      <c r="C305" s="37" t="s">
        <v>593</v>
      </c>
      <c r="D305" s="37" t="s">
        <v>594</v>
      </c>
      <c r="E305" s="37"/>
      <c r="F305" s="22">
        <v>750000</v>
      </c>
      <c r="G305" s="22">
        <v>849560</v>
      </c>
      <c r="H305" s="40">
        <v>275170</v>
      </c>
      <c r="I305" s="48">
        <f t="shared" si="4"/>
        <v>32.38970761335279</v>
      </c>
    </row>
    <row r="306" spans="1:9" ht="31.5" x14ac:dyDescent="0.25">
      <c r="A306" s="36" t="s">
        <v>381</v>
      </c>
      <c r="B306" s="37" t="s">
        <v>216</v>
      </c>
      <c r="C306" s="37" t="s">
        <v>593</v>
      </c>
      <c r="D306" s="37" t="s">
        <v>594</v>
      </c>
      <c r="E306" s="37" t="s">
        <v>299</v>
      </c>
      <c r="F306" s="22">
        <v>750000</v>
      </c>
      <c r="G306" s="22">
        <v>849560</v>
      </c>
      <c r="H306" s="40">
        <v>275170</v>
      </c>
      <c r="I306" s="48">
        <f t="shared" si="4"/>
        <v>32.38970761335279</v>
      </c>
    </row>
    <row r="307" spans="1:9" x14ac:dyDescent="0.25">
      <c r="A307" s="36" t="s">
        <v>380</v>
      </c>
      <c r="B307" s="37" t="s">
        <v>216</v>
      </c>
      <c r="C307" s="37" t="s">
        <v>593</v>
      </c>
      <c r="D307" s="37" t="s">
        <v>594</v>
      </c>
      <c r="E307" s="37" t="s">
        <v>298</v>
      </c>
      <c r="F307" s="22">
        <v>750000</v>
      </c>
      <c r="G307" s="22">
        <v>849560</v>
      </c>
      <c r="H307" s="40">
        <v>275170</v>
      </c>
      <c r="I307" s="48">
        <f t="shared" si="4"/>
        <v>32.38970761335279</v>
      </c>
    </row>
    <row r="308" spans="1:9" x14ac:dyDescent="0.25">
      <c r="A308" s="36" t="s">
        <v>834</v>
      </c>
      <c r="B308" s="37" t="s">
        <v>216</v>
      </c>
      <c r="C308" s="37" t="s">
        <v>593</v>
      </c>
      <c r="D308" s="37" t="s">
        <v>833</v>
      </c>
      <c r="E308" s="37"/>
      <c r="F308" s="22">
        <v>285031</v>
      </c>
      <c r="G308" s="22">
        <v>285031</v>
      </c>
      <c r="H308" s="40">
        <v>160132.16</v>
      </c>
      <c r="I308" s="48">
        <f t="shared" si="4"/>
        <v>56.180611933438819</v>
      </c>
    </row>
    <row r="309" spans="1:9" ht="31.5" x14ac:dyDescent="0.25">
      <c r="A309" s="36" t="s">
        <v>251</v>
      </c>
      <c r="B309" s="37" t="s">
        <v>216</v>
      </c>
      <c r="C309" s="37" t="s">
        <v>593</v>
      </c>
      <c r="D309" s="37" t="s">
        <v>833</v>
      </c>
      <c r="E309" s="37" t="s">
        <v>219</v>
      </c>
      <c r="F309" s="22">
        <v>285031</v>
      </c>
      <c r="G309" s="22">
        <v>285031</v>
      </c>
      <c r="H309" s="40">
        <v>160132.16</v>
      </c>
      <c r="I309" s="48">
        <f t="shared" si="4"/>
        <v>56.180611933438819</v>
      </c>
    </row>
    <row r="310" spans="1:9" ht="31.5" x14ac:dyDescent="0.25">
      <c r="A310" s="36" t="s">
        <v>250</v>
      </c>
      <c r="B310" s="37" t="s">
        <v>216</v>
      </c>
      <c r="C310" s="37" t="s">
        <v>593</v>
      </c>
      <c r="D310" s="37" t="s">
        <v>833</v>
      </c>
      <c r="E310" s="37" t="s">
        <v>215</v>
      </c>
      <c r="F310" s="22">
        <v>285031</v>
      </c>
      <c r="G310" s="22">
        <v>285031</v>
      </c>
      <c r="H310" s="40">
        <v>160132.16</v>
      </c>
      <c r="I310" s="48">
        <f t="shared" si="4"/>
        <v>56.180611933438819</v>
      </c>
    </row>
    <row r="311" spans="1:9" ht="47.25" x14ac:dyDescent="0.25">
      <c r="A311" s="36" t="s">
        <v>300</v>
      </c>
      <c r="B311" s="37" t="s">
        <v>216</v>
      </c>
      <c r="C311" s="37" t="s">
        <v>593</v>
      </c>
      <c r="D311" s="37" t="s">
        <v>595</v>
      </c>
      <c r="E311" s="37"/>
      <c r="F311" s="22">
        <v>89166836.260000005</v>
      </c>
      <c r="G311" s="22">
        <v>77276543.409999996</v>
      </c>
      <c r="H311" s="40">
        <v>34408722.630000003</v>
      </c>
      <c r="I311" s="48">
        <f t="shared" si="4"/>
        <v>44.526736201748037</v>
      </c>
    </row>
    <row r="312" spans="1:9" ht="31.5" x14ac:dyDescent="0.25">
      <c r="A312" s="36" t="s">
        <v>381</v>
      </c>
      <c r="B312" s="37" t="s">
        <v>216</v>
      </c>
      <c r="C312" s="37" t="s">
        <v>593</v>
      </c>
      <c r="D312" s="37" t="s">
        <v>595</v>
      </c>
      <c r="E312" s="37" t="s">
        <v>299</v>
      </c>
      <c r="F312" s="22">
        <v>89166836.260000005</v>
      </c>
      <c r="G312" s="22">
        <v>77276543.409999996</v>
      </c>
      <c r="H312" s="40">
        <v>34408722.630000003</v>
      </c>
      <c r="I312" s="48">
        <f t="shared" si="4"/>
        <v>44.526736201748037</v>
      </c>
    </row>
    <row r="313" spans="1:9" x14ac:dyDescent="0.25">
      <c r="A313" s="36" t="s">
        <v>380</v>
      </c>
      <c r="B313" s="37" t="s">
        <v>216</v>
      </c>
      <c r="C313" s="37" t="s">
        <v>593</v>
      </c>
      <c r="D313" s="37" t="s">
        <v>595</v>
      </c>
      <c r="E313" s="37" t="s">
        <v>298</v>
      </c>
      <c r="F313" s="22">
        <v>89166836.260000005</v>
      </c>
      <c r="G313" s="22">
        <v>77276543.409999996</v>
      </c>
      <c r="H313" s="40">
        <v>34408722.630000003</v>
      </c>
      <c r="I313" s="48">
        <f t="shared" si="4"/>
        <v>44.526736201748037</v>
      </c>
    </row>
    <row r="314" spans="1:9" ht="47.25" x14ac:dyDescent="0.25">
      <c r="A314" s="36" t="s">
        <v>296</v>
      </c>
      <c r="B314" s="37" t="s">
        <v>216</v>
      </c>
      <c r="C314" s="37" t="s">
        <v>593</v>
      </c>
      <c r="D314" s="37" t="s">
        <v>596</v>
      </c>
      <c r="E314" s="37"/>
      <c r="F314" s="22">
        <v>15341575.189999999</v>
      </c>
      <c r="G314" s="22">
        <v>11898107.369999999</v>
      </c>
      <c r="H314" s="40">
        <v>3801430.52</v>
      </c>
      <c r="I314" s="48">
        <f t="shared" si="4"/>
        <v>31.949875738934434</v>
      </c>
    </row>
    <row r="315" spans="1:9" x14ac:dyDescent="0.25">
      <c r="A315" s="36" t="s">
        <v>292</v>
      </c>
      <c r="B315" s="37" t="s">
        <v>216</v>
      </c>
      <c r="C315" s="37" t="s">
        <v>593</v>
      </c>
      <c r="D315" s="37" t="s">
        <v>596</v>
      </c>
      <c r="E315" s="37" t="s">
        <v>259</v>
      </c>
      <c r="F315" s="22">
        <v>15341575.189999999</v>
      </c>
      <c r="G315" s="22">
        <v>11898107.369999999</v>
      </c>
      <c r="H315" s="40">
        <v>3801430.52</v>
      </c>
      <c r="I315" s="48">
        <f t="shared" si="4"/>
        <v>31.949875738934434</v>
      </c>
    </row>
    <row r="316" spans="1:9" x14ac:dyDescent="0.25">
      <c r="A316" s="36" t="s">
        <v>56</v>
      </c>
      <c r="B316" s="37" t="s">
        <v>216</v>
      </c>
      <c r="C316" s="37" t="s">
        <v>593</v>
      </c>
      <c r="D316" s="37" t="s">
        <v>596</v>
      </c>
      <c r="E316" s="37" t="s">
        <v>288</v>
      </c>
      <c r="F316" s="22">
        <v>15341575.189999999</v>
      </c>
      <c r="G316" s="22">
        <v>11898107.369999999</v>
      </c>
      <c r="H316" s="40">
        <v>3801430.52</v>
      </c>
      <c r="I316" s="48">
        <f t="shared" si="4"/>
        <v>31.949875738934434</v>
      </c>
    </row>
    <row r="317" spans="1:9" ht="47.25" x14ac:dyDescent="0.25">
      <c r="A317" s="36" t="s">
        <v>712</v>
      </c>
      <c r="B317" s="37" t="s">
        <v>216</v>
      </c>
      <c r="C317" s="37" t="s">
        <v>593</v>
      </c>
      <c r="D317" s="37" t="s">
        <v>597</v>
      </c>
      <c r="E317" s="37"/>
      <c r="F317" s="22">
        <v>46240116.32</v>
      </c>
      <c r="G317" s="22">
        <v>100798738.88</v>
      </c>
      <c r="H317" s="40">
        <v>31778548.920000002</v>
      </c>
      <c r="I317" s="48">
        <f t="shared" si="4"/>
        <v>31.526732648740857</v>
      </c>
    </row>
    <row r="318" spans="1:9" x14ac:dyDescent="0.25">
      <c r="A318" s="36" t="s">
        <v>292</v>
      </c>
      <c r="B318" s="37" t="s">
        <v>216</v>
      </c>
      <c r="C318" s="37" t="s">
        <v>593</v>
      </c>
      <c r="D318" s="37" t="s">
        <v>597</v>
      </c>
      <c r="E318" s="37" t="s">
        <v>259</v>
      </c>
      <c r="F318" s="22">
        <v>46240116.32</v>
      </c>
      <c r="G318" s="22">
        <v>100798738.88</v>
      </c>
      <c r="H318" s="40">
        <v>31778548.920000002</v>
      </c>
      <c r="I318" s="48">
        <f t="shared" si="4"/>
        <v>31.526732648740857</v>
      </c>
    </row>
    <row r="319" spans="1:9" x14ac:dyDescent="0.25">
      <c r="A319" s="36" t="s">
        <v>56</v>
      </c>
      <c r="B319" s="37" t="s">
        <v>216</v>
      </c>
      <c r="C319" s="37" t="s">
        <v>593</v>
      </c>
      <c r="D319" s="37" t="s">
        <v>597</v>
      </c>
      <c r="E319" s="37" t="s">
        <v>288</v>
      </c>
      <c r="F319" s="22">
        <v>46240116.32</v>
      </c>
      <c r="G319" s="22">
        <v>100798738.88</v>
      </c>
      <c r="H319" s="40">
        <v>31778548.920000002</v>
      </c>
      <c r="I319" s="48">
        <f t="shared" si="4"/>
        <v>31.526732648740857</v>
      </c>
    </row>
    <row r="320" spans="1:9" ht="47.25" x14ac:dyDescent="0.25">
      <c r="A320" s="36" t="s">
        <v>713</v>
      </c>
      <c r="B320" s="37" t="s">
        <v>216</v>
      </c>
      <c r="C320" s="37" t="s">
        <v>593</v>
      </c>
      <c r="D320" s="37" t="s">
        <v>598</v>
      </c>
      <c r="E320" s="37"/>
      <c r="F320" s="22">
        <v>40668904.490000002</v>
      </c>
      <c r="G320" s="22">
        <v>40668904.490000002</v>
      </c>
      <c r="H320" s="40">
        <v>2107628.4</v>
      </c>
      <c r="I320" s="48">
        <f t="shared" si="4"/>
        <v>5.1824076070655911</v>
      </c>
    </row>
    <row r="321" spans="1:9" x14ac:dyDescent="0.25">
      <c r="A321" s="36" t="s">
        <v>292</v>
      </c>
      <c r="B321" s="37" t="s">
        <v>216</v>
      </c>
      <c r="C321" s="37" t="s">
        <v>593</v>
      </c>
      <c r="D321" s="37" t="s">
        <v>598</v>
      </c>
      <c r="E321" s="37" t="s">
        <v>259</v>
      </c>
      <c r="F321" s="22">
        <v>40668904.490000002</v>
      </c>
      <c r="G321" s="22">
        <v>40668904.490000002</v>
      </c>
      <c r="H321" s="40">
        <v>2107628.4</v>
      </c>
      <c r="I321" s="48">
        <f t="shared" si="4"/>
        <v>5.1824076070655911</v>
      </c>
    </row>
    <row r="322" spans="1:9" x14ac:dyDescent="0.25">
      <c r="A322" s="36" t="s">
        <v>56</v>
      </c>
      <c r="B322" s="37" t="s">
        <v>216</v>
      </c>
      <c r="C322" s="37" t="s">
        <v>593</v>
      </c>
      <c r="D322" s="37" t="s">
        <v>598</v>
      </c>
      <c r="E322" s="37" t="s">
        <v>288</v>
      </c>
      <c r="F322" s="22">
        <v>40668904.490000002</v>
      </c>
      <c r="G322" s="22">
        <v>40668904.490000002</v>
      </c>
      <c r="H322" s="40">
        <v>2107628.4</v>
      </c>
      <c r="I322" s="48">
        <f t="shared" si="4"/>
        <v>5.1824076070655911</v>
      </c>
    </row>
    <row r="323" spans="1:9" x14ac:dyDescent="0.25">
      <c r="A323" s="36" t="s">
        <v>659</v>
      </c>
      <c r="B323" s="37" t="s">
        <v>216</v>
      </c>
      <c r="C323" s="37" t="s">
        <v>520</v>
      </c>
      <c r="D323" s="37"/>
      <c r="E323" s="37"/>
      <c r="F323" s="22">
        <v>933852</v>
      </c>
      <c r="G323" s="22">
        <v>1318331.3</v>
      </c>
      <c r="H323" s="40">
        <v>610853.96</v>
      </c>
      <c r="I323" s="48">
        <f t="shared" si="4"/>
        <v>46.335390808061675</v>
      </c>
    </row>
    <row r="324" spans="1:9" ht="63" x14ac:dyDescent="0.25">
      <c r="A324" s="36" t="s">
        <v>714</v>
      </c>
      <c r="B324" s="37" t="s">
        <v>216</v>
      </c>
      <c r="C324" s="37" t="s">
        <v>520</v>
      </c>
      <c r="D324" s="37" t="s">
        <v>599</v>
      </c>
      <c r="E324" s="37"/>
      <c r="F324" s="22">
        <v>433852</v>
      </c>
      <c r="G324" s="22">
        <v>433852</v>
      </c>
      <c r="H324" s="40">
        <v>167708.66</v>
      </c>
      <c r="I324" s="48">
        <f t="shared" si="4"/>
        <v>38.655730525617031</v>
      </c>
    </row>
    <row r="325" spans="1:9" ht="63" x14ac:dyDescent="0.25">
      <c r="A325" s="36" t="s">
        <v>242</v>
      </c>
      <c r="B325" s="37" t="s">
        <v>216</v>
      </c>
      <c r="C325" s="37" t="s">
        <v>520</v>
      </c>
      <c r="D325" s="37" t="s">
        <v>599</v>
      </c>
      <c r="E325" s="37" t="s">
        <v>241</v>
      </c>
      <c r="F325" s="22">
        <v>433852</v>
      </c>
      <c r="G325" s="22">
        <v>433852</v>
      </c>
      <c r="H325" s="40">
        <v>167708.66</v>
      </c>
      <c r="I325" s="48">
        <f t="shared" si="4"/>
        <v>38.655730525617031</v>
      </c>
    </row>
    <row r="326" spans="1:9" ht="31.5" x14ac:dyDescent="0.25">
      <c r="A326" s="36" t="s">
        <v>252</v>
      </c>
      <c r="B326" s="37" t="s">
        <v>216</v>
      </c>
      <c r="C326" s="37" t="s">
        <v>520</v>
      </c>
      <c r="D326" s="37" t="s">
        <v>599</v>
      </c>
      <c r="E326" s="37" t="s">
        <v>240</v>
      </c>
      <c r="F326" s="22">
        <v>433852</v>
      </c>
      <c r="G326" s="22">
        <v>433852</v>
      </c>
      <c r="H326" s="40">
        <v>167708.66</v>
      </c>
      <c r="I326" s="48">
        <f t="shared" si="4"/>
        <v>38.655730525617031</v>
      </c>
    </row>
    <row r="327" spans="1:9" x14ac:dyDescent="0.25">
      <c r="A327" s="36" t="s">
        <v>229</v>
      </c>
      <c r="B327" s="37" t="s">
        <v>216</v>
      </c>
      <c r="C327" s="37" t="s">
        <v>520</v>
      </c>
      <c r="D327" s="37" t="s">
        <v>600</v>
      </c>
      <c r="E327" s="37"/>
      <c r="F327" s="22">
        <v>500000</v>
      </c>
      <c r="G327" s="22">
        <v>470000</v>
      </c>
      <c r="H327" s="40">
        <v>58666</v>
      </c>
      <c r="I327" s="48">
        <f t="shared" si="4"/>
        <v>12.482127659574468</v>
      </c>
    </row>
    <row r="328" spans="1:9" ht="31.5" x14ac:dyDescent="0.25">
      <c r="A328" s="36" t="s">
        <v>251</v>
      </c>
      <c r="B328" s="37" t="s">
        <v>216</v>
      </c>
      <c r="C328" s="37" t="s">
        <v>520</v>
      </c>
      <c r="D328" s="37" t="s">
        <v>600</v>
      </c>
      <c r="E328" s="37" t="s">
        <v>219</v>
      </c>
      <c r="F328" s="22">
        <v>500000</v>
      </c>
      <c r="G328" s="22">
        <v>470000</v>
      </c>
      <c r="H328" s="40">
        <v>58666</v>
      </c>
      <c r="I328" s="48">
        <f t="shared" si="4"/>
        <v>12.482127659574468</v>
      </c>
    </row>
    <row r="329" spans="1:9" ht="31.5" x14ac:dyDescent="0.25">
      <c r="A329" s="36" t="s">
        <v>250</v>
      </c>
      <c r="B329" s="37" t="s">
        <v>216</v>
      </c>
      <c r="C329" s="37" t="s">
        <v>520</v>
      </c>
      <c r="D329" s="37" t="s">
        <v>600</v>
      </c>
      <c r="E329" s="37" t="s">
        <v>215</v>
      </c>
      <c r="F329" s="22">
        <v>500000</v>
      </c>
      <c r="G329" s="22">
        <v>470000</v>
      </c>
      <c r="H329" s="40">
        <v>58666</v>
      </c>
      <c r="I329" s="48">
        <f t="shared" si="4"/>
        <v>12.482127659574468</v>
      </c>
    </row>
    <row r="330" spans="1:9" ht="31.5" x14ac:dyDescent="0.25">
      <c r="A330" s="36" t="s">
        <v>226</v>
      </c>
      <c r="B330" s="37" t="s">
        <v>216</v>
      </c>
      <c r="C330" s="37" t="s">
        <v>520</v>
      </c>
      <c r="D330" s="37" t="s">
        <v>601</v>
      </c>
      <c r="E330" s="37"/>
      <c r="F330" s="22">
        <v>0</v>
      </c>
      <c r="G330" s="22">
        <v>414479.3</v>
      </c>
      <c r="H330" s="40">
        <v>384479.3</v>
      </c>
      <c r="I330" s="48">
        <f t="shared" si="4"/>
        <v>92.76200283102196</v>
      </c>
    </row>
    <row r="331" spans="1:9" x14ac:dyDescent="0.25">
      <c r="A331" s="36" t="s">
        <v>277</v>
      </c>
      <c r="B331" s="37" t="s">
        <v>216</v>
      </c>
      <c r="C331" s="37" t="s">
        <v>520</v>
      </c>
      <c r="D331" s="37" t="s">
        <v>601</v>
      </c>
      <c r="E331" s="37" t="s">
        <v>222</v>
      </c>
      <c r="F331" s="22">
        <v>0</v>
      </c>
      <c r="G331" s="22">
        <v>414479.3</v>
      </c>
      <c r="H331" s="40">
        <v>384479.3</v>
      </c>
      <c r="I331" s="48">
        <f t="shared" si="4"/>
        <v>92.76200283102196</v>
      </c>
    </row>
    <row r="332" spans="1:9" x14ac:dyDescent="0.25">
      <c r="A332" s="36" t="s">
        <v>225</v>
      </c>
      <c r="B332" s="37" t="s">
        <v>216</v>
      </c>
      <c r="C332" s="37" t="s">
        <v>520</v>
      </c>
      <c r="D332" s="37" t="s">
        <v>601</v>
      </c>
      <c r="E332" s="37" t="s">
        <v>223</v>
      </c>
      <c r="F332" s="22">
        <v>0</v>
      </c>
      <c r="G332" s="22">
        <v>414479.3</v>
      </c>
      <c r="H332" s="40">
        <v>384479.3</v>
      </c>
      <c r="I332" s="48">
        <f t="shared" si="4"/>
        <v>92.76200283102196</v>
      </c>
    </row>
    <row r="333" spans="1:9" x14ac:dyDescent="0.25">
      <c r="A333" s="36" t="s">
        <v>273</v>
      </c>
      <c r="B333" s="37" t="s">
        <v>216</v>
      </c>
      <c r="C333" s="37" t="s">
        <v>558</v>
      </c>
      <c r="D333" s="37"/>
      <c r="E333" s="37"/>
      <c r="F333" s="22">
        <v>30049622.199999999</v>
      </c>
      <c r="G333" s="22">
        <v>30021262.920000002</v>
      </c>
      <c r="H333" s="40">
        <v>5212334.8099999996</v>
      </c>
      <c r="I333" s="48">
        <f t="shared" si="4"/>
        <v>17.362143704246268</v>
      </c>
    </row>
    <row r="334" spans="1:9" x14ac:dyDescent="0.25">
      <c r="A334" s="36" t="s">
        <v>664</v>
      </c>
      <c r="B334" s="37" t="s">
        <v>216</v>
      </c>
      <c r="C334" s="37" t="s">
        <v>559</v>
      </c>
      <c r="D334" s="37"/>
      <c r="E334" s="37"/>
      <c r="F334" s="22">
        <v>4043736</v>
      </c>
      <c r="G334" s="22">
        <v>5283772.18</v>
      </c>
      <c r="H334" s="40">
        <v>1131970.8</v>
      </c>
      <c r="I334" s="48">
        <f t="shared" si="4"/>
        <v>21.423535334939441</v>
      </c>
    </row>
    <row r="335" spans="1:9" ht="63" x14ac:dyDescent="0.25">
      <c r="A335" s="36" t="s">
        <v>443</v>
      </c>
      <c r="B335" s="37" t="s">
        <v>216</v>
      </c>
      <c r="C335" s="37" t="s">
        <v>559</v>
      </c>
      <c r="D335" s="37" t="s">
        <v>602</v>
      </c>
      <c r="E335" s="37"/>
      <c r="F335" s="22">
        <v>4043736</v>
      </c>
      <c r="G335" s="22">
        <v>5283772.18</v>
      </c>
      <c r="H335" s="40">
        <v>1131970.8</v>
      </c>
      <c r="I335" s="48">
        <f t="shared" si="4"/>
        <v>21.423535334939441</v>
      </c>
    </row>
    <row r="336" spans="1:9" x14ac:dyDescent="0.25">
      <c r="A336" s="36" t="s">
        <v>292</v>
      </c>
      <c r="B336" s="37" t="s">
        <v>216</v>
      </c>
      <c r="C336" s="37" t="s">
        <v>559</v>
      </c>
      <c r="D336" s="37" t="s">
        <v>602</v>
      </c>
      <c r="E336" s="37" t="s">
        <v>259</v>
      </c>
      <c r="F336" s="22">
        <v>4043736</v>
      </c>
      <c r="G336" s="22">
        <v>5283772.18</v>
      </c>
      <c r="H336" s="40">
        <v>1131970.8</v>
      </c>
      <c r="I336" s="48">
        <f t="shared" si="4"/>
        <v>21.423535334939441</v>
      </c>
    </row>
    <row r="337" spans="1:9" x14ac:dyDescent="0.25">
      <c r="A337" s="36" t="s">
        <v>56</v>
      </c>
      <c r="B337" s="37" t="s">
        <v>216</v>
      </c>
      <c r="C337" s="37" t="s">
        <v>559</v>
      </c>
      <c r="D337" s="37" t="s">
        <v>602</v>
      </c>
      <c r="E337" s="37" t="s">
        <v>288</v>
      </c>
      <c r="F337" s="22">
        <v>4043736</v>
      </c>
      <c r="G337" s="22">
        <v>5283772.18</v>
      </c>
      <c r="H337" s="40">
        <v>1131970.8</v>
      </c>
      <c r="I337" s="48">
        <f t="shared" si="4"/>
        <v>21.423535334939441</v>
      </c>
    </row>
    <row r="338" spans="1:9" x14ac:dyDescent="0.25">
      <c r="A338" s="36" t="s">
        <v>665</v>
      </c>
      <c r="B338" s="37" t="s">
        <v>216</v>
      </c>
      <c r="C338" s="37" t="s">
        <v>603</v>
      </c>
      <c r="D338" s="37"/>
      <c r="E338" s="37"/>
      <c r="F338" s="22">
        <v>25505886.199999999</v>
      </c>
      <c r="G338" s="22">
        <v>21983241.739999998</v>
      </c>
      <c r="H338" s="40">
        <v>2580364.0099999998</v>
      </c>
      <c r="I338" s="48">
        <f t="shared" si="4"/>
        <v>11.737868511470955</v>
      </c>
    </row>
    <row r="339" spans="1:9" ht="47.25" x14ac:dyDescent="0.25">
      <c r="A339" s="36" t="s">
        <v>488</v>
      </c>
      <c r="B339" s="37" t="s">
        <v>216</v>
      </c>
      <c r="C339" s="37" t="s">
        <v>603</v>
      </c>
      <c r="D339" s="37" t="s">
        <v>576</v>
      </c>
      <c r="E339" s="37"/>
      <c r="F339" s="22">
        <v>670950</v>
      </c>
      <c r="G339" s="22">
        <v>844145.7</v>
      </c>
      <c r="H339" s="40">
        <v>267161.36</v>
      </c>
      <c r="I339" s="48">
        <f t="shared" si="4"/>
        <v>31.64872604338327</v>
      </c>
    </row>
    <row r="340" spans="1:9" ht="31.5" x14ac:dyDescent="0.25">
      <c r="A340" s="36" t="s">
        <v>251</v>
      </c>
      <c r="B340" s="37" t="s">
        <v>216</v>
      </c>
      <c r="C340" s="37" t="s">
        <v>603</v>
      </c>
      <c r="D340" s="37" t="s">
        <v>576</v>
      </c>
      <c r="E340" s="37" t="s">
        <v>219</v>
      </c>
      <c r="F340" s="22">
        <v>670950</v>
      </c>
      <c r="G340" s="22">
        <v>844145.7</v>
      </c>
      <c r="H340" s="40">
        <v>267161.36</v>
      </c>
      <c r="I340" s="48">
        <f t="shared" si="4"/>
        <v>31.64872604338327</v>
      </c>
    </row>
    <row r="341" spans="1:9" ht="31.5" x14ac:dyDescent="0.25">
      <c r="A341" s="36" t="s">
        <v>250</v>
      </c>
      <c r="B341" s="37" t="s">
        <v>216</v>
      </c>
      <c r="C341" s="37" t="s">
        <v>603</v>
      </c>
      <c r="D341" s="37" t="s">
        <v>576</v>
      </c>
      <c r="E341" s="37" t="s">
        <v>215</v>
      </c>
      <c r="F341" s="22">
        <v>670950</v>
      </c>
      <c r="G341" s="22">
        <v>844145.7</v>
      </c>
      <c r="H341" s="40">
        <v>267161.36</v>
      </c>
      <c r="I341" s="48">
        <f t="shared" si="4"/>
        <v>31.64872604338327</v>
      </c>
    </row>
    <row r="342" spans="1:9" ht="31.5" x14ac:dyDescent="0.25">
      <c r="A342" s="36" t="s">
        <v>484</v>
      </c>
      <c r="B342" s="37" t="s">
        <v>216</v>
      </c>
      <c r="C342" s="37" t="s">
        <v>603</v>
      </c>
      <c r="D342" s="37" t="s">
        <v>604</v>
      </c>
      <c r="E342" s="37"/>
      <c r="F342" s="40">
        <v>0</v>
      </c>
      <c r="G342" s="22">
        <v>525000</v>
      </c>
      <c r="H342" s="40">
        <v>0</v>
      </c>
      <c r="I342" s="48">
        <f t="shared" si="4"/>
        <v>0</v>
      </c>
    </row>
    <row r="343" spans="1:9" ht="31.5" x14ac:dyDescent="0.25">
      <c r="A343" s="36" t="s">
        <v>251</v>
      </c>
      <c r="B343" s="37" t="s">
        <v>216</v>
      </c>
      <c r="C343" s="37" t="s">
        <v>603</v>
      </c>
      <c r="D343" s="37" t="s">
        <v>604</v>
      </c>
      <c r="E343" s="37" t="s">
        <v>219</v>
      </c>
      <c r="F343" s="40">
        <v>0</v>
      </c>
      <c r="G343" s="22">
        <v>525000</v>
      </c>
      <c r="H343" s="40">
        <v>0</v>
      </c>
      <c r="I343" s="48">
        <f t="shared" si="4"/>
        <v>0</v>
      </c>
    </row>
    <row r="344" spans="1:9" ht="31.5" x14ac:dyDescent="0.25">
      <c r="A344" s="36" t="s">
        <v>250</v>
      </c>
      <c r="B344" s="37" t="s">
        <v>216</v>
      </c>
      <c r="C344" s="37" t="s">
        <v>603</v>
      </c>
      <c r="D344" s="37" t="s">
        <v>604</v>
      </c>
      <c r="E344" s="37" t="s">
        <v>215</v>
      </c>
      <c r="F344" s="40">
        <v>0</v>
      </c>
      <c r="G344" s="22">
        <v>525000</v>
      </c>
      <c r="H344" s="40">
        <v>0</v>
      </c>
      <c r="I344" s="48">
        <f t="shared" si="4"/>
        <v>0</v>
      </c>
    </row>
    <row r="345" spans="1:9" ht="47.25" x14ac:dyDescent="0.25">
      <c r="A345" s="36" t="s">
        <v>445</v>
      </c>
      <c r="B345" s="37" t="s">
        <v>216</v>
      </c>
      <c r="C345" s="37" t="s">
        <v>603</v>
      </c>
      <c r="D345" s="37" t="s">
        <v>605</v>
      </c>
      <c r="E345" s="37"/>
      <c r="F345" s="22">
        <v>3427111.2</v>
      </c>
      <c r="G345" s="22">
        <v>6348068.1799999997</v>
      </c>
      <c r="H345" s="40">
        <v>1673521.49</v>
      </c>
      <c r="I345" s="48">
        <f t="shared" si="4"/>
        <v>26.36268928667997</v>
      </c>
    </row>
    <row r="346" spans="1:9" x14ac:dyDescent="0.25">
      <c r="A346" s="36" t="s">
        <v>292</v>
      </c>
      <c r="B346" s="37" t="s">
        <v>216</v>
      </c>
      <c r="C346" s="37" t="s">
        <v>603</v>
      </c>
      <c r="D346" s="37" t="s">
        <v>605</v>
      </c>
      <c r="E346" s="37" t="s">
        <v>259</v>
      </c>
      <c r="F346" s="22">
        <v>3427111.2</v>
      </c>
      <c r="G346" s="22">
        <v>6348068.1799999997</v>
      </c>
      <c r="H346" s="40">
        <v>1673521.49</v>
      </c>
      <c r="I346" s="48">
        <f t="shared" si="4"/>
        <v>26.36268928667997</v>
      </c>
    </row>
    <row r="347" spans="1:9" x14ac:dyDescent="0.25">
      <c r="A347" s="36" t="s">
        <v>56</v>
      </c>
      <c r="B347" s="37" t="s">
        <v>216</v>
      </c>
      <c r="C347" s="37" t="s">
        <v>603</v>
      </c>
      <c r="D347" s="37" t="s">
        <v>605</v>
      </c>
      <c r="E347" s="37" t="s">
        <v>288</v>
      </c>
      <c r="F347" s="22">
        <v>3427111.2</v>
      </c>
      <c r="G347" s="22">
        <v>6348068.1799999997</v>
      </c>
      <c r="H347" s="40">
        <v>1673521.49</v>
      </c>
      <c r="I347" s="48">
        <f t="shared" si="4"/>
        <v>26.36268928667997</v>
      </c>
    </row>
    <row r="348" spans="1:9" x14ac:dyDescent="0.25">
      <c r="A348" s="36" t="s">
        <v>441</v>
      </c>
      <c r="B348" s="37" t="s">
        <v>216</v>
      </c>
      <c r="C348" s="37" t="s">
        <v>603</v>
      </c>
      <c r="D348" s="37" t="s">
        <v>697</v>
      </c>
      <c r="E348" s="37"/>
      <c r="F348" s="22">
        <v>537635</v>
      </c>
      <c r="G348" s="22">
        <v>537635</v>
      </c>
      <c r="H348" s="40">
        <v>0</v>
      </c>
      <c r="I348" s="48">
        <f t="shared" ref="I348:I353" si="5">H348/G348*100</f>
        <v>0</v>
      </c>
    </row>
    <row r="349" spans="1:9" ht="31.5" x14ac:dyDescent="0.25">
      <c r="A349" s="36" t="s">
        <v>251</v>
      </c>
      <c r="B349" s="37" t="s">
        <v>216</v>
      </c>
      <c r="C349" s="37" t="s">
        <v>603</v>
      </c>
      <c r="D349" s="37" t="s">
        <v>697</v>
      </c>
      <c r="E349" s="37" t="s">
        <v>219</v>
      </c>
      <c r="F349" s="22">
        <v>537635</v>
      </c>
      <c r="G349" s="22">
        <v>537635</v>
      </c>
      <c r="H349" s="40">
        <v>0</v>
      </c>
      <c r="I349" s="48">
        <f t="shared" si="5"/>
        <v>0</v>
      </c>
    </row>
    <row r="350" spans="1:9" ht="31.5" x14ac:dyDescent="0.25">
      <c r="A350" s="36" t="s">
        <v>250</v>
      </c>
      <c r="B350" s="37" t="s">
        <v>216</v>
      </c>
      <c r="C350" s="37" t="s">
        <v>603</v>
      </c>
      <c r="D350" s="37" t="s">
        <v>697</v>
      </c>
      <c r="E350" s="37" t="s">
        <v>215</v>
      </c>
      <c r="F350" s="22">
        <v>537635</v>
      </c>
      <c r="G350" s="22">
        <v>537635</v>
      </c>
      <c r="H350" s="40">
        <v>0</v>
      </c>
      <c r="I350" s="48">
        <f t="shared" si="5"/>
        <v>0</v>
      </c>
    </row>
    <row r="351" spans="1:9" ht="47.25" x14ac:dyDescent="0.25">
      <c r="A351" s="36" t="s">
        <v>715</v>
      </c>
      <c r="B351" s="37" t="s">
        <v>216</v>
      </c>
      <c r="C351" s="37" t="s">
        <v>603</v>
      </c>
      <c r="D351" s="37" t="s">
        <v>606</v>
      </c>
      <c r="E351" s="37"/>
      <c r="F351" s="22">
        <v>2921500</v>
      </c>
      <c r="G351" s="22">
        <v>2272862.86</v>
      </c>
      <c r="H351" s="40">
        <v>544235.84</v>
      </c>
      <c r="I351" s="48">
        <f t="shared" si="5"/>
        <v>23.944948442687828</v>
      </c>
    </row>
    <row r="352" spans="1:9" ht="31.5" x14ac:dyDescent="0.25">
      <c r="A352" s="36" t="s">
        <v>381</v>
      </c>
      <c r="B352" s="37" t="s">
        <v>216</v>
      </c>
      <c r="C352" s="37" t="s">
        <v>603</v>
      </c>
      <c r="D352" s="37" t="s">
        <v>606</v>
      </c>
      <c r="E352" s="37" t="s">
        <v>299</v>
      </c>
      <c r="F352" s="22">
        <v>2921500</v>
      </c>
      <c r="G352" s="22">
        <v>2272862.86</v>
      </c>
      <c r="H352" s="40">
        <v>544235.84</v>
      </c>
      <c r="I352" s="48">
        <f t="shared" si="5"/>
        <v>23.944948442687828</v>
      </c>
    </row>
    <row r="353" spans="1:9" x14ac:dyDescent="0.25">
      <c r="A353" s="36" t="s">
        <v>380</v>
      </c>
      <c r="B353" s="37" t="s">
        <v>216</v>
      </c>
      <c r="C353" s="37" t="s">
        <v>603</v>
      </c>
      <c r="D353" s="37" t="s">
        <v>606</v>
      </c>
      <c r="E353" s="37" t="s">
        <v>298</v>
      </c>
      <c r="F353" s="22">
        <v>2921500</v>
      </c>
      <c r="G353" s="22">
        <v>2272862.86</v>
      </c>
      <c r="H353" s="40">
        <v>544235.84</v>
      </c>
      <c r="I353" s="48">
        <f t="shared" si="5"/>
        <v>23.944948442687828</v>
      </c>
    </row>
    <row r="354" spans="1:9" ht="31.5" x14ac:dyDescent="0.25">
      <c r="A354" s="36" t="s">
        <v>308</v>
      </c>
      <c r="B354" s="37" t="s">
        <v>216</v>
      </c>
      <c r="C354" s="37" t="s">
        <v>603</v>
      </c>
      <c r="D354" s="37" t="s">
        <v>607</v>
      </c>
      <c r="E354" s="37"/>
      <c r="F354" s="22">
        <v>975000</v>
      </c>
      <c r="G354" s="22">
        <v>975000</v>
      </c>
      <c r="H354" s="40">
        <v>95445.32</v>
      </c>
      <c r="I354" s="48">
        <f t="shared" ref="I354:I359" si="6">H354/G354*100</f>
        <v>9.7892635897435909</v>
      </c>
    </row>
    <row r="355" spans="1:9" ht="31.5" x14ac:dyDescent="0.25">
      <c r="A355" s="36" t="s">
        <v>381</v>
      </c>
      <c r="B355" s="37" t="s">
        <v>216</v>
      </c>
      <c r="C355" s="37" t="s">
        <v>603</v>
      </c>
      <c r="D355" s="37" t="s">
        <v>607</v>
      </c>
      <c r="E355" s="37" t="s">
        <v>299</v>
      </c>
      <c r="F355" s="22">
        <v>975000</v>
      </c>
      <c r="G355" s="22">
        <v>975000</v>
      </c>
      <c r="H355" s="40">
        <v>95445.32</v>
      </c>
      <c r="I355" s="48">
        <f t="shared" si="6"/>
        <v>9.7892635897435909</v>
      </c>
    </row>
    <row r="356" spans="1:9" x14ac:dyDescent="0.25">
      <c r="A356" s="36" t="s">
        <v>380</v>
      </c>
      <c r="B356" s="37" t="s">
        <v>216</v>
      </c>
      <c r="C356" s="37" t="s">
        <v>603</v>
      </c>
      <c r="D356" s="37" t="s">
        <v>607</v>
      </c>
      <c r="E356" s="37" t="s">
        <v>298</v>
      </c>
      <c r="F356" s="22">
        <v>975000</v>
      </c>
      <c r="G356" s="22">
        <v>975000</v>
      </c>
      <c r="H356" s="40">
        <v>95445.32</v>
      </c>
      <c r="I356" s="48">
        <f t="shared" si="6"/>
        <v>9.7892635897435909</v>
      </c>
    </row>
    <row r="357" spans="1:9" ht="47.25" x14ac:dyDescent="0.25">
      <c r="A357" s="36" t="s">
        <v>863</v>
      </c>
      <c r="B357" s="37" t="s">
        <v>216</v>
      </c>
      <c r="C357" s="37" t="s">
        <v>603</v>
      </c>
      <c r="D357" s="37" t="s">
        <v>835</v>
      </c>
      <c r="E357" s="37"/>
      <c r="F357" s="22">
        <v>16973690</v>
      </c>
      <c r="G357" s="22">
        <v>10480530</v>
      </c>
      <c r="H357" s="40">
        <v>0</v>
      </c>
      <c r="I357" s="48">
        <f t="shared" si="6"/>
        <v>0</v>
      </c>
    </row>
    <row r="358" spans="1:9" ht="31.5" x14ac:dyDescent="0.25">
      <c r="A358" s="36" t="s">
        <v>381</v>
      </c>
      <c r="B358" s="37" t="s">
        <v>216</v>
      </c>
      <c r="C358" s="37" t="s">
        <v>603</v>
      </c>
      <c r="D358" s="37" t="s">
        <v>835</v>
      </c>
      <c r="E358" s="37" t="s">
        <v>299</v>
      </c>
      <c r="F358" s="22">
        <v>16973690</v>
      </c>
      <c r="G358" s="22">
        <v>10480530</v>
      </c>
      <c r="H358" s="40">
        <v>0</v>
      </c>
      <c r="I358" s="48">
        <f t="shared" si="6"/>
        <v>0</v>
      </c>
    </row>
    <row r="359" spans="1:9" x14ac:dyDescent="0.25">
      <c r="A359" s="36" t="s">
        <v>380</v>
      </c>
      <c r="B359" s="37" t="s">
        <v>216</v>
      </c>
      <c r="C359" s="37" t="s">
        <v>603</v>
      </c>
      <c r="D359" s="37" t="s">
        <v>835</v>
      </c>
      <c r="E359" s="37" t="s">
        <v>298</v>
      </c>
      <c r="F359" s="22">
        <v>16973690</v>
      </c>
      <c r="G359" s="22">
        <v>10480530</v>
      </c>
      <c r="H359" s="40">
        <v>0</v>
      </c>
      <c r="I359" s="48">
        <f t="shared" si="6"/>
        <v>0</v>
      </c>
    </row>
    <row r="360" spans="1:9" ht="31.5" x14ac:dyDescent="0.25">
      <c r="A360" s="36" t="s">
        <v>657</v>
      </c>
      <c r="B360" s="37" t="s">
        <v>216</v>
      </c>
      <c r="C360" s="37" t="s">
        <v>608</v>
      </c>
      <c r="D360" s="37"/>
      <c r="E360" s="37"/>
      <c r="F360" s="22">
        <v>500000</v>
      </c>
      <c r="G360" s="22">
        <v>2754249</v>
      </c>
      <c r="H360" s="40">
        <v>1500000</v>
      </c>
      <c r="I360" s="48">
        <f>H360/G360*100</f>
        <v>54.461306875304302</v>
      </c>
    </row>
    <row r="361" spans="1:9" ht="31.5" x14ac:dyDescent="0.25">
      <c r="A361" s="36" t="s">
        <v>236</v>
      </c>
      <c r="B361" s="37" t="s">
        <v>216</v>
      </c>
      <c r="C361" s="37" t="s">
        <v>608</v>
      </c>
      <c r="D361" s="37" t="s">
        <v>609</v>
      </c>
      <c r="E361" s="37"/>
      <c r="F361" s="22">
        <v>500000</v>
      </c>
      <c r="G361" s="22">
        <v>2754249</v>
      </c>
      <c r="H361" s="40">
        <v>1500000</v>
      </c>
      <c r="I361" s="48">
        <f t="shared" ref="I361:I373" si="7">H361/G361*100</f>
        <v>54.461306875304302</v>
      </c>
    </row>
    <row r="362" spans="1:9" x14ac:dyDescent="0.25">
      <c r="A362" s="36" t="s">
        <v>277</v>
      </c>
      <c r="B362" s="37" t="s">
        <v>216</v>
      </c>
      <c r="C362" s="37" t="s">
        <v>608</v>
      </c>
      <c r="D362" s="37" t="s">
        <v>609</v>
      </c>
      <c r="E362" s="37" t="s">
        <v>222</v>
      </c>
      <c r="F362" s="22">
        <v>500000</v>
      </c>
      <c r="G362" s="22">
        <v>2754249</v>
      </c>
      <c r="H362" s="40">
        <v>1500000</v>
      </c>
      <c r="I362" s="48">
        <f t="shared" si="7"/>
        <v>54.461306875304302</v>
      </c>
    </row>
    <row r="363" spans="1:9" ht="47.25" x14ac:dyDescent="0.25">
      <c r="A363" s="36" t="s">
        <v>468</v>
      </c>
      <c r="B363" s="37" t="s">
        <v>216</v>
      </c>
      <c r="C363" s="37" t="s">
        <v>608</v>
      </c>
      <c r="D363" s="37" t="s">
        <v>609</v>
      </c>
      <c r="E363" s="37" t="s">
        <v>220</v>
      </c>
      <c r="F363" s="22">
        <v>500000</v>
      </c>
      <c r="G363" s="22">
        <v>2754249</v>
      </c>
      <c r="H363" s="40">
        <v>1500000</v>
      </c>
      <c r="I363" s="48">
        <f t="shared" si="7"/>
        <v>54.461306875304302</v>
      </c>
    </row>
    <row r="364" spans="1:9" x14ac:dyDescent="0.25">
      <c r="A364" s="36" t="s">
        <v>910</v>
      </c>
      <c r="B364" s="37" t="s">
        <v>216</v>
      </c>
      <c r="C364" s="37" t="s">
        <v>906</v>
      </c>
      <c r="D364" s="37"/>
      <c r="E364" s="37"/>
      <c r="F364" s="22"/>
      <c r="G364" s="22">
        <v>165203</v>
      </c>
      <c r="H364" s="40">
        <v>82601.440000000002</v>
      </c>
      <c r="I364" s="48"/>
    </row>
    <row r="365" spans="1:9" x14ac:dyDescent="0.25">
      <c r="A365" s="36" t="s">
        <v>911</v>
      </c>
      <c r="B365" s="37" t="s">
        <v>216</v>
      </c>
      <c r="C365" s="37" t="s">
        <v>907</v>
      </c>
      <c r="D365" s="37"/>
      <c r="E365" s="37"/>
      <c r="F365" s="22"/>
      <c r="G365" s="22">
        <v>165203</v>
      </c>
      <c r="H365" s="40">
        <v>82601.440000000002</v>
      </c>
      <c r="I365" s="48"/>
    </row>
    <row r="366" spans="1:9" x14ac:dyDescent="0.25">
      <c r="A366" s="36" t="s">
        <v>912</v>
      </c>
      <c r="B366" s="37" t="s">
        <v>216</v>
      </c>
      <c r="C366" s="37" t="s">
        <v>907</v>
      </c>
      <c r="D366" s="37" t="s">
        <v>908</v>
      </c>
      <c r="E366" s="37"/>
      <c r="F366" s="22"/>
      <c r="G366" s="22">
        <v>165203</v>
      </c>
      <c r="H366" s="40">
        <v>82601.440000000002</v>
      </c>
      <c r="I366" s="48"/>
    </row>
    <row r="367" spans="1:9" ht="31.5" x14ac:dyDescent="0.25">
      <c r="A367" s="36" t="s">
        <v>251</v>
      </c>
      <c r="B367" s="37" t="s">
        <v>216</v>
      </c>
      <c r="C367" s="37" t="s">
        <v>907</v>
      </c>
      <c r="D367" s="37" t="s">
        <v>908</v>
      </c>
      <c r="E367" s="37" t="s">
        <v>219</v>
      </c>
      <c r="F367" s="22"/>
      <c r="G367" s="22">
        <v>165203</v>
      </c>
      <c r="H367" s="40">
        <v>82601.440000000002</v>
      </c>
      <c r="I367" s="48"/>
    </row>
    <row r="368" spans="1:9" ht="31.5" x14ac:dyDescent="0.25">
      <c r="A368" s="36" t="s">
        <v>250</v>
      </c>
      <c r="B368" s="37" t="s">
        <v>216</v>
      </c>
      <c r="C368" s="37" t="s">
        <v>907</v>
      </c>
      <c r="D368" s="37" t="s">
        <v>908</v>
      </c>
      <c r="E368" s="37" t="s">
        <v>215</v>
      </c>
      <c r="F368" s="22"/>
      <c r="G368" s="22">
        <v>165203</v>
      </c>
      <c r="H368" s="40">
        <v>82601.440000000002</v>
      </c>
      <c r="I368" s="48"/>
    </row>
    <row r="369" spans="1:9" x14ac:dyDescent="0.25">
      <c r="A369" s="36" t="s">
        <v>656</v>
      </c>
      <c r="B369" s="37" t="s">
        <v>216</v>
      </c>
      <c r="C369" s="37" t="s">
        <v>522</v>
      </c>
      <c r="D369" s="37"/>
      <c r="E369" s="37"/>
      <c r="F369" s="22">
        <v>11364451.02</v>
      </c>
      <c r="G369" s="22">
        <v>12064451.02</v>
      </c>
      <c r="H369" s="40">
        <v>1805717.4</v>
      </c>
      <c r="I369" s="48">
        <f t="shared" si="7"/>
        <v>14.967257084525013</v>
      </c>
    </row>
    <row r="370" spans="1:9" x14ac:dyDescent="0.25">
      <c r="A370" s="36" t="s">
        <v>677</v>
      </c>
      <c r="B370" s="37" t="s">
        <v>216</v>
      </c>
      <c r="C370" s="37" t="s">
        <v>612</v>
      </c>
      <c r="D370" s="37"/>
      <c r="E370" s="37"/>
      <c r="F370" s="22">
        <v>11364451.02</v>
      </c>
      <c r="G370" s="22">
        <v>12064451.02</v>
      </c>
      <c r="H370" s="40">
        <v>1805717.4</v>
      </c>
      <c r="I370" s="48">
        <f t="shared" si="7"/>
        <v>14.967257084525013</v>
      </c>
    </row>
    <row r="371" spans="1:9" x14ac:dyDescent="0.25">
      <c r="A371" s="36" t="s">
        <v>389</v>
      </c>
      <c r="B371" s="37" t="s">
        <v>216</v>
      </c>
      <c r="C371" s="37" t="s">
        <v>612</v>
      </c>
      <c r="D371" s="37" t="s">
        <v>611</v>
      </c>
      <c r="E371" s="37"/>
      <c r="F371" s="22">
        <v>4833810.18</v>
      </c>
      <c r="G371" s="22">
        <v>12064451.02</v>
      </c>
      <c r="H371" s="40">
        <v>1805717.4</v>
      </c>
      <c r="I371" s="48">
        <f t="shared" si="7"/>
        <v>14.967257084525013</v>
      </c>
    </row>
    <row r="372" spans="1:9" ht="31.5" x14ac:dyDescent="0.25">
      <c r="A372" s="36" t="s">
        <v>381</v>
      </c>
      <c r="B372" s="37" t="s">
        <v>216</v>
      </c>
      <c r="C372" s="37" t="s">
        <v>612</v>
      </c>
      <c r="D372" s="37" t="s">
        <v>611</v>
      </c>
      <c r="E372" s="37" t="s">
        <v>299</v>
      </c>
      <c r="F372" s="22">
        <v>4833810.18</v>
      </c>
      <c r="G372" s="22">
        <v>12064451.02</v>
      </c>
      <c r="H372" s="40">
        <v>1805717.4</v>
      </c>
      <c r="I372" s="48">
        <f t="shared" si="7"/>
        <v>14.967257084525013</v>
      </c>
    </row>
    <row r="373" spans="1:9" x14ac:dyDescent="0.25">
      <c r="A373" s="36" t="s">
        <v>380</v>
      </c>
      <c r="B373" s="37" t="s">
        <v>216</v>
      </c>
      <c r="C373" s="37" t="s">
        <v>612</v>
      </c>
      <c r="D373" s="37" t="s">
        <v>611</v>
      </c>
      <c r="E373" s="37" t="s">
        <v>298</v>
      </c>
      <c r="F373" s="22">
        <v>4833810.18</v>
      </c>
      <c r="G373" s="22">
        <v>12064451.02</v>
      </c>
      <c r="H373" s="40">
        <v>1805717.4</v>
      </c>
      <c r="I373" s="48">
        <f t="shared" si="7"/>
        <v>14.967257084525013</v>
      </c>
    </row>
    <row r="374" spans="1:9" x14ac:dyDescent="0.25">
      <c r="A374" s="36" t="s">
        <v>666</v>
      </c>
      <c r="B374" s="37" t="s">
        <v>216</v>
      </c>
      <c r="C374" s="37" t="s">
        <v>613</v>
      </c>
      <c r="D374" s="37"/>
      <c r="E374" s="37"/>
      <c r="F374" s="22">
        <v>0</v>
      </c>
      <c r="G374" s="22">
        <v>252803.5</v>
      </c>
      <c r="H374" s="40">
        <v>252803.03</v>
      </c>
      <c r="I374" s="48">
        <f t="shared" ref="I374:I429" si="8">H374/G374*100</f>
        <v>99.999814084852474</v>
      </c>
    </row>
    <row r="375" spans="1:9" x14ac:dyDescent="0.25">
      <c r="A375" s="36" t="s">
        <v>667</v>
      </c>
      <c r="B375" s="37" t="s">
        <v>216</v>
      </c>
      <c r="C375" s="37" t="s">
        <v>614</v>
      </c>
      <c r="D375" s="37"/>
      <c r="E375" s="37"/>
      <c r="F375" s="22">
        <v>0</v>
      </c>
      <c r="G375" s="22">
        <v>252803.5</v>
      </c>
      <c r="H375" s="40">
        <v>252803.03</v>
      </c>
      <c r="I375" s="48">
        <f t="shared" si="8"/>
        <v>99.999814084852474</v>
      </c>
    </row>
    <row r="376" spans="1:9" ht="31.5" x14ac:dyDescent="0.25">
      <c r="A376" s="36" t="s">
        <v>226</v>
      </c>
      <c r="B376" s="37" t="s">
        <v>216</v>
      </c>
      <c r="C376" s="37" t="s">
        <v>614</v>
      </c>
      <c r="D376" s="37" t="s">
        <v>601</v>
      </c>
      <c r="E376" s="37"/>
      <c r="F376" s="22">
        <v>0</v>
      </c>
      <c r="G376" s="22">
        <v>252803.5</v>
      </c>
      <c r="H376" s="40">
        <v>252803.03</v>
      </c>
      <c r="I376" s="48">
        <f t="shared" si="8"/>
        <v>99.999814084852474</v>
      </c>
    </row>
    <row r="377" spans="1:9" x14ac:dyDescent="0.25">
      <c r="A377" s="36" t="s">
        <v>277</v>
      </c>
      <c r="B377" s="37" t="s">
        <v>216</v>
      </c>
      <c r="C377" s="37" t="s">
        <v>614</v>
      </c>
      <c r="D377" s="37" t="s">
        <v>601</v>
      </c>
      <c r="E377" s="37" t="s">
        <v>222</v>
      </c>
      <c r="F377" s="22">
        <v>0</v>
      </c>
      <c r="G377" s="22">
        <v>252803.5</v>
      </c>
      <c r="H377" s="40">
        <v>252803.03</v>
      </c>
      <c r="I377" s="48">
        <f t="shared" si="8"/>
        <v>99.999814084852474</v>
      </c>
    </row>
    <row r="378" spans="1:9" x14ac:dyDescent="0.25">
      <c r="A378" s="36" t="s">
        <v>225</v>
      </c>
      <c r="B378" s="37" t="s">
        <v>216</v>
      </c>
      <c r="C378" s="37" t="s">
        <v>614</v>
      </c>
      <c r="D378" s="37" t="s">
        <v>601</v>
      </c>
      <c r="E378" s="37" t="s">
        <v>223</v>
      </c>
      <c r="F378" s="22">
        <v>0</v>
      </c>
      <c r="G378" s="22">
        <v>252803.5</v>
      </c>
      <c r="H378" s="40">
        <v>252803.03</v>
      </c>
      <c r="I378" s="48">
        <f t="shared" si="8"/>
        <v>99.999814084852474</v>
      </c>
    </row>
    <row r="379" spans="1:9" x14ac:dyDescent="0.25">
      <c r="A379" s="36" t="s">
        <v>668</v>
      </c>
      <c r="B379" s="37" t="s">
        <v>216</v>
      </c>
      <c r="C379" s="37" t="s">
        <v>543</v>
      </c>
      <c r="D379" s="37"/>
      <c r="E379" s="37"/>
      <c r="F379" s="22">
        <v>48926149.280000001</v>
      </c>
      <c r="G379" s="22">
        <v>50555899.280000001</v>
      </c>
      <c r="H379" s="40">
        <v>18063967.579999998</v>
      </c>
      <c r="I379" s="48">
        <f t="shared" si="8"/>
        <v>35.730681952573107</v>
      </c>
    </row>
    <row r="380" spans="1:9" x14ac:dyDescent="0.25">
      <c r="A380" s="36" t="s">
        <v>691</v>
      </c>
      <c r="B380" s="37" t="s">
        <v>216</v>
      </c>
      <c r="C380" s="37" t="s">
        <v>615</v>
      </c>
      <c r="D380" s="37"/>
      <c r="E380" s="37"/>
      <c r="F380" s="22">
        <v>8214288</v>
      </c>
      <c r="G380" s="22">
        <v>8214288</v>
      </c>
      <c r="H380" s="40">
        <v>4036614.34</v>
      </c>
      <c r="I380" s="48">
        <f t="shared" si="8"/>
        <v>49.141378291094732</v>
      </c>
    </row>
    <row r="381" spans="1:9" x14ac:dyDescent="0.25">
      <c r="A381" s="36" t="s">
        <v>461</v>
      </c>
      <c r="B381" s="37" t="s">
        <v>216</v>
      </c>
      <c r="C381" s="37" t="s">
        <v>615</v>
      </c>
      <c r="D381" s="37" t="s">
        <v>616</v>
      </c>
      <c r="E381" s="37"/>
      <c r="F381" s="22">
        <v>8214288</v>
      </c>
      <c r="G381" s="22">
        <v>8214288</v>
      </c>
      <c r="H381" s="40">
        <v>4036614.34</v>
      </c>
      <c r="I381" s="48">
        <f t="shared" si="8"/>
        <v>49.141378291094732</v>
      </c>
    </row>
    <row r="382" spans="1:9" x14ac:dyDescent="0.25">
      <c r="A382" s="36" t="s">
        <v>344</v>
      </c>
      <c r="B382" s="37" t="s">
        <v>216</v>
      </c>
      <c r="C382" s="37" t="s">
        <v>615</v>
      </c>
      <c r="D382" s="37" t="s">
        <v>616</v>
      </c>
      <c r="E382" s="37" t="s">
        <v>233</v>
      </c>
      <c r="F382" s="22">
        <v>8214288</v>
      </c>
      <c r="G382" s="22">
        <v>8214288</v>
      </c>
      <c r="H382" s="40">
        <v>4036614.34</v>
      </c>
      <c r="I382" s="48">
        <f t="shared" si="8"/>
        <v>49.141378291094732</v>
      </c>
    </row>
    <row r="383" spans="1:9" x14ac:dyDescent="0.25">
      <c r="A383" s="36" t="s">
        <v>393</v>
      </c>
      <c r="B383" s="37" t="s">
        <v>216</v>
      </c>
      <c r="C383" s="37" t="s">
        <v>615</v>
      </c>
      <c r="D383" s="37" t="s">
        <v>616</v>
      </c>
      <c r="E383" s="37" t="s">
        <v>391</v>
      </c>
      <c r="F383" s="22">
        <v>8214288</v>
      </c>
      <c r="G383" s="22">
        <v>8214288</v>
      </c>
      <c r="H383" s="40">
        <v>4036614.34</v>
      </c>
      <c r="I383" s="48">
        <f t="shared" si="8"/>
        <v>49.141378291094732</v>
      </c>
    </row>
    <row r="384" spans="1:9" x14ac:dyDescent="0.25">
      <c r="A384" s="36" t="s">
        <v>669</v>
      </c>
      <c r="B384" s="37" t="s">
        <v>216</v>
      </c>
      <c r="C384" s="37" t="s">
        <v>617</v>
      </c>
      <c r="D384" s="37"/>
      <c r="E384" s="37"/>
      <c r="F384" s="22">
        <v>102000</v>
      </c>
      <c r="G384" s="22">
        <v>132000</v>
      </c>
      <c r="H384" s="40">
        <v>57000</v>
      </c>
      <c r="I384" s="48">
        <f t="shared" si="8"/>
        <v>43.18181818181818</v>
      </c>
    </row>
    <row r="385" spans="1:9" ht="47.25" x14ac:dyDescent="0.25">
      <c r="A385" s="36" t="s">
        <v>716</v>
      </c>
      <c r="B385" s="37" t="s">
        <v>216</v>
      </c>
      <c r="C385" s="37" t="s">
        <v>617</v>
      </c>
      <c r="D385" s="37" t="s">
        <v>618</v>
      </c>
      <c r="E385" s="37"/>
      <c r="F385" s="22">
        <v>102000</v>
      </c>
      <c r="G385" s="22">
        <v>102000</v>
      </c>
      <c r="H385" s="40">
        <v>27000</v>
      </c>
      <c r="I385" s="48">
        <f t="shared" si="8"/>
        <v>26.47058823529412</v>
      </c>
    </row>
    <row r="386" spans="1:9" x14ac:dyDescent="0.25">
      <c r="A386" s="36" t="s">
        <v>344</v>
      </c>
      <c r="B386" s="37" t="s">
        <v>216</v>
      </c>
      <c r="C386" s="37" t="s">
        <v>617</v>
      </c>
      <c r="D386" s="37" t="s">
        <v>618</v>
      </c>
      <c r="E386" s="37" t="s">
        <v>233</v>
      </c>
      <c r="F386" s="22">
        <v>102000</v>
      </c>
      <c r="G386" s="22">
        <v>102000</v>
      </c>
      <c r="H386" s="40">
        <v>27000</v>
      </c>
      <c r="I386" s="48">
        <f t="shared" si="8"/>
        <v>26.47058823529412</v>
      </c>
    </row>
    <row r="387" spans="1:9" x14ac:dyDescent="0.25">
      <c r="A387" s="36" t="s">
        <v>393</v>
      </c>
      <c r="B387" s="37" t="s">
        <v>216</v>
      </c>
      <c r="C387" s="37" t="s">
        <v>617</v>
      </c>
      <c r="D387" s="37" t="s">
        <v>618</v>
      </c>
      <c r="E387" s="37" t="s">
        <v>391</v>
      </c>
      <c r="F387" s="22">
        <v>102000</v>
      </c>
      <c r="G387" s="22">
        <v>102000</v>
      </c>
      <c r="H387" s="40">
        <v>27000</v>
      </c>
      <c r="I387" s="48">
        <f t="shared" si="8"/>
        <v>26.47058823529412</v>
      </c>
    </row>
    <row r="388" spans="1:9" x14ac:dyDescent="0.25">
      <c r="A388" s="36" t="s">
        <v>234</v>
      </c>
      <c r="B388" s="37" t="s">
        <v>216</v>
      </c>
      <c r="C388" s="37" t="s">
        <v>617</v>
      </c>
      <c r="D388" s="37" t="s">
        <v>574</v>
      </c>
      <c r="E388" s="37"/>
      <c r="F388" s="22">
        <v>0</v>
      </c>
      <c r="G388" s="22">
        <v>30000</v>
      </c>
      <c r="H388" s="40">
        <v>30000</v>
      </c>
      <c r="I388" s="48">
        <f t="shared" si="8"/>
        <v>100</v>
      </c>
    </row>
    <row r="389" spans="1:9" x14ac:dyDescent="0.25">
      <c r="A389" s="36" t="s">
        <v>344</v>
      </c>
      <c r="B389" s="37" t="s">
        <v>216</v>
      </c>
      <c r="C389" s="37" t="s">
        <v>617</v>
      </c>
      <c r="D389" s="37" t="s">
        <v>574</v>
      </c>
      <c r="E389" s="37" t="s">
        <v>233</v>
      </c>
      <c r="F389" s="22">
        <v>0</v>
      </c>
      <c r="G389" s="22">
        <v>30000</v>
      </c>
      <c r="H389" s="40">
        <v>30000</v>
      </c>
      <c r="I389" s="48">
        <f t="shared" si="8"/>
        <v>100</v>
      </c>
    </row>
    <row r="390" spans="1:9" ht="31.5" x14ac:dyDescent="0.25">
      <c r="A390" s="36" t="s">
        <v>398</v>
      </c>
      <c r="B390" s="37" t="s">
        <v>216</v>
      </c>
      <c r="C390" s="37" t="s">
        <v>617</v>
      </c>
      <c r="D390" s="37" t="s">
        <v>574</v>
      </c>
      <c r="E390" s="37" t="s">
        <v>232</v>
      </c>
      <c r="F390" s="22">
        <v>0</v>
      </c>
      <c r="G390" s="22">
        <v>30000</v>
      </c>
      <c r="H390" s="40">
        <v>30000</v>
      </c>
      <c r="I390" s="48">
        <f t="shared" si="8"/>
        <v>100</v>
      </c>
    </row>
    <row r="391" spans="1:9" x14ac:dyDescent="0.25">
      <c r="A391" s="36" t="s">
        <v>678</v>
      </c>
      <c r="B391" s="37" t="s">
        <v>216</v>
      </c>
      <c r="C391" s="37" t="s">
        <v>620</v>
      </c>
      <c r="D391" s="37"/>
      <c r="E391" s="37"/>
      <c r="F391" s="22">
        <v>36810697.280000001</v>
      </c>
      <c r="G391" s="22">
        <v>38410447.280000001</v>
      </c>
      <c r="H391" s="40">
        <v>12233671.66</v>
      </c>
      <c r="I391" s="48">
        <f t="shared" si="8"/>
        <v>31.849854730460198</v>
      </c>
    </row>
    <row r="392" spans="1:9" ht="31.5" x14ac:dyDescent="0.25">
      <c r="A392" s="36" t="s">
        <v>465</v>
      </c>
      <c r="B392" s="37" t="s">
        <v>216</v>
      </c>
      <c r="C392" s="37" t="s">
        <v>620</v>
      </c>
      <c r="D392" s="37" t="s">
        <v>621</v>
      </c>
      <c r="E392" s="37"/>
      <c r="F392" s="22">
        <v>98000</v>
      </c>
      <c r="G392" s="22">
        <v>98000</v>
      </c>
      <c r="H392" s="40">
        <v>14000</v>
      </c>
      <c r="I392" s="48">
        <f t="shared" si="8"/>
        <v>14.285714285714285</v>
      </c>
    </row>
    <row r="393" spans="1:9" ht="31.5" x14ac:dyDescent="0.25">
      <c r="A393" s="36" t="s">
        <v>251</v>
      </c>
      <c r="B393" s="37" t="s">
        <v>216</v>
      </c>
      <c r="C393" s="37" t="s">
        <v>620</v>
      </c>
      <c r="D393" s="37" t="s">
        <v>621</v>
      </c>
      <c r="E393" s="37" t="s">
        <v>219</v>
      </c>
      <c r="F393" s="22">
        <v>98000</v>
      </c>
      <c r="G393" s="22">
        <v>98000</v>
      </c>
      <c r="H393" s="40">
        <v>14000</v>
      </c>
      <c r="I393" s="48">
        <f t="shared" si="8"/>
        <v>14.285714285714285</v>
      </c>
    </row>
    <row r="394" spans="1:9" ht="31.5" x14ac:dyDescent="0.25">
      <c r="A394" s="36" t="s">
        <v>250</v>
      </c>
      <c r="B394" s="37" t="s">
        <v>216</v>
      </c>
      <c r="C394" s="37" t="s">
        <v>620</v>
      </c>
      <c r="D394" s="37" t="s">
        <v>621</v>
      </c>
      <c r="E394" s="37" t="s">
        <v>215</v>
      </c>
      <c r="F394" s="22">
        <v>98000</v>
      </c>
      <c r="G394" s="22">
        <v>98000</v>
      </c>
      <c r="H394" s="40">
        <v>14000</v>
      </c>
      <c r="I394" s="48">
        <f t="shared" si="8"/>
        <v>14.285714285714285</v>
      </c>
    </row>
    <row r="395" spans="1:9" ht="63" x14ac:dyDescent="0.25">
      <c r="A395" s="36" t="s">
        <v>717</v>
      </c>
      <c r="B395" s="37" t="s">
        <v>216</v>
      </c>
      <c r="C395" s="37" t="s">
        <v>620</v>
      </c>
      <c r="D395" s="37" t="s">
        <v>622</v>
      </c>
      <c r="E395" s="37"/>
      <c r="F395" s="22">
        <v>11590192</v>
      </c>
      <c r="G395" s="22">
        <v>11590192</v>
      </c>
      <c r="H395" s="40">
        <v>5095675</v>
      </c>
      <c r="I395" s="48">
        <f t="shared" si="8"/>
        <v>43.965406267644234</v>
      </c>
    </row>
    <row r="396" spans="1:9" x14ac:dyDescent="0.25">
      <c r="A396" s="36" t="s">
        <v>344</v>
      </c>
      <c r="B396" s="37" t="s">
        <v>216</v>
      </c>
      <c r="C396" s="37" t="s">
        <v>620</v>
      </c>
      <c r="D396" s="37" t="s">
        <v>622</v>
      </c>
      <c r="E396" s="37" t="s">
        <v>233</v>
      </c>
      <c r="F396" s="22">
        <v>11590192</v>
      </c>
      <c r="G396" s="22">
        <v>11590192</v>
      </c>
      <c r="H396" s="40">
        <v>5095675</v>
      </c>
      <c r="I396" s="48">
        <f t="shared" si="8"/>
        <v>43.965406267644234</v>
      </c>
    </row>
    <row r="397" spans="1:9" x14ac:dyDescent="0.25">
      <c r="A397" s="36" t="s">
        <v>393</v>
      </c>
      <c r="B397" s="37" t="s">
        <v>216</v>
      </c>
      <c r="C397" s="37" t="s">
        <v>620</v>
      </c>
      <c r="D397" s="37" t="s">
        <v>622</v>
      </c>
      <c r="E397" s="37" t="s">
        <v>391</v>
      </c>
      <c r="F397" s="22">
        <v>8916084</v>
      </c>
      <c r="G397" s="22">
        <v>8916084</v>
      </c>
      <c r="H397" s="40">
        <v>3900098</v>
      </c>
      <c r="I397" s="48">
        <f t="shared" si="8"/>
        <v>43.742275196151134</v>
      </c>
    </row>
    <row r="398" spans="1:9" ht="31.5" x14ac:dyDescent="0.25">
      <c r="A398" s="36" t="s">
        <v>398</v>
      </c>
      <c r="B398" s="37" t="s">
        <v>216</v>
      </c>
      <c r="C398" s="37" t="s">
        <v>620</v>
      </c>
      <c r="D398" s="37" t="s">
        <v>622</v>
      </c>
      <c r="E398" s="37" t="s">
        <v>232</v>
      </c>
      <c r="F398" s="22">
        <v>2674108</v>
      </c>
      <c r="G398" s="22">
        <v>2674108</v>
      </c>
      <c r="H398" s="40">
        <v>1195577</v>
      </c>
      <c r="I398" s="48">
        <f t="shared" si="8"/>
        <v>44.709375986310199</v>
      </c>
    </row>
    <row r="399" spans="1:9" ht="94.5" x14ac:dyDescent="0.25">
      <c r="A399" s="36" t="s">
        <v>718</v>
      </c>
      <c r="B399" s="37" t="s">
        <v>216</v>
      </c>
      <c r="C399" s="37" t="s">
        <v>620</v>
      </c>
      <c r="D399" s="37" t="s">
        <v>623</v>
      </c>
      <c r="E399" s="37"/>
      <c r="F399" s="22">
        <v>288066.08</v>
      </c>
      <c r="G399" s="22">
        <v>288066.08</v>
      </c>
      <c r="H399" s="40">
        <v>34959.46</v>
      </c>
      <c r="I399" s="48">
        <f t="shared" si="8"/>
        <v>12.135916870184785</v>
      </c>
    </row>
    <row r="400" spans="1:9" x14ac:dyDescent="0.25">
      <c r="A400" s="36" t="s">
        <v>344</v>
      </c>
      <c r="B400" s="37" t="s">
        <v>216</v>
      </c>
      <c r="C400" s="37" t="s">
        <v>620</v>
      </c>
      <c r="D400" s="37" t="s">
        <v>623</v>
      </c>
      <c r="E400" s="37" t="s">
        <v>233</v>
      </c>
      <c r="F400" s="22">
        <v>288066.08</v>
      </c>
      <c r="G400" s="22">
        <v>288066.08</v>
      </c>
      <c r="H400" s="40">
        <v>34959.46</v>
      </c>
      <c r="I400" s="48">
        <f t="shared" si="8"/>
        <v>12.135916870184785</v>
      </c>
    </row>
    <row r="401" spans="1:9" x14ac:dyDescent="0.25">
      <c r="A401" s="36" t="s">
        <v>393</v>
      </c>
      <c r="B401" s="37" t="s">
        <v>216</v>
      </c>
      <c r="C401" s="37" t="s">
        <v>620</v>
      </c>
      <c r="D401" s="37" t="s">
        <v>623</v>
      </c>
      <c r="E401" s="37" t="s">
        <v>391</v>
      </c>
      <c r="F401" s="22">
        <v>288066.08</v>
      </c>
      <c r="G401" s="22">
        <v>288066.08</v>
      </c>
      <c r="H401" s="40">
        <v>34959.46</v>
      </c>
      <c r="I401" s="48">
        <f t="shared" si="8"/>
        <v>12.135916870184785</v>
      </c>
    </row>
    <row r="402" spans="1:9" x14ac:dyDescent="0.25">
      <c r="A402" s="36" t="s">
        <v>453</v>
      </c>
      <c r="B402" s="37" t="s">
        <v>216</v>
      </c>
      <c r="C402" s="37" t="s">
        <v>620</v>
      </c>
      <c r="D402" s="37" t="s">
        <v>619</v>
      </c>
      <c r="E402" s="37"/>
      <c r="F402" s="22">
        <v>6769711.2000000002</v>
      </c>
      <c r="G402" s="22">
        <v>7089037.2000000002</v>
      </c>
      <c r="H402" s="40">
        <v>7089037.2000000002</v>
      </c>
      <c r="I402" s="48">
        <f t="shared" si="8"/>
        <v>100</v>
      </c>
    </row>
    <row r="403" spans="1:9" x14ac:dyDescent="0.25">
      <c r="A403" s="36" t="s">
        <v>344</v>
      </c>
      <c r="B403" s="37" t="s">
        <v>216</v>
      </c>
      <c r="C403" s="37" t="s">
        <v>620</v>
      </c>
      <c r="D403" s="37" t="s">
        <v>619</v>
      </c>
      <c r="E403" s="37" t="s">
        <v>233</v>
      </c>
      <c r="F403" s="22">
        <v>6769711.2000000002</v>
      </c>
      <c r="G403" s="22">
        <v>7089037.2000000002</v>
      </c>
      <c r="H403" s="40">
        <v>7089037.2000000002</v>
      </c>
      <c r="I403" s="48">
        <f t="shared" si="8"/>
        <v>100</v>
      </c>
    </row>
    <row r="404" spans="1:9" ht="31.5" x14ac:dyDescent="0.25">
      <c r="A404" s="36" t="s">
        <v>398</v>
      </c>
      <c r="B404" s="37" t="s">
        <v>216</v>
      </c>
      <c r="C404" s="37" t="s">
        <v>620</v>
      </c>
      <c r="D404" s="37" t="s">
        <v>619</v>
      </c>
      <c r="E404" s="37" t="s">
        <v>232</v>
      </c>
      <c r="F404" s="22">
        <v>6769711.2000000002</v>
      </c>
      <c r="G404" s="22">
        <v>7089037.2000000002</v>
      </c>
      <c r="H404" s="40">
        <v>7089037.2000000002</v>
      </c>
      <c r="I404" s="48">
        <f t="shared" si="8"/>
        <v>100</v>
      </c>
    </row>
    <row r="405" spans="1:9" ht="63" x14ac:dyDescent="0.25">
      <c r="A405" s="36" t="s">
        <v>719</v>
      </c>
      <c r="B405" s="37" t="s">
        <v>216</v>
      </c>
      <c r="C405" s="37" t="s">
        <v>620</v>
      </c>
      <c r="D405" s="37" t="s">
        <v>624</v>
      </c>
      <c r="E405" s="37"/>
      <c r="F405" s="22">
        <v>18064728</v>
      </c>
      <c r="G405" s="22">
        <v>19345152</v>
      </c>
      <c r="H405" s="40">
        <v>0</v>
      </c>
      <c r="I405" s="48">
        <f t="shared" si="8"/>
        <v>0</v>
      </c>
    </row>
    <row r="406" spans="1:9" ht="31.5" x14ac:dyDescent="0.25">
      <c r="A406" s="36" t="s">
        <v>381</v>
      </c>
      <c r="B406" s="37" t="s">
        <v>216</v>
      </c>
      <c r="C406" s="37" t="s">
        <v>620</v>
      </c>
      <c r="D406" s="37" t="s">
        <v>624</v>
      </c>
      <c r="E406" s="37" t="s">
        <v>299</v>
      </c>
      <c r="F406" s="22">
        <v>18064728</v>
      </c>
      <c r="G406" s="22">
        <v>19345152</v>
      </c>
      <c r="H406" s="40">
        <v>0</v>
      </c>
      <c r="I406" s="48">
        <f t="shared" si="8"/>
        <v>0</v>
      </c>
    </row>
    <row r="407" spans="1:9" x14ac:dyDescent="0.25">
      <c r="A407" s="36" t="s">
        <v>380</v>
      </c>
      <c r="B407" s="37" t="s">
        <v>216</v>
      </c>
      <c r="C407" s="37" t="s">
        <v>620</v>
      </c>
      <c r="D407" s="37" t="s">
        <v>624</v>
      </c>
      <c r="E407" s="37" t="s">
        <v>298</v>
      </c>
      <c r="F407" s="22">
        <v>18064728</v>
      </c>
      <c r="G407" s="22">
        <v>19345152</v>
      </c>
      <c r="H407" s="40">
        <v>0</v>
      </c>
      <c r="I407" s="48">
        <f t="shared" si="8"/>
        <v>0</v>
      </c>
    </row>
    <row r="408" spans="1:9" x14ac:dyDescent="0.25">
      <c r="A408" s="36" t="s">
        <v>675</v>
      </c>
      <c r="B408" s="37" t="s">
        <v>216</v>
      </c>
      <c r="C408" s="37" t="s">
        <v>544</v>
      </c>
      <c r="D408" s="37"/>
      <c r="E408" s="37"/>
      <c r="F408" s="22">
        <v>3799164</v>
      </c>
      <c r="G408" s="22">
        <v>3799164</v>
      </c>
      <c r="H408" s="40">
        <v>1736681.58</v>
      </c>
      <c r="I408" s="48">
        <f>H408/G408*100</f>
        <v>45.712203526881176</v>
      </c>
    </row>
    <row r="409" spans="1:9" ht="126" x14ac:dyDescent="0.25">
      <c r="A409" s="36" t="s">
        <v>482</v>
      </c>
      <c r="B409" s="37" t="s">
        <v>216</v>
      </c>
      <c r="C409" s="37" t="s">
        <v>544</v>
      </c>
      <c r="D409" s="37" t="s">
        <v>577</v>
      </c>
      <c r="E409" s="37"/>
      <c r="F409" s="22">
        <v>1301756</v>
      </c>
      <c r="G409" s="22">
        <v>1301756</v>
      </c>
      <c r="H409" s="40">
        <v>593500.57999999996</v>
      </c>
      <c r="I409" s="48">
        <f t="shared" si="8"/>
        <v>45.592306085011316</v>
      </c>
    </row>
    <row r="410" spans="1:9" ht="63" x14ac:dyDescent="0.25">
      <c r="A410" s="36" t="s">
        <v>242</v>
      </c>
      <c r="B410" s="37" t="s">
        <v>216</v>
      </c>
      <c r="C410" s="37" t="s">
        <v>544</v>
      </c>
      <c r="D410" s="37" t="s">
        <v>577</v>
      </c>
      <c r="E410" s="37" t="s">
        <v>241</v>
      </c>
      <c r="F410" s="22">
        <v>1301756</v>
      </c>
      <c r="G410" s="22">
        <v>1301756</v>
      </c>
      <c r="H410" s="40">
        <v>593500.57999999996</v>
      </c>
      <c r="I410" s="48">
        <f t="shared" si="8"/>
        <v>45.592306085011316</v>
      </c>
    </row>
    <row r="411" spans="1:9" ht="15.75" customHeight="1" x14ac:dyDescent="0.25">
      <c r="A411" s="36" t="s">
        <v>252</v>
      </c>
      <c r="B411" s="37" t="s">
        <v>216</v>
      </c>
      <c r="C411" s="37" t="s">
        <v>544</v>
      </c>
      <c r="D411" s="37" t="s">
        <v>577</v>
      </c>
      <c r="E411" s="37" t="s">
        <v>240</v>
      </c>
      <c r="F411" s="22">
        <v>1301756</v>
      </c>
      <c r="G411" s="22">
        <v>1301756</v>
      </c>
      <c r="H411" s="40">
        <v>593500.57999999996</v>
      </c>
      <c r="I411" s="48">
        <f t="shared" si="8"/>
        <v>45.592306085011316</v>
      </c>
    </row>
    <row r="412" spans="1:9" ht="31.5" x14ac:dyDescent="0.25">
      <c r="A412" s="36" t="s">
        <v>480</v>
      </c>
      <c r="B412" s="37" t="s">
        <v>216</v>
      </c>
      <c r="C412" s="37" t="s">
        <v>544</v>
      </c>
      <c r="D412" s="37" t="s">
        <v>625</v>
      </c>
      <c r="E412" s="37"/>
      <c r="F412" s="22">
        <v>1735408</v>
      </c>
      <c r="G412" s="22">
        <v>1735408</v>
      </c>
      <c r="H412" s="40">
        <v>867706</v>
      </c>
      <c r="I412" s="48">
        <f t="shared" si="8"/>
        <v>50.000115246673985</v>
      </c>
    </row>
    <row r="413" spans="1:9" ht="15.75" customHeight="1" x14ac:dyDescent="0.25">
      <c r="A413" s="36" t="s">
        <v>242</v>
      </c>
      <c r="B413" s="37" t="s">
        <v>216</v>
      </c>
      <c r="C413" s="37" t="s">
        <v>544</v>
      </c>
      <c r="D413" s="37" t="s">
        <v>625</v>
      </c>
      <c r="E413" s="37" t="s">
        <v>241</v>
      </c>
      <c r="F413" s="22">
        <v>1735408</v>
      </c>
      <c r="G413" s="22">
        <v>1735408</v>
      </c>
      <c r="H413" s="40">
        <v>867706</v>
      </c>
      <c r="I413" s="48">
        <f t="shared" si="8"/>
        <v>50.000115246673985</v>
      </c>
    </row>
    <row r="414" spans="1:9" ht="31.5" x14ac:dyDescent="0.25">
      <c r="A414" s="36" t="s">
        <v>252</v>
      </c>
      <c r="B414" s="37" t="s">
        <v>216</v>
      </c>
      <c r="C414" s="37" t="s">
        <v>544</v>
      </c>
      <c r="D414" s="37" t="s">
        <v>625</v>
      </c>
      <c r="E414" s="37" t="s">
        <v>240</v>
      </c>
      <c r="F414" s="22">
        <v>1735408</v>
      </c>
      <c r="G414" s="22">
        <v>1735408</v>
      </c>
      <c r="H414" s="40">
        <v>867706</v>
      </c>
      <c r="I414" s="48">
        <f t="shared" si="8"/>
        <v>50.000115246673985</v>
      </c>
    </row>
    <row r="415" spans="1:9" ht="31.5" x14ac:dyDescent="0.25">
      <c r="A415" s="36" t="s">
        <v>459</v>
      </c>
      <c r="B415" s="37" t="s">
        <v>216</v>
      </c>
      <c r="C415" s="37" t="s">
        <v>544</v>
      </c>
      <c r="D415" s="37" t="s">
        <v>626</v>
      </c>
      <c r="E415" s="37"/>
      <c r="F415" s="22">
        <v>85000</v>
      </c>
      <c r="G415" s="22">
        <v>85000</v>
      </c>
      <c r="H415" s="40">
        <v>13475</v>
      </c>
      <c r="I415" s="48">
        <f t="shared" si="8"/>
        <v>15.852941176470589</v>
      </c>
    </row>
    <row r="416" spans="1:9" ht="31.5" x14ac:dyDescent="0.25">
      <c r="A416" s="36" t="s">
        <v>251</v>
      </c>
      <c r="B416" s="37" t="s">
        <v>216</v>
      </c>
      <c r="C416" s="37" t="s">
        <v>544</v>
      </c>
      <c r="D416" s="37" t="s">
        <v>626</v>
      </c>
      <c r="E416" s="37" t="s">
        <v>219</v>
      </c>
      <c r="F416" s="22">
        <v>85000</v>
      </c>
      <c r="G416" s="22">
        <v>77000</v>
      </c>
      <c r="H416" s="40">
        <v>5475</v>
      </c>
      <c r="I416" s="48">
        <f t="shared" si="8"/>
        <v>7.1103896103896096</v>
      </c>
    </row>
    <row r="417" spans="1:9" ht="15.75" customHeight="1" x14ac:dyDescent="0.25">
      <c r="A417" s="36" t="s">
        <v>250</v>
      </c>
      <c r="B417" s="37" t="s">
        <v>216</v>
      </c>
      <c r="C417" s="37" t="s">
        <v>544</v>
      </c>
      <c r="D417" s="37" t="s">
        <v>626</v>
      </c>
      <c r="E417" s="37" t="s">
        <v>215</v>
      </c>
      <c r="F417" s="22">
        <v>85000</v>
      </c>
      <c r="G417" s="22">
        <v>77000</v>
      </c>
      <c r="H417" s="40">
        <v>5475</v>
      </c>
      <c r="I417" s="48">
        <f t="shared" si="8"/>
        <v>7.1103896103896096</v>
      </c>
    </row>
    <row r="418" spans="1:9" x14ac:dyDescent="0.25">
      <c r="A418" s="36" t="s">
        <v>344</v>
      </c>
      <c r="B418" s="37" t="s">
        <v>216</v>
      </c>
      <c r="C418" s="37" t="s">
        <v>544</v>
      </c>
      <c r="D418" s="37" t="s">
        <v>626</v>
      </c>
      <c r="E418" s="37" t="s">
        <v>233</v>
      </c>
      <c r="F418" s="22">
        <v>0</v>
      </c>
      <c r="G418" s="22">
        <v>8000</v>
      </c>
      <c r="H418" s="40">
        <v>8000</v>
      </c>
      <c r="I418" s="48">
        <f t="shared" si="8"/>
        <v>100</v>
      </c>
    </row>
    <row r="419" spans="1:9" x14ac:dyDescent="0.25">
      <c r="A419" s="36" t="s">
        <v>393</v>
      </c>
      <c r="B419" s="37" t="s">
        <v>216</v>
      </c>
      <c r="C419" s="37" t="s">
        <v>544</v>
      </c>
      <c r="D419" s="37" t="s">
        <v>626</v>
      </c>
      <c r="E419" s="37" t="s">
        <v>391</v>
      </c>
      <c r="F419" s="22">
        <v>0</v>
      </c>
      <c r="G419" s="22">
        <v>8000</v>
      </c>
      <c r="H419" s="40">
        <v>8000</v>
      </c>
      <c r="I419" s="48">
        <f t="shared" si="8"/>
        <v>100</v>
      </c>
    </row>
    <row r="420" spans="1:9" ht="31.5" x14ac:dyDescent="0.25">
      <c r="A420" s="36" t="s">
        <v>720</v>
      </c>
      <c r="B420" s="37" t="s">
        <v>216</v>
      </c>
      <c r="C420" s="37" t="s">
        <v>544</v>
      </c>
      <c r="D420" s="37" t="s">
        <v>627</v>
      </c>
      <c r="E420" s="37"/>
      <c r="F420" s="22">
        <v>150000</v>
      </c>
      <c r="G420" s="22">
        <v>150000</v>
      </c>
      <c r="H420" s="40">
        <v>0</v>
      </c>
      <c r="I420" s="48">
        <f t="shared" si="8"/>
        <v>0</v>
      </c>
    </row>
    <row r="421" spans="1:9" x14ac:dyDescent="0.25">
      <c r="A421" s="36" t="s">
        <v>344</v>
      </c>
      <c r="B421" s="37" t="s">
        <v>216</v>
      </c>
      <c r="C421" s="37" t="s">
        <v>544</v>
      </c>
      <c r="D421" s="37" t="s">
        <v>627</v>
      </c>
      <c r="E421" s="37" t="s">
        <v>233</v>
      </c>
      <c r="F421" s="22">
        <v>150000</v>
      </c>
      <c r="G421" s="22">
        <v>150000</v>
      </c>
      <c r="H421" s="40">
        <v>0</v>
      </c>
      <c r="I421" s="48">
        <f t="shared" si="8"/>
        <v>0</v>
      </c>
    </row>
    <row r="422" spans="1:9" x14ac:dyDescent="0.25">
      <c r="A422" s="36" t="s">
        <v>393</v>
      </c>
      <c r="B422" s="37" t="s">
        <v>216</v>
      </c>
      <c r="C422" s="37" t="s">
        <v>544</v>
      </c>
      <c r="D422" s="37" t="s">
        <v>627</v>
      </c>
      <c r="E422" s="37" t="s">
        <v>391</v>
      </c>
      <c r="F422" s="22">
        <v>150000</v>
      </c>
      <c r="G422" s="22">
        <v>150000</v>
      </c>
      <c r="H422" s="40">
        <v>0</v>
      </c>
      <c r="I422" s="48">
        <f t="shared" si="8"/>
        <v>0</v>
      </c>
    </row>
    <row r="423" spans="1:9" ht="31.5" x14ac:dyDescent="0.25">
      <c r="A423" s="36" t="s">
        <v>864</v>
      </c>
      <c r="B423" s="37" t="s">
        <v>216</v>
      </c>
      <c r="C423" s="37" t="s">
        <v>544</v>
      </c>
      <c r="D423" s="37" t="s">
        <v>628</v>
      </c>
      <c r="E423" s="37"/>
      <c r="F423" s="22">
        <v>504000</v>
      </c>
      <c r="G423" s="22">
        <v>504000</v>
      </c>
      <c r="H423" s="40">
        <v>252000</v>
      </c>
      <c r="I423" s="48">
        <f t="shared" si="8"/>
        <v>50</v>
      </c>
    </row>
    <row r="424" spans="1:9" x14ac:dyDescent="0.25">
      <c r="A424" s="36" t="s">
        <v>344</v>
      </c>
      <c r="B424" s="37" t="s">
        <v>216</v>
      </c>
      <c r="C424" s="37" t="s">
        <v>544</v>
      </c>
      <c r="D424" s="37" t="s">
        <v>628</v>
      </c>
      <c r="E424" s="37" t="s">
        <v>233</v>
      </c>
      <c r="F424" s="22">
        <v>504000</v>
      </c>
      <c r="G424" s="22">
        <v>504000</v>
      </c>
      <c r="H424" s="40">
        <v>252000</v>
      </c>
      <c r="I424" s="48">
        <f t="shared" si="8"/>
        <v>50</v>
      </c>
    </row>
    <row r="425" spans="1:9" x14ac:dyDescent="0.25">
      <c r="A425" s="36" t="s">
        <v>456</v>
      </c>
      <c r="B425" s="37" t="s">
        <v>216</v>
      </c>
      <c r="C425" s="37" t="s">
        <v>544</v>
      </c>
      <c r="D425" s="37" t="s">
        <v>628</v>
      </c>
      <c r="E425" s="37" t="s">
        <v>454</v>
      </c>
      <c r="F425" s="22">
        <v>504000</v>
      </c>
      <c r="G425" s="22">
        <v>504000</v>
      </c>
      <c r="H425" s="40">
        <v>252000</v>
      </c>
      <c r="I425" s="48">
        <f t="shared" si="8"/>
        <v>50</v>
      </c>
    </row>
    <row r="426" spans="1:9" ht="31.5" x14ac:dyDescent="0.25">
      <c r="A426" s="36" t="s">
        <v>311</v>
      </c>
      <c r="B426" s="37" t="s">
        <v>216</v>
      </c>
      <c r="C426" s="37" t="s">
        <v>544</v>
      </c>
      <c r="D426" s="37" t="s">
        <v>629</v>
      </c>
      <c r="E426" s="37"/>
      <c r="F426" s="22">
        <v>23000</v>
      </c>
      <c r="G426" s="22">
        <v>23000</v>
      </c>
      <c r="H426" s="40">
        <v>10000</v>
      </c>
      <c r="I426" s="48">
        <f t="shared" si="8"/>
        <v>43.478260869565219</v>
      </c>
    </row>
    <row r="427" spans="1:9" ht="31.5" x14ac:dyDescent="0.25">
      <c r="A427" s="36" t="s">
        <v>251</v>
      </c>
      <c r="B427" s="37" t="s">
        <v>216</v>
      </c>
      <c r="C427" s="37" t="s">
        <v>544</v>
      </c>
      <c r="D427" s="37" t="s">
        <v>629</v>
      </c>
      <c r="E427" s="37" t="s">
        <v>219</v>
      </c>
      <c r="F427" s="22">
        <v>23000</v>
      </c>
      <c r="G427" s="22">
        <v>23000</v>
      </c>
      <c r="H427" s="40">
        <v>10000</v>
      </c>
      <c r="I427" s="48">
        <f t="shared" si="8"/>
        <v>43.478260869565219</v>
      </c>
    </row>
    <row r="428" spans="1:9" ht="15.75" customHeight="1" x14ac:dyDescent="0.25">
      <c r="A428" s="36" t="s">
        <v>250</v>
      </c>
      <c r="B428" s="37" t="s">
        <v>216</v>
      </c>
      <c r="C428" s="37" t="s">
        <v>544</v>
      </c>
      <c r="D428" s="37" t="s">
        <v>629</v>
      </c>
      <c r="E428" s="37" t="s">
        <v>215</v>
      </c>
      <c r="F428" s="22">
        <v>23000</v>
      </c>
      <c r="G428" s="22">
        <v>23000</v>
      </c>
      <c r="H428" s="40">
        <v>10000</v>
      </c>
      <c r="I428" s="48">
        <f>H428/G428*100</f>
        <v>43.478260869565219</v>
      </c>
    </row>
    <row r="429" spans="1:9" ht="31.5" x14ac:dyDescent="0.25">
      <c r="A429" s="33" t="s">
        <v>384</v>
      </c>
      <c r="B429" s="34" t="s">
        <v>382</v>
      </c>
      <c r="C429" s="34"/>
      <c r="D429" s="34"/>
      <c r="E429" s="34"/>
      <c r="F429" s="35">
        <v>726510189.90999997</v>
      </c>
      <c r="G429" s="35">
        <v>739410054.11000001</v>
      </c>
      <c r="H429" s="46">
        <v>374415743.27999997</v>
      </c>
      <c r="I429" s="47">
        <f t="shared" si="8"/>
        <v>50.637091178137958</v>
      </c>
    </row>
    <row r="430" spans="1:9" x14ac:dyDescent="0.25">
      <c r="A430" s="36" t="s">
        <v>654</v>
      </c>
      <c r="B430" s="37" t="s">
        <v>382</v>
      </c>
      <c r="C430" s="37" t="s">
        <v>519</v>
      </c>
      <c r="D430" s="37"/>
      <c r="E430" s="37"/>
      <c r="F430" s="22">
        <v>260589</v>
      </c>
      <c r="G430" s="22">
        <v>260589</v>
      </c>
      <c r="H430" s="40">
        <v>0</v>
      </c>
      <c r="I430" s="48">
        <f>H430/G430*100</f>
        <v>0</v>
      </c>
    </row>
    <row r="431" spans="1:9" x14ac:dyDescent="0.25">
      <c r="A431" s="36" t="s">
        <v>659</v>
      </c>
      <c r="B431" s="37" t="s">
        <v>382</v>
      </c>
      <c r="C431" s="37" t="s">
        <v>520</v>
      </c>
      <c r="D431" s="37"/>
      <c r="E431" s="37"/>
      <c r="F431" s="22">
        <v>260589</v>
      </c>
      <c r="G431" s="22">
        <v>260589</v>
      </c>
      <c r="H431" s="40">
        <v>0</v>
      </c>
      <c r="I431" s="48">
        <f t="shared" ref="I431:I497" si="9">H431/G431*100</f>
        <v>0</v>
      </c>
    </row>
    <row r="432" spans="1:9" ht="31.5" x14ac:dyDescent="0.25">
      <c r="A432" s="36" t="s">
        <v>407</v>
      </c>
      <c r="B432" s="37" t="s">
        <v>382</v>
      </c>
      <c r="C432" s="37" t="s">
        <v>520</v>
      </c>
      <c r="D432" s="37" t="s">
        <v>630</v>
      </c>
      <c r="E432" s="37"/>
      <c r="F432" s="22">
        <v>260589</v>
      </c>
      <c r="G432" s="22">
        <v>260589</v>
      </c>
      <c r="H432" s="40">
        <v>0</v>
      </c>
      <c r="I432" s="48">
        <f t="shared" si="9"/>
        <v>0</v>
      </c>
    </row>
    <row r="433" spans="1:9" ht="31.5" x14ac:dyDescent="0.25">
      <c r="A433" s="36" t="s">
        <v>320</v>
      </c>
      <c r="B433" s="37" t="s">
        <v>382</v>
      </c>
      <c r="C433" s="37" t="s">
        <v>520</v>
      </c>
      <c r="D433" s="37" t="s">
        <v>630</v>
      </c>
      <c r="E433" s="37" t="s">
        <v>303</v>
      </c>
      <c r="F433" s="22">
        <v>260589</v>
      </c>
      <c r="G433" s="22">
        <v>260589</v>
      </c>
      <c r="H433" s="40">
        <v>0</v>
      </c>
      <c r="I433" s="48">
        <f t="shared" si="9"/>
        <v>0</v>
      </c>
    </row>
    <row r="434" spans="1:9" x14ac:dyDescent="0.25">
      <c r="A434" s="36" t="s">
        <v>319</v>
      </c>
      <c r="B434" s="37" t="s">
        <v>382</v>
      </c>
      <c r="C434" s="37" t="s">
        <v>520</v>
      </c>
      <c r="D434" s="37" t="s">
        <v>630</v>
      </c>
      <c r="E434" s="37" t="s">
        <v>301</v>
      </c>
      <c r="F434" s="22">
        <v>260589</v>
      </c>
      <c r="G434" s="22">
        <v>260589</v>
      </c>
      <c r="H434" s="40">
        <v>0</v>
      </c>
      <c r="I434" s="48">
        <f t="shared" si="9"/>
        <v>0</v>
      </c>
    </row>
    <row r="435" spans="1:9" x14ac:dyDescent="0.25">
      <c r="A435" s="36" t="s">
        <v>656</v>
      </c>
      <c r="B435" s="37" t="s">
        <v>382</v>
      </c>
      <c r="C435" s="37" t="s">
        <v>522</v>
      </c>
      <c r="D435" s="37"/>
      <c r="E435" s="37"/>
      <c r="F435" s="22">
        <v>719922156.90999997</v>
      </c>
      <c r="G435" s="22">
        <v>732822021.11000001</v>
      </c>
      <c r="H435" s="40">
        <v>372777364.31</v>
      </c>
      <c r="I435" s="48">
        <f t="shared" si="9"/>
        <v>50.868744875509734</v>
      </c>
    </row>
    <row r="436" spans="1:9" x14ac:dyDescent="0.25">
      <c r="A436" s="36" t="s">
        <v>676</v>
      </c>
      <c r="B436" s="37" t="s">
        <v>382</v>
      </c>
      <c r="C436" s="37" t="s">
        <v>610</v>
      </c>
      <c r="D436" s="37"/>
      <c r="E436" s="37"/>
      <c r="F436" s="22">
        <v>190837320.68000001</v>
      </c>
      <c r="G436" s="22">
        <v>191214792.68000001</v>
      </c>
      <c r="H436" s="40">
        <v>98783669.439999998</v>
      </c>
      <c r="I436" s="48">
        <f t="shared" si="9"/>
        <v>51.661102185391861</v>
      </c>
    </row>
    <row r="437" spans="1:9" ht="78.75" x14ac:dyDescent="0.25">
      <c r="A437" s="36" t="s">
        <v>837</v>
      </c>
      <c r="B437" s="37" t="s">
        <v>382</v>
      </c>
      <c r="C437" s="37" t="s">
        <v>610</v>
      </c>
      <c r="D437" s="37" t="s">
        <v>836</v>
      </c>
      <c r="E437" s="37"/>
      <c r="F437" s="22">
        <v>171215256</v>
      </c>
      <c r="G437" s="22">
        <v>171215256</v>
      </c>
      <c r="H437" s="40">
        <v>90796932</v>
      </c>
      <c r="I437" s="48">
        <f t="shared" si="9"/>
        <v>53.030865427085537</v>
      </c>
    </row>
    <row r="438" spans="1:9" ht="31.5" x14ac:dyDescent="0.25">
      <c r="A438" s="36" t="s">
        <v>320</v>
      </c>
      <c r="B438" s="37" t="s">
        <v>382</v>
      </c>
      <c r="C438" s="37" t="s">
        <v>610</v>
      </c>
      <c r="D438" s="37" t="s">
        <v>836</v>
      </c>
      <c r="E438" s="37" t="s">
        <v>303</v>
      </c>
      <c r="F438" s="22">
        <v>171215256</v>
      </c>
      <c r="G438" s="22">
        <v>171215256</v>
      </c>
      <c r="H438" s="40">
        <v>90796932</v>
      </c>
      <c r="I438" s="48">
        <f t="shared" si="9"/>
        <v>53.030865427085537</v>
      </c>
    </row>
    <row r="439" spans="1:9" x14ac:dyDescent="0.25">
      <c r="A439" s="36" t="s">
        <v>319</v>
      </c>
      <c r="B439" s="37" t="s">
        <v>382</v>
      </c>
      <c r="C439" s="37" t="s">
        <v>610</v>
      </c>
      <c r="D439" s="37" t="s">
        <v>836</v>
      </c>
      <c r="E439" s="37" t="s">
        <v>301</v>
      </c>
      <c r="F439" s="22">
        <v>149472496</v>
      </c>
      <c r="G439" s="22">
        <v>149472496</v>
      </c>
      <c r="H439" s="40">
        <v>81375002</v>
      </c>
      <c r="I439" s="48">
        <f t="shared" si="9"/>
        <v>54.441455236018811</v>
      </c>
    </row>
    <row r="440" spans="1:9" x14ac:dyDescent="0.25">
      <c r="A440" s="36" t="s">
        <v>403</v>
      </c>
      <c r="B440" s="37" t="s">
        <v>382</v>
      </c>
      <c r="C440" s="37" t="s">
        <v>610</v>
      </c>
      <c r="D440" s="37" t="s">
        <v>836</v>
      </c>
      <c r="E440" s="37" t="s">
        <v>335</v>
      </c>
      <c r="F440" s="22">
        <v>21742760</v>
      </c>
      <c r="G440" s="22">
        <v>21742760</v>
      </c>
      <c r="H440" s="40">
        <v>9421930</v>
      </c>
      <c r="I440" s="48">
        <f t="shared" si="9"/>
        <v>43.33364301496222</v>
      </c>
    </row>
    <row r="441" spans="1:9" x14ac:dyDescent="0.25">
      <c r="A441" s="36" t="s">
        <v>416</v>
      </c>
      <c r="B441" s="37" t="s">
        <v>382</v>
      </c>
      <c r="C441" s="37" t="s">
        <v>610</v>
      </c>
      <c r="D441" s="37" t="s">
        <v>631</v>
      </c>
      <c r="E441" s="37"/>
      <c r="F441" s="22">
        <v>7779744.6799999997</v>
      </c>
      <c r="G441" s="22">
        <v>8157216.6799999997</v>
      </c>
      <c r="H441" s="40">
        <v>4151537.44</v>
      </c>
      <c r="I441" s="48">
        <f t="shared" si="9"/>
        <v>50.894043922834719</v>
      </c>
    </row>
    <row r="442" spans="1:9" ht="31.5" x14ac:dyDescent="0.25">
      <c r="A442" s="36" t="s">
        <v>320</v>
      </c>
      <c r="B442" s="37" t="s">
        <v>382</v>
      </c>
      <c r="C442" s="37" t="s">
        <v>610</v>
      </c>
      <c r="D442" s="37" t="s">
        <v>631</v>
      </c>
      <c r="E442" s="37" t="s">
        <v>303</v>
      </c>
      <c r="F442" s="22">
        <v>7779744.6799999997</v>
      </c>
      <c r="G442" s="22">
        <v>8157216.6799999997</v>
      </c>
      <c r="H442" s="40">
        <v>4151537.44</v>
      </c>
      <c r="I442" s="48">
        <f t="shared" si="9"/>
        <v>50.894043922834719</v>
      </c>
    </row>
    <row r="443" spans="1:9" x14ac:dyDescent="0.25">
      <c r="A443" s="36" t="s">
        <v>319</v>
      </c>
      <c r="B443" s="37" t="s">
        <v>382</v>
      </c>
      <c r="C443" s="37" t="s">
        <v>610</v>
      </c>
      <c r="D443" s="37" t="s">
        <v>631</v>
      </c>
      <c r="E443" s="37" t="s">
        <v>301</v>
      </c>
      <c r="F443" s="22">
        <v>5675220</v>
      </c>
      <c r="G443" s="22">
        <v>5675220</v>
      </c>
      <c r="H443" s="40">
        <v>2799584.17</v>
      </c>
      <c r="I443" s="48">
        <f t="shared" si="9"/>
        <v>49.329967296421991</v>
      </c>
    </row>
    <row r="444" spans="1:9" x14ac:dyDescent="0.25">
      <c r="A444" s="36" t="s">
        <v>403</v>
      </c>
      <c r="B444" s="37" t="s">
        <v>382</v>
      </c>
      <c r="C444" s="37" t="s">
        <v>610</v>
      </c>
      <c r="D444" s="37" t="s">
        <v>631</v>
      </c>
      <c r="E444" s="37" t="s">
        <v>335</v>
      </c>
      <c r="F444" s="22">
        <v>2104524.6800000002</v>
      </c>
      <c r="G444" s="22">
        <v>2481996.6800000002</v>
      </c>
      <c r="H444" s="40">
        <v>1351953.27</v>
      </c>
      <c r="I444" s="48">
        <f t="shared" si="9"/>
        <v>54.470389944276633</v>
      </c>
    </row>
    <row r="445" spans="1:9" x14ac:dyDescent="0.25">
      <c r="A445" s="36" t="s">
        <v>404</v>
      </c>
      <c r="B445" s="37" t="s">
        <v>382</v>
      </c>
      <c r="C445" s="37" t="s">
        <v>610</v>
      </c>
      <c r="D445" s="37" t="s">
        <v>632</v>
      </c>
      <c r="E445" s="37"/>
      <c r="F445" s="22">
        <v>11842320</v>
      </c>
      <c r="G445" s="22">
        <v>11842320</v>
      </c>
      <c r="H445" s="40">
        <v>3835200</v>
      </c>
      <c r="I445" s="48">
        <f t="shared" si="9"/>
        <v>32.385546075431165</v>
      </c>
    </row>
    <row r="446" spans="1:9" ht="31.5" x14ac:dyDescent="0.25">
      <c r="A446" s="36" t="s">
        <v>320</v>
      </c>
      <c r="B446" s="37" t="s">
        <v>382</v>
      </c>
      <c r="C446" s="37" t="s">
        <v>610</v>
      </c>
      <c r="D446" s="37" t="s">
        <v>632</v>
      </c>
      <c r="E446" s="37" t="s">
        <v>303</v>
      </c>
      <c r="F446" s="22">
        <v>11842320</v>
      </c>
      <c r="G446" s="22">
        <v>11842320</v>
      </c>
      <c r="H446" s="40">
        <v>3835200</v>
      </c>
      <c r="I446" s="48">
        <f t="shared" si="9"/>
        <v>32.385546075431165</v>
      </c>
    </row>
    <row r="447" spans="1:9" x14ac:dyDescent="0.25">
      <c r="A447" s="36" t="s">
        <v>319</v>
      </c>
      <c r="B447" s="37" t="s">
        <v>382</v>
      </c>
      <c r="C447" s="37" t="s">
        <v>610</v>
      </c>
      <c r="D447" s="37" t="s">
        <v>632</v>
      </c>
      <c r="E447" s="37" t="s">
        <v>301</v>
      </c>
      <c r="F447" s="22">
        <v>10757040</v>
      </c>
      <c r="G447" s="22">
        <v>10757040</v>
      </c>
      <c r="H447" s="40">
        <v>3496650</v>
      </c>
      <c r="I447" s="48">
        <f t="shared" si="9"/>
        <v>32.505689297427544</v>
      </c>
    </row>
    <row r="448" spans="1:9" x14ac:dyDescent="0.25">
      <c r="A448" s="36" t="s">
        <v>403</v>
      </c>
      <c r="B448" s="37" t="s">
        <v>382</v>
      </c>
      <c r="C448" s="37" t="s">
        <v>610</v>
      </c>
      <c r="D448" s="37" t="s">
        <v>632</v>
      </c>
      <c r="E448" s="37" t="s">
        <v>335</v>
      </c>
      <c r="F448" s="22">
        <v>1085280</v>
      </c>
      <c r="G448" s="22">
        <v>1085280</v>
      </c>
      <c r="H448" s="40">
        <v>338550</v>
      </c>
      <c r="I448" s="48">
        <f t="shared" si="9"/>
        <v>31.194714727996462</v>
      </c>
    </row>
    <row r="449" spans="1:9" x14ac:dyDescent="0.25">
      <c r="A449" s="36" t="s">
        <v>677</v>
      </c>
      <c r="B449" s="37" t="s">
        <v>382</v>
      </c>
      <c r="C449" s="37" t="s">
        <v>612</v>
      </c>
      <c r="D449" s="37"/>
      <c r="E449" s="37"/>
      <c r="F449" s="22">
        <v>457172274.23000002</v>
      </c>
      <c r="G449" s="22">
        <v>469666891.66000003</v>
      </c>
      <c r="H449" s="40">
        <v>246596375.61000001</v>
      </c>
      <c r="I449" s="48">
        <f t="shared" si="9"/>
        <v>52.504526077711134</v>
      </c>
    </row>
    <row r="450" spans="1:9" ht="78.75" x14ac:dyDescent="0.25">
      <c r="A450" s="36" t="s">
        <v>838</v>
      </c>
      <c r="B450" s="37" t="s">
        <v>382</v>
      </c>
      <c r="C450" s="37" t="s">
        <v>612</v>
      </c>
      <c r="D450" s="37" t="s">
        <v>867</v>
      </c>
      <c r="E450" s="37"/>
      <c r="F450" s="22">
        <v>375020160</v>
      </c>
      <c r="G450" s="22">
        <v>375020160</v>
      </c>
      <c r="H450" s="40">
        <v>204026729</v>
      </c>
      <c r="I450" s="48">
        <f t="shared" si="9"/>
        <v>54.404202963382019</v>
      </c>
    </row>
    <row r="451" spans="1:9" ht="31.5" x14ac:dyDescent="0.25">
      <c r="A451" s="36" t="s">
        <v>320</v>
      </c>
      <c r="B451" s="37" t="s">
        <v>382</v>
      </c>
      <c r="C451" s="37" t="s">
        <v>612</v>
      </c>
      <c r="D451" s="37" t="s">
        <v>867</v>
      </c>
      <c r="E451" s="37" t="s">
        <v>303</v>
      </c>
      <c r="F451" s="22">
        <v>375020160</v>
      </c>
      <c r="G451" s="22">
        <v>375020160</v>
      </c>
      <c r="H451" s="40">
        <v>204026729</v>
      </c>
      <c r="I451" s="48">
        <f t="shared" si="9"/>
        <v>54.404202963382019</v>
      </c>
    </row>
    <row r="452" spans="1:9" x14ac:dyDescent="0.25">
      <c r="A452" s="36" t="s">
        <v>319</v>
      </c>
      <c r="B452" s="37" t="s">
        <v>382</v>
      </c>
      <c r="C452" s="37" t="s">
        <v>612</v>
      </c>
      <c r="D452" s="37" t="s">
        <v>867</v>
      </c>
      <c r="E452" s="37" t="s">
        <v>301</v>
      </c>
      <c r="F452" s="22">
        <v>375020160</v>
      </c>
      <c r="G452" s="22">
        <v>375020160</v>
      </c>
      <c r="H452" s="40">
        <v>204026729</v>
      </c>
      <c r="I452" s="48">
        <f t="shared" si="9"/>
        <v>54.404202963382019</v>
      </c>
    </row>
    <row r="453" spans="1:9" x14ac:dyDescent="0.25">
      <c r="A453" s="36" t="s">
        <v>414</v>
      </c>
      <c r="B453" s="37" t="s">
        <v>382</v>
      </c>
      <c r="C453" s="37" t="s">
        <v>612</v>
      </c>
      <c r="D453" s="37" t="s">
        <v>634</v>
      </c>
      <c r="E453" s="37"/>
      <c r="F453" s="22">
        <v>72718053.230000004</v>
      </c>
      <c r="G453" s="22">
        <v>80689543.560000002</v>
      </c>
      <c r="H453" s="40">
        <v>37823006.549999997</v>
      </c>
      <c r="I453" s="48">
        <f t="shared" si="9"/>
        <v>46.874731075749807</v>
      </c>
    </row>
    <row r="454" spans="1:9" ht="31.5" x14ac:dyDescent="0.25">
      <c r="A454" s="36" t="s">
        <v>320</v>
      </c>
      <c r="B454" s="37" t="s">
        <v>382</v>
      </c>
      <c r="C454" s="37" t="s">
        <v>612</v>
      </c>
      <c r="D454" s="37" t="s">
        <v>634</v>
      </c>
      <c r="E454" s="37" t="s">
        <v>303</v>
      </c>
      <c r="F454" s="22">
        <v>72718053.230000004</v>
      </c>
      <c r="G454" s="22">
        <v>80689543.560000002</v>
      </c>
      <c r="H454" s="40">
        <v>37823006.549999997</v>
      </c>
      <c r="I454" s="48">
        <f t="shared" si="9"/>
        <v>46.874731075749807</v>
      </c>
    </row>
    <row r="455" spans="1:9" x14ac:dyDescent="0.25">
      <c r="A455" s="36" t="s">
        <v>319</v>
      </c>
      <c r="B455" s="37" t="s">
        <v>382</v>
      </c>
      <c r="C455" s="37" t="s">
        <v>612</v>
      </c>
      <c r="D455" s="37" t="s">
        <v>634</v>
      </c>
      <c r="E455" s="37" t="s">
        <v>301</v>
      </c>
      <c r="F455" s="22">
        <v>72718053.230000004</v>
      </c>
      <c r="G455" s="22">
        <v>80689543.560000002</v>
      </c>
      <c r="H455" s="40">
        <v>37823006.549999997</v>
      </c>
      <c r="I455" s="48">
        <f t="shared" si="9"/>
        <v>46.874731075749807</v>
      </c>
    </row>
    <row r="456" spans="1:9" ht="47.25" x14ac:dyDescent="0.25">
      <c r="A456" s="36" t="s">
        <v>841</v>
      </c>
      <c r="B456" s="37" t="s">
        <v>382</v>
      </c>
      <c r="C456" s="37" t="s">
        <v>612</v>
      </c>
      <c r="D456" s="37" t="s">
        <v>842</v>
      </c>
      <c r="E456" s="37"/>
      <c r="F456" s="22">
        <v>0</v>
      </c>
      <c r="G456" s="22">
        <v>180645.16</v>
      </c>
      <c r="H456" s="40">
        <v>0</v>
      </c>
      <c r="I456" s="48">
        <f t="shared" si="9"/>
        <v>0</v>
      </c>
    </row>
    <row r="457" spans="1:9" ht="31.5" x14ac:dyDescent="0.25">
      <c r="A457" s="36" t="s">
        <v>320</v>
      </c>
      <c r="B457" s="37" t="s">
        <v>382</v>
      </c>
      <c r="C457" s="37" t="s">
        <v>612</v>
      </c>
      <c r="D457" s="37" t="s">
        <v>842</v>
      </c>
      <c r="E457" s="37" t="s">
        <v>303</v>
      </c>
      <c r="F457" s="22">
        <v>0</v>
      </c>
      <c r="G457" s="22">
        <v>180645.16</v>
      </c>
      <c r="H457" s="40">
        <v>0</v>
      </c>
      <c r="I457" s="48">
        <f t="shared" si="9"/>
        <v>0</v>
      </c>
    </row>
    <row r="458" spans="1:9" x14ac:dyDescent="0.25">
      <c r="A458" s="36" t="s">
        <v>319</v>
      </c>
      <c r="B458" s="37" t="s">
        <v>382</v>
      </c>
      <c r="C458" s="37" t="s">
        <v>612</v>
      </c>
      <c r="D458" s="37" t="s">
        <v>842</v>
      </c>
      <c r="E458" s="37" t="s">
        <v>301</v>
      </c>
      <c r="F458" s="22">
        <v>0</v>
      </c>
      <c r="G458" s="22">
        <v>180645.16</v>
      </c>
      <c r="H458" s="40">
        <v>0</v>
      </c>
      <c r="I458" s="48">
        <f t="shared" si="9"/>
        <v>0</v>
      </c>
    </row>
    <row r="459" spans="1:9" ht="47.25" x14ac:dyDescent="0.25">
      <c r="A459" s="36" t="s">
        <v>844</v>
      </c>
      <c r="B459" s="37" t="s">
        <v>382</v>
      </c>
      <c r="C459" s="37" t="s">
        <v>612</v>
      </c>
      <c r="D459" s="37" t="s">
        <v>843</v>
      </c>
      <c r="E459" s="37"/>
      <c r="F459" s="22">
        <v>0</v>
      </c>
      <c r="G459" s="22">
        <v>358422.94</v>
      </c>
      <c r="H459" s="40">
        <v>358422.94</v>
      </c>
      <c r="I459" s="48">
        <f t="shared" si="9"/>
        <v>100</v>
      </c>
    </row>
    <row r="460" spans="1:9" ht="31.5" x14ac:dyDescent="0.25">
      <c r="A460" s="36" t="s">
        <v>320</v>
      </c>
      <c r="B460" s="37" t="s">
        <v>382</v>
      </c>
      <c r="C460" s="37" t="s">
        <v>612</v>
      </c>
      <c r="D460" s="37" t="s">
        <v>843</v>
      </c>
      <c r="E460" s="37" t="s">
        <v>303</v>
      </c>
      <c r="F460" s="22">
        <v>0</v>
      </c>
      <c r="G460" s="22">
        <v>358422.94</v>
      </c>
      <c r="H460" s="40">
        <v>358422.94</v>
      </c>
      <c r="I460" s="48">
        <f t="shared" si="9"/>
        <v>100</v>
      </c>
    </row>
    <row r="461" spans="1:9" x14ac:dyDescent="0.25">
      <c r="A461" s="36" t="s">
        <v>319</v>
      </c>
      <c r="B461" s="37" t="s">
        <v>382</v>
      </c>
      <c r="C461" s="37" t="s">
        <v>612</v>
      </c>
      <c r="D461" s="37" t="s">
        <v>843</v>
      </c>
      <c r="E461" s="37" t="s">
        <v>301</v>
      </c>
      <c r="F461" s="22">
        <v>0</v>
      </c>
      <c r="G461" s="22">
        <v>358422.94</v>
      </c>
      <c r="H461" s="40">
        <v>358422.94</v>
      </c>
      <c r="I461" s="48">
        <f t="shared" si="9"/>
        <v>100</v>
      </c>
    </row>
    <row r="462" spans="1:9" x14ac:dyDescent="0.25">
      <c r="A462" s="36" t="s">
        <v>404</v>
      </c>
      <c r="B462" s="37" t="s">
        <v>382</v>
      </c>
      <c r="C462" s="37" t="s">
        <v>612</v>
      </c>
      <c r="D462" s="37" t="s">
        <v>632</v>
      </c>
      <c r="E462" s="37"/>
      <c r="F462" s="22">
        <v>9199701</v>
      </c>
      <c r="G462" s="22">
        <v>9199701</v>
      </c>
      <c r="H462" s="40">
        <v>4166877.12</v>
      </c>
      <c r="I462" s="48">
        <f t="shared" si="9"/>
        <v>45.293614651171815</v>
      </c>
    </row>
    <row r="463" spans="1:9" ht="31.5" x14ac:dyDescent="0.25">
      <c r="A463" s="36" t="s">
        <v>320</v>
      </c>
      <c r="B463" s="37" t="s">
        <v>382</v>
      </c>
      <c r="C463" s="37" t="s">
        <v>612</v>
      </c>
      <c r="D463" s="37" t="s">
        <v>632</v>
      </c>
      <c r="E463" s="37" t="s">
        <v>303</v>
      </c>
      <c r="F463" s="22">
        <v>9199701</v>
      </c>
      <c r="G463" s="22">
        <v>9199701</v>
      </c>
      <c r="H463" s="40">
        <v>4166877.12</v>
      </c>
      <c r="I463" s="48">
        <f t="shared" si="9"/>
        <v>45.293614651171815</v>
      </c>
    </row>
    <row r="464" spans="1:9" x14ac:dyDescent="0.25">
      <c r="A464" s="36" t="s">
        <v>319</v>
      </c>
      <c r="B464" s="37" t="s">
        <v>382</v>
      </c>
      <c r="C464" s="37" t="s">
        <v>612</v>
      </c>
      <c r="D464" s="37" t="s">
        <v>632</v>
      </c>
      <c r="E464" s="37" t="s">
        <v>301</v>
      </c>
      <c r="F464" s="22">
        <v>9199701</v>
      </c>
      <c r="G464" s="22">
        <v>9199701</v>
      </c>
      <c r="H464" s="40">
        <v>4166877.12</v>
      </c>
      <c r="I464" s="48">
        <f t="shared" si="9"/>
        <v>45.293614651171815</v>
      </c>
    </row>
    <row r="465" spans="1:9" ht="47.25" x14ac:dyDescent="0.25">
      <c r="A465" s="36" t="s">
        <v>397</v>
      </c>
      <c r="B465" s="37" t="s">
        <v>382</v>
      </c>
      <c r="C465" s="37" t="s">
        <v>612</v>
      </c>
      <c r="D465" s="37" t="s">
        <v>635</v>
      </c>
      <c r="E465" s="37"/>
      <c r="F465" s="22">
        <v>234360</v>
      </c>
      <c r="G465" s="22">
        <v>234360</v>
      </c>
      <c r="H465" s="40">
        <v>221340</v>
      </c>
      <c r="I465" s="48">
        <f t="shared" si="9"/>
        <v>94.444444444444443</v>
      </c>
    </row>
    <row r="466" spans="1:9" ht="31.5" x14ac:dyDescent="0.25">
      <c r="A466" s="36" t="s">
        <v>320</v>
      </c>
      <c r="B466" s="37" t="s">
        <v>382</v>
      </c>
      <c r="C466" s="37" t="s">
        <v>612</v>
      </c>
      <c r="D466" s="37" t="s">
        <v>635</v>
      </c>
      <c r="E466" s="37" t="s">
        <v>303</v>
      </c>
      <c r="F466" s="22">
        <v>234360</v>
      </c>
      <c r="G466" s="22">
        <v>234360</v>
      </c>
      <c r="H466" s="40">
        <v>221340</v>
      </c>
      <c r="I466" s="48">
        <f t="shared" si="9"/>
        <v>94.444444444444443</v>
      </c>
    </row>
    <row r="467" spans="1:9" x14ac:dyDescent="0.25">
      <c r="A467" s="36" t="s">
        <v>319</v>
      </c>
      <c r="B467" s="37" t="s">
        <v>382</v>
      </c>
      <c r="C467" s="37" t="s">
        <v>612</v>
      </c>
      <c r="D467" s="37" t="s">
        <v>635</v>
      </c>
      <c r="E467" s="37" t="s">
        <v>301</v>
      </c>
      <c r="F467" s="22">
        <v>234360</v>
      </c>
      <c r="G467" s="22">
        <v>234360</v>
      </c>
      <c r="H467" s="40">
        <v>221340</v>
      </c>
      <c r="I467" s="48">
        <f t="shared" si="9"/>
        <v>94.444444444444443</v>
      </c>
    </row>
    <row r="468" spans="1:9" ht="47.25" x14ac:dyDescent="0.25">
      <c r="A468" s="36" t="s">
        <v>914</v>
      </c>
      <c r="B468" s="37" t="s">
        <v>382</v>
      </c>
      <c r="C468" s="37" t="s">
        <v>612</v>
      </c>
      <c r="D468" s="37" t="s">
        <v>913</v>
      </c>
      <c r="E468" s="37"/>
      <c r="F468" s="22">
        <v>0</v>
      </c>
      <c r="G468" s="22">
        <v>3984059</v>
      </c>
      <c r="H468" s="40">
        <v>0</v>
      </c>
      <c r="I468" s="48"/>
    </row>
    <row r="469" spans="1:9" ht="31.5" x14ac:dyDescent="0.25">
      <c r="A469" s="36" t="s">
        <v>320</v>
      </c>
      <c r="B469" s="37" t="s">
        <v>382</v>
      </c>
      <c r="C469" s="37" t="s">
        <v>612</v>
      </c>
      <c r="D469" s="37" t="s">
        <v>913</v>
      </c>
      <c r="E469" s="37" t="s">
        <v>303</v>
      </c>
      <c r="F469" s="22">
        <v>0</v>
      </c>
      <c r="G469" s="22">
        <v>3984059</v>
      </c>
      <c r="H469" s="40">
        <v>0</v>
      </c>
      <c r="I469" s="48"/>
    </row>
    <row r="470" spans="1:9" x14ac:dyDescent="0.25">
      <c r="A470" s="36" t="s">
        <v>319</v>
      </c>
      <c r="B470" s="37" t="s">
        <v>382</v>
      </c>
      <c r="C470" s="37" t="s">
        <v>612</v>
      </c>
      <c r="D470" s="37" t="s">
        <v>913</v>
      </c>
      <c r="E470" s="37" t="s">
        <v>301</v>
      </c>
      <c r="F470" s="22">
        <v>0</v>
      </c>
      <c r="G470" s="22">
        <v>3984059</v>
      </c>
      <c r="H470" s="40">
        <v>0</v>
      </c>
      <c r="I470" s="48"/>
    </row>
    <row r="471" spans="1:9" x14ac:dyDescent="0.25">
      <c r="A471" s="36" t="s">
        <v>670</v>
      </c>
      <c r="B471" s="37" t="s">
        <v>382</v>
      </c>
      <c r="C471" s="37" t="s">
        <v>523</v>
      </c>
      <c r="D471" s="37"/>
      <c r="E471" s="37"/>
      <c r="F471" s="22">
        <v>6073694</v>
      </c>
      <c r="G471" s="22">
        <v>6102568.7699999996</v>
      </c>
      <c r="H471" s="40">
        <v>2821897.36</v>
      </c>
      <c r="I471" s="48">
        <f t="shared" si="9"/>
        <v>46.241139860190387</v>
      </c>
    </row>
    <row r="472" spans="1:9" x14ac:dyDescent="0.25">
      <c r="A472" s="36" t="s">
        <v>374</v>
      </c>
      <c r="B472" s="37" t="s">
        <v>382</v>
      </c>
      <c r="C472" s="37" t="s">
        <v>523</v>
      </c>
      <c r="D472" s="37" t="s">
        <v>636</v>
      </c>
      <c r="E472" s="37"/>
      <c r="F472" s="22">
        <v>5725810</v>
      </c>
      <c r="G472" s="22">
        <v>5725810</v>
      </c>
      <c r="H472" s="40">
        <v>2474013.36</v>
      </c>
      <c r="I472" s="48">
        <f t="shared" si="9"/>
        <v>43.208093876674212</v>
      </c>
    </row>
    <row r="473" spans="1:9" ht="31.5" x14ac:dyDescent="0.25">
      <c r="A473" s="36" t="s">
        <v>320</v>
      </c>
      <c r="B473" s="37" t="s">
        <v>382</v>
      </c>
      <c r="C473" s="37" t="s">
        <v>523</v>
      </c>
      <c r="D473" s="37" t="s">
        <v>636</v>
      </c>
      <c r="E473" s="37" t="s">
        <v>303</v>
      </c>
      <c r="F473" s="22">
        <v>5725810</v>
      </c>
      <c r="G473" s="22">
        <v>5725810</v>
      </c>
      <c r="H473" s="40">
        <v>2474013.36</v>
      </c>
      <c r="I473" s="48">
        <f t="shared" si="9"/>
        <v>43.208093876674212</v>
      </c>
    </row>
    <row r="474" spans="1:9" x14ac:dyDescent="0.25">
      <c r="A474" s="36" t="s">
        <v>319</v>
      </c>
      <c r="B474" s="37" t="s">
        <v>382</v>
      </c>
      <c r="C474" s="37" t="s">
        <v>523</v>
      </c>
      <c r="D474" s="37" t="s">
        <v>636</v>
      </c>
      <c r="E474" s="37" t="s">
        <v>301</v>
      </c>
      <c r="F474" s="22">
        <v>5725810</v>
      </c>
      <c r="G474" s="22">
        <v>5725810</v>
      </c>
      <c r="H474" s="40">
        <v>2474013.36</v>
      </c>
      <c r="I474" s="48">
        <f t="shared" si="9"/>
        <v>43.208093876674212</v>
      </c>
    </row>
    <row r="475" spans="1:9" x14ac:dyDescent="0.25">
      <c r="A475" s="36" t="s">
        <v>334</v>
      </c>
      <c r="B475" s="37" t="s">
        <v>382</v>
      </c>
      <c r="C475" s="37" t="s">
        <v>523</v>
      </c>
      <c r="D475" s="37" t="s">
        <v>699</v>
      </c>
      <c r="E475" s="37"/>
      <c r="F475" s="22">
        <v>0</v>
      </c>
      <c r="G475" s="22">
        <v>28874.77</v>
      </c>
      <c r="H475" s="40">
        <v>0</v>
      </c>
      <c r="I475" s="48">
        <f t="shared" si="9"/>
        <v>0</v>
      </c>
    </row>
    <row r="476" spans="1:9" ht="31.5" x14ac:dyDescent="0.25">
      <c r="A476" s="36" t="s">
        <v>320</v>
      </c>
      <c r="B476" s="37" t="s">
        <v>382</v>
      </c>
      <c r="C476" s="37" t="s">
        <v>523</v>
      </c>
      <c r="D476" s="37" t="s">
        <v>699</v>
      </c>
      <c r="E476" s="37" t="s">
        <v>303</v>
      </c>
      <c r="F476" s="22">
        <v>0</v>
      </c>
      <c r="G476" s="22">
        <v>28874.77</v>
      </c>
      <c r="H476" s="40">
        <v>0</v>
      </c>
      <c r="I476" s="48">
        <f t="shared" si="9"/>
        <v>0</v>
      </c>
    </row>
    <row r="477" spans="1:9" x14ac:dyDescent="0.25">
      <c r="A477" s="36" t="s">
        <v>319</v>
      </c>
      <c r="B477" s="37" t="s">
        <v>382</v>
      </c>
      <c r="C477" s="37" t="s">
        <v>523</v>
      </c>
      <c r="D477" s="37" t="s">
        <v>699</v>
      </c>
      <c r="E477" s="37" t="s">
        <v>301</v>
      </c>
      <c r="F477" s="22">
        <v>0</v>
      </c>
      <c r="G477" s="22">
        <v>28874.77</v>
      </c>
      <c r="H477" s="40">
        <v>0</v>
      </c>
      <c r="I477" s="48">
        <f t="shared" si="9"/>
        <v>0</v>
      </c>
    </row>
    <row r="478" spans="1:9" ht="47.25" x14ac:dyDescent="0.25">
      <c r="A478" s="36" t="s">
        <v>846</v>
      </c>
      <c r="B478" s="37" t="s">
        <v>382</v>
      </c>
      <c r="C478" s="37" t="s">
        <v>523</v>
      </c>
      <c r="D478" s="37" t="s">
        <v>845</v>
      </c>
      <c r="E478" s="37"/>
      <c r="F478" s="22">
        <v>347884</v>
      </c>
      <c r="G478" s="22">
        <v>347884</v>
      </c>
      <c r="H478" s="40">
        <v>347884</v>
      </c>
      <c r="I478" s="48">
        <f t="shared" si="9"/>
        <v>100</v>
      </c>
    </row>
    <row r="479" spans="1:9" ht="31.5" x14ac:dyDescent="0.25">
      <c r="A479" s="36" t="s">
        <v>320</v>
      </c>
      <c r="B479" s="37" t="s">
        <v>382</v>
      </c>
      <c r="C479" s="37" t="s">
        <v>523</v>
      </c>
      <c r="D479" s="37" t="s">
        <v>845</v>
      </c>
      <c r="E479" s="37" t="s">
        <v>303</v>
      </c>
      <c r="F479" s="22">
        <v>347884</v>
      </c>
      <c r="G479" s="22">
        <v>347884</v>
      </c>
      <c r="H479" s="40">
        <v>347884</v>
      </c>
      <c r="I479" s="48">
        <f t="shared" si="9"/>
        <v>100</v>
      </c>
    </row>
    <row r="480" spans="1:9" x14ac:dyDescent="0.25">
      <c r="A480" s="36" t="s">
        <v>319</v>
      </c>
      <c r="B480" s="37" t="s">
        <v>382</v>
      </c>
      <c r="C480" s="37" t="s">
        <v>523</v>
      </c>
      <c r="D480" s="37" t="s">
        <v>845</v>
      </c>
      <c r="E480" s="37" t="s">
        <v>301</v>
      </c>
      <c r="F480" s="22">
        <v>347884</v>
      </c>
      <c r="G480" s="22">
        <v>347884</v>
      </c>
      <c r="H480" s="40">
        <v>347884</v>
      </c>
      <c r="I480" s="48">
        <f t="shared" si="9"/>
        <v>100</v>
      </c>
    </row>
    <row r="481" spans="1:9" x14ac:dyDescent="0.25">
      <c r="A481" s="36" t="s">
        <v>660</v>
      </c>
      <c r="B481" s="37" t="s">
        <v>382</v>
      </c>
      <c r="C481" s="37" t="s">
        <v>525</v>
      </c>
      <c r="D481" s="37"/>
      <c r="E481" s="37"/>
      <c r="F481" s="22">
        <v>2149056</v>
      </c>
      <c r="G481" s="22">
        <v>2149056</v>
      </c>
      <c r="H481" s="40">
        <v>0</v>
      </c>
      <c r="I481" s="48">
        <f t="shared" si="9"/>
        <v>0</v>
      </c>
    </row>
    <row r="482" spans="1:9" ht="31.5" x14ac:dyDescent="0.25">
      <c r="A482" s="36" t="s">
        <v>722</v>
      </c>
      <c r="B482" s="37" t="s">
        <v>382</v>
      </c>
      <c r="C482" s="37" t="s">
        <v>525</v>
      </c>
      <c r="D482" s="37" t="s">
        <v>637</v>
      </c>
      <c r="E482" s="37"/>
      <c r="F482" s="22">
        <v>2149056</v>
      </c>
      <c r="G482" s="22">
        <v>2149056</v>
      </c>
      <c r="H482" s="40">
        <v>0</v>
      </c>
      <c r="I482" s="48">
        <f t="shared" si="9"/>
        <v>0</v>
      </c>
    </row>
    <row r="483" spans="1:9" ht="31.5" x14ac:dyDescent="0.25">
      <c r="A483" s="36" t="s">
        <v>320</v>
      </c>
      <c r="B483" s="37" t="s">
        <v>382</v>
      </c>
      <c r="C483" s="37" t="s">
        <v>525</v>
      </c>
      <c r="D483" s="37" t="s">
        <v>637</v>
      </c>
      <c r="E483" s="37" t="s">
        <v>303</v>
      </c>
      <c r="F483" s="22">
        <v>2149056</v>
      </c>
      <c r="G483" s="22">
        <v>2149056</v>
      </c>
      <c r="H483" s="40">
        <v>0</v>
      </c>
      <c r="I483" s="48">
        <f t="shared" si="9"/>
        <v>0</v>
      </c>
    </row>
    <row r="484" spans="1:9" x14ac:dyDescent="0.25">
      <c r="A484" s="36" t="s">
        <v>319</v>
      </c>
      <c r="B484" s="37" t="s">
        <v>382</v>
      </c>
      <c r="C484" s="37" t="s">
        <v>525</v>
      </c>
      <c r="D484" s="37" t="s">
        <v>637</v>
      </c>
      <c r="E484" s="37" t="s">
        <v>301</v>
      </c>
      <c r="F484" s="22">
        <v>2149056</v>
      </c>
      <c r="G484" s="22">
        <v>2149056</v>
      </c>
      <c r="H484" s="40">
        <v>0</v>
      </c>
      <c r="I484" s="48">
        <f t="shared" si="9"/>
        <v>0</v>
      </c>
    </row>
    <row r="485" spans="1:9" x14ac:dyDescent="0.25">
      <c r="A485" s="36" t="s">
        <v>661</v>
      </c>
      <c r="B485" s="37" t="s">
        <v>382</v>
      </c>
      <c r="C485" s="37" t="s">
        <v>528</v>
      </c>
      <c r="D485" s="37"/>
      <c r="E485" s="37"/>
      <c r="F485" s="22">
        <v>63689812</v>
      </c>
      <c r="G485" s="22">
        <v>63688712</v>
      </c>
      <c r="H485" s="40">
        <v>24575421.899999999</v>
      </c>
      <c r="I485" s="48">
        <f t="shared" si="9"/>
        <v>38.586777983514565</v>
      </c>
    </row>
    <row r="486" spans="1:9" ht="31.5" x14ac:dyDescent="0.25">
      <c r="A486" s="36" t="s">
        <v>243</v>
      </c>
      <c r="B486" s="37" t="s">
        <v>382</v>
      </c>
      <c r="C486" s="37" t="s">
        <v>528</v>
      </c>
      <c r="D486" s="37" t="s">
        <v>638</v>
      </c>
      <c r="E486" s="37"/>
      <c r="F486" s="22">
        <v>2675224</v>
      </c>
      <c r="G486" s="22">
        <v>2675224</v>
      </c>
      <c r="H486" s="40">
        <v>1504388.11</v>
      </c>
      <c r="I486" s="48">
        <f t="shared" si="9"/>
        <v>56.234098901624684</v>
      </c>
    </row>
    <row r="487" spans="1:9" ht="63" x14ac:dyDescent="0.25">
      <c r="A487" s="36" t="s">
        <v>242</v>
      </c>
      <c r="B487" s="37" t="s">
        <v>382</v>
      </c>
      <c r="C487" s="37" t="s">
        <v>528</v>
      </c>
      <c r="D487" s="37" t="s">
        <v>638</v>
      </c>
      <c r="E487" s="37" t="s">
        <v>241</v>
      </c>
      <c r="F487" s="22">
        <v>2675224</v>
      </c>
      <c r="G487" s="22">
        <v>2675224</v>
      </c>
      <c r="H487" s="40">
        <v>1504388.11</v>
      </c>
      <c r="I487" s="48">
        <f t="shared" si="9"/>
        <v>56.234098901624684</v>
      </c>
    </row>
    <row r="488" spans="1:9" ht="31.5" x14ac:dyDescent="0.25">
      <c r="A488" s="36" t="s">
        <v>252</v>
      </c>
      <c r="B488" s="37" t="s">
        <v>382</v>
      </c>
      <c r="C488" s="37" t="s">
        <v>528</v>
      </c>
      <c r="D488" s="37" t="s">
        <v>638</v>
      </c>
      <c r="E488" s="37" t="s">
        <v>240</v>
      </c>
      <c r="F488" s="22">
        <v>2675224</v>
      </c>
      <c r="G488" s="22">
        <v>2675224</v>
      </c>
      <c r="H488" s="40">
        <v>1504388.11</v>
      </c>
      <c r="I488" s="48">
        <f t="shared" si="9"/>
        <v>56.234098901624684</v>
      </c>
    </row>
    <row r="489" spans="1:9" ht="31.5" x14ac:dyDescent="0.25">
      <c r="A489" s="36" t="s">
        <v>419</v>
      </c>
      <c r="B489" s="37" t="s">
        <v>382</v>
      </c>
      <c r="C489" s="37" t="s">
        <v>528</v>
      </c>
      <c r="D489" s="37" t="s">
        <v>639</v>
      </c>
      <c r="E489" s="37"/>
      <c r="F489" s="22">
        <v>4385945</v>
      </c>
      <c r="G489" s="22">
        <v>4385945</v>
      </c>
      <c r="H489" s="40">
        <v>1927514.58</v>
      </c>
      <c r="I489" s="48">
        <f t="shared" si="9"/>
        <v>43.947531945795035</v>
      </c>
    </row>
    <row r="490" spans="1:9" ht="63" x14ac:dyDescent="0.25">
      <c r="A490" s="36" t="s">
        <v>242</v>
      </c>
      <c r="B490" s="37" t="s">
        <v>382</v>
      </c>
      <c r="C490" s="37" t="s">
        <v>528</v>
      </c>
      <c r="D490" s="37" t="s">
        <v>639</v>
      </c>
      <c r="E490" s="37" t="s">
        <v>241</v>
      </c>
      <c r="F490" s="22">
        <v>4097653</v>
      </c>
      <c r="G490" s="22">
        <v>4097653</v>
      </c>
      <c r="H490" s="40">
        <v>1878018.99</v>
      </c>
      <c r="I490" s="48">
        <f t="shared" si="9"/>
        <v>45.831577002737909</v>
      </c>
    </row>
    <row r="491" spans="1:9" x14ac:dyDescent="0.25">
      <c r="A491" s="36" t="s">
        <v>327</v>
      </c>
      <c r="B491" s="37" t="s">
        <v>382</v>
      </c>
      <c r="C491" s="37" t="s">
        <v>528</v>
      </c>
      <c r="D491" s="37" t="s">
        <v>639</v>
      </c>
      <c r="E491" s="37" t="s">
        <v>326</v>
      </c>
      <c r="F491" s="22">
        <v>4097653</v>
      </c>
      <c r="G491" s="22">
        <v>4097653</v>
      </c>
      <c r="H491" s="40">
        <v>1878018.99</v>
      </c>
      <c r="I491" s="48">
        <f t="shared" si="9"/>
        <v>45.831577002737909</v>
      </c>
    </row>
    <row r="492" spans="1:9" ht="31.5" x14ac:dyDescent="0.25">
      <c r="A492" s="36" t="s">
        <v>251</v>
      </c>
      <c r="B492" s="37" t="s">
        <v>382</v>
      </c>
      <c r="C492" s="37" t="s">
        <v>528</v>
      </c>
      <c r="D492" s="37" t="s">
        <v>639</v>
      </c>
      <c r="E492" s="37" t="s">
        <v>219</v>
      </c>
      <c r="F492" s="22">
        <v>288292</v>
      </c>
      <c r="G492" s="22">
        <v>288292</v>
      </c>
      <c r="H492" s="40">
        <v>49495.59</v>
      </c>
      <c r="I492" s="48">
        <f t="shared" si="9"/>
        <v>17.168561736017647</v>
      </c>
    </row>
    <row r="493" spans="1:9" ht="31.5" x14ac:dyDescent="0.25">
      <c r="A493" s="36" t="s">
        <v>250</v>
      </c>
      <c r="B493" s="37" t="s">
        <v>382</v>
      </c>
      <c r="C493" s="37" t="s">
        <v>528</v>
      </c>
      <c r="D493" s="37" t="s">
        <v>639</v>
      </c>
      <c r="E493" s="37" t="s">
        <v>215</v>
      </c>
      <c r="F493" s="22">
        <v>288292</v>
      </c>
      <c r="G493" s="22">
        <v>288292</v>
      </c>
      <c r="H493" s="40">
        <v>49495.59</v>
      </c>
      <c r="I493" s="48">
        <f t="shared" si="9"/>
        <v>17.168561736017647</v>
      </c>
    </row>
    <row r="494" spans="1:9" ht="31.5" x14ac:dyDescent="0.25">
      <c r="A494" s="36" t="s">
        <v>848</v>
      </c>
      <c r="B494" s="37" t="s">
        <v>382</v>
      </c>
      <c r="C494" s="37" t="s">
        <v>528</v>
      </c>
      <c r="D494" s="37" t="s">
        <v>698</v>
      </c>
      <c r="E494" s="37"/>
      <c r="F494" s="22">
        <v>26000000</v>
      </c>
      <c r="G494" s="22">
        <v>26000000</v>
      </c>
      <c r="H494" s="40">
        <v>2050879.38</v>
      </c>
      <c r="I494" s="48">
        <f t="shared" si="9"/>
        <v>7.8879976153846147</v>
      </c>
    </row>
    <row r="495" spans="1:9" ht="31.5" x14ac:dyDescent="0.25">
      <c r="A495" s="36" t="s">
        <v>320</v>
      </c>
      <c r="B495" s="37" t="s">
        <v>382</v>
      </c>
      <c r="C495" s="37" t="s">
        <v>528</v>
      </c>
      <c r="D495" s="37" t="s">
        <v>698</v>
      </c>
      <c r="E495" s="37" t="s">
        <v>303</v>
      </c>
      <c r="F495" s="22">
        <v>26000000</v>
      </c>
      <c r="G495" s="22">
        <v>26000000</v>
      </c>
      <c r="H495" s="40">
        <v>2050879.38</v>
      </c>
      <c r="I495" s="48">
        <f t="shared" si="9"/>
        <v>7.8879976153846147</v>
      </c>
    </row>
    <row r="496" spans="1:9" x14ac:dyDescent="0.25">
      <c r="A496" s="36" t="s">
        <v>319</v>
      </c>
      <c r="B496" s="37" t="s">
        <v>382</v>
      </c>
      <c r="C496" s="37" t="s">
        <v>528</v>
      </c>
      <c r="D496" s="37" t="s">
        <v>698</v>
      </c>
      <c r="E496" s="37" t="s">
        <v>301</v>
      </c>
      <c r="F496" s="22">
        <v>26000000</v>
      </c>
      <c r="G496" s="22">
        <v>26000000</v>
      </c>
      <c r="H496" s="40">
        <v>2050879.38</v>
      </c>
      <c r="I496" s="48">
        <f t="shared" si="9"/>
        <v>7.8879976153846147</v>
      </c>
    </row>
    <row r="497" spans="1:9" ht="31.5" x14ac:dyDescent="0.25">
      <c r="A497" s="36" t="s">
        <v>865</v>
      </c>
      <c r="B497" s="37" t="s">
        <v>382</v>
      </c>
      <c r="C497" s="37" t="s">
        <v>528</v>
      </c>
      <c r="D497" s="37" t="s">
        <v>849</v>
      </c>
      <c r="E497" s="37"/>
      <c r="F497" s="22">
        <v>8636384</v>
      </c>
      <c r="G497" s="22">
        <v>8636384</v>
      </c>
      <c r="H497" s="40">
        <v>8636384</v>
      </c>
      <c r="I497" s="48">
        <f t="shared" si="9"/>
        <v>100</v>
      </c>
    </row>
    <row r="498" spans="1:9" ht="31.5" x14ac:dyDescent="0.25">
      <c r="A498" s="36" t="s">
        <v>320</v>
      </c>
      <c r="B498" s="37" t="s">
        <v>382</v>
      </c>
      <c r="C498" s="37" t="s">
        <v>528</v>
      </c>
      <c r="D498" s="37" t="s">
        <v>849</v>
      </c>
      <c r="E498" s="37" t="s">
        <v>303</v>
      </c>
      <c r="F498" s="22">
        <v>8636384</v>
      </c>
      <c r="G498" s="22">
        <v>8636384</v>
      </c>
      <c r="H498" s="40">
        <v>8636384</v>
      </c>
      <c r="I498" s="48">
        <f t="shared" ref="I498:I535" si="10">H498/G498*100</f>
        <v>100</v>
      </c>
    </row>
    <row r="499" spans="1:9" x14ac:dyDescent="0.25">
      <c r="A499" s="36" t="s">
        <v>319</v>
      </c>
      <c r="B499" s="37" t="s">
        <v>382</v>
      </c>
      <c r="C499" s="37" t="s">
        <v>528</v>
      </c>
      <c r="D499" s="37" t="s">
        <v>849</v>
      </c>
      <c r="E499" s="37" t="s">
        <v>301</v>
      </c>
      <c r="F499" s="22">
        <v>8636384</v>
      </c>
      <c r="G499" s="22">
        <v>8636384</v>
      </c>
      <c r="H499" s="40">
        <v>8636384</v>
      </c>
      <c r="I499" s="48">
        <f t="shared" si="10"/>
        <v>100</v>
      </c>
    </row>
    <row r="500" spans="1:9" ht="47.25" x14ac:dyDescent="0.25">
      <c r="A500" s="36" t="s">
        <v>409</v>
      </c>
      <c r="B500" s="37" t="s">
        <v>382</v>
      </c>
      <c r="C500" s="37" t="s">
        <v>528</v>
      </c>
      <c r="D500" s="37" t="s">
        <v>640</v>
      </c>
      <c r="E500" s="37"/>
      <c r="F500" s="22">
        <v>704000</v>
      </c>
      <c r="G500" s="22">
        <v>704000</v>
      </c>
      <c r="H500" s="40">
        <v>225200</v>
      </c>
      <c r="I500" s="48">
        <f t="shared" si="10"/>
        <v>31.988636363636363</v>
      </c>
    </row>
    <row r="501" spans="1:9" ht="63" x14ac:dyDescent="0.25">
      <c r="A501" s="36" t="s">
        <v>242</v>
      </c>
      <c r="B501" s="37" t="s">
        <v>382</v>
      </c>
      <c r="C501" s="37" t="s">
        <v>528</v>
      </c>
      <c r="D501" s="37" t="s">
        <v>640</v>
      </c>
      <c r="E501" s="37" t="s">
        <v>241</v>
      </c>
      <c r="F501" s="22">
        <v>4000</v>
      </c>
      <c r="G501" s="22">
        <v>4000</v>
      </c>
      <c r="H501" s="40">
        <v>0</v>
      </c>
      <c r="I501" s="48">
        <f t="shared" si="10"/>
        <v>0</v>
      </c>
    </row>
    <row r="502" spans="1:9" x14ac:dyDescent="0.25">
      <c r="A502" s="36" t="s">
        <v>327</v>
      </c>
      <c r="B502" s="37" t="s">
        <v>382</v>
      </c>
      <c r="C502" s="37" t="s">
        <v>528</v>
      </c>
      <c r="D502" s="37" t="s">
        <v>640</v>
      </c>
      <c r="E502" s="37" t="s">
        <v>326</v>
      </c>
      <c r="F502" s="22">
        <v>4000</v>
      </c>
      <c r="G502" s="22">
        <v>4000</v>
      </c>
      <c r="H502" s="40">
        <v>0</v>
      </c>
      <c r="I502" s="48">
        <f t="shared" si="10"/>
        <v>0</v>
      </c>
    </row>
    <row r="503" spans="1:9" ht="31.5" x14ac:dyDescent="0.25">
      <c r="A503" s="36" t="s">
        <v>251</v>
      </c>
      <c r="B503" s="37" t="s">
        <v>382</v>
      </c>
      <c r="C503" s="37" t="s">
        <v>528</v>
      </c>
      <c r="D503" s="37" t="s">
        <v>640</v>
      </c>
      <c r="E503" s="37" t="s">
        <v>219</v>
      </c>
      <c r="F503" s="22">
        <v>700000</v>
      </c>
      <c r="G503" s="22">
        <v>700000</v>
      </c>
      <c r="H503" s="40">
        <v>225200</v>
      </c>
      <c r="I503" s="48">
        <f t="shared" si="10"/>
        <v>32.171428571428571</v>
      </c>
    </row>
    <row r="504" spans="1:9" ht="31.5" x14ac:dyDescent="0.25">
      <c r="A504" s="36" t="s">
        <v>250</v>
      </c>
      <c r="B504" s="37" t="s">
        <v>382</v>
      </c>
      <c r="C504" s="37" t="s">
        <v>528</v>
      </c>
      <c r="D504" s="37" t="s">
        <v>640</v>
      </c>
      <c r="E504" s="37" t="s">
        <v>215</v>
      </c>
      <c r="F504" s="22">
        <v>700000</v>
      </c>
      <c r="G504" s="22">
        <v>700000</v>
      </c>
      <c r="H504" s="40">
        <v>225200</v>
      </c>
      <c r="I504" s="48">
        <f t="shared" si="10"/>
        <v>32.171428571428571</v>
      </c>
    </row>
    <row r="505" spans="1:9" x14ac:dyDescent="0.25">
      <c r="A505" s="36" t="s">
        <v>369</v>
      </c>
      <c r="B505" s="37" t="s">
        <v>382</v>
      </c>
      <c r="C505" s="37" t="s">
        <v>528</v>
      </c>
      <c r="D505" s="37" t="s">
        <v>641</v>
      </c>
      <c r="E505" s="37"/>
      <c r="F505" s="22">
        <v>283550</v>
      </c>
      <c r="G505" s="22">
        <v>283550</v>
      </c>
      <c r="H505" s="40">
        <v>0</v>
      </c>
      <c r="I505" s="48">
        <f t="shared" si="10"/>
        <v>0</v>
      </c>
    </row>
    <row r="506" spans="1:9" ht="63" x14ac:dyDescent="0.25">
      <c r="A506" s="36" t="s">
        <v>242</v>
      </c>
      <c r="B506" s="37" t="s">
        <v>382</v>
      </c>
      <c r="C506" s="37" t="s">
        <v>528</v>
      </c>
      <c r="D506" s="37" t="s">
        <v>641</v>
      </c>
      <c r="E506" s="37" t="s">
        <v>241</v>
      </c>
      <c r="F506" s="22">
        <v>102000</v>
      </c>
      <c r="G506" s="22">
        <v>102000</v>
      </c>
      <c r="H506" s="40">
        <v>0</v>
      </c>
      <c r="I506" s="48">
        <f t="shared" si="10"/>
        <v>0</v>
      </c>
    </row>
    <row r="507" spans="1:9" x14ac:dyDescent="0.25">
      <c r="A507" s="36" t="s">
        <v>327</v>
      </c>
      <c r="B507" s="37" t="s">
        <v>382</v>
      </c>
      <c r="C507" s="37" t="s">
        <v>528</v>
      </c>
      <c r="D507" s="37" t="s">
        <v>641</v>
      </c>
      <c r="E507" s="37" t="s">
        <v>326</v>
      </c>
      <c r="F507" s="22">
        <v>102000</v>
      </c>
      <c r="G507" s="22">
        <v>102000</v>
      </c>
      <c r="H507" s="40">
        <v>0</v>
      </c>
      <c r="I507" s="48">
        <f t="shared" si="10"/>
        <v>0</v>
      </c>
    </row>
    <row r="508" spans="1:9" ht="31.5" x14ac:dyDescent="0.25">
      <c r="A508" s="36" t="s">
        <v>251</v>
      </c>
      <c r="B508" s="37" t="s">
        <v>382</v>
      </c>
      <c r="C508" s="37" t="s">
        <v>528</v>
      </c>
      <c r="D508" s="37" t="s">
        <v>641</v>
      </c>
      <c r="E508" s="37" t="s">
        <v>219</v>
      </c>
      <c r="F508" s="22">
        <v>181550</v>
      </c>
      <c r="G508" s="22">
        <v>181550</v>
      </c>
      <c r="H508" s="40">
        <v>0</v>
      </c>
      <c r="I508" s="48">
        <f t="shared" si="10"/>
        <v>0</v>
      </c>
    </row>
    <row r="509" spans="1:9" ht="31.5" x14ac:dyDescent="0.25">
      <c r="A509" s="36" t="s">
        <v>250</v>
      </c>
      <c r="B509" s="37" t="s">
        <v>382</v>
      </c>
      <c r="C509" s="37" t="s">
        <v>528</v>
      </c>
      <c r="D509" s="37" t="s">
        <v>641</v>
      </c>
      <c r="E509" s="37" t="s">
        <v>215</v>
      </c>
      <c r="F509" s="22">
        <v>181550</v>
      </c>
      <c r="G509" s="22">
        <v>181550</v>
      </c>
      <c r="H509" s="40">
        <v>0</v>
      </c>
      <c r="I509" s="48">
        <f t="shared" si="10"/>
        <v>0</v>
      </c>
    </row>
    <row r="510" spans="1:9" x14ac:dyDescent="0.25">
      <c r="A510" s="36" t="s">
        <v>367</v>
      </c>
      <c r="B510" s="37" t="s">
        <v>382</v>
      </c>
      <c r="C510" s="37" t="s">
        <v>528</v>
      </c>
      <c r="D510" s="37" t="s">
        <v>642</v>
      </c>
      <c r="E510" s="37"/>
      <c r="F510" s="22">
        <v>398700</v>
      </c>
      <c r="G510" s="22">
        <v>398700</v>
      </c>
      <c r="H510" s="40">
        <v>221500</v>
      </c>
      <c r="I510" s="48">
        <f t="shared" si="10"/>
        <v>55.555555555555557</v>
      </c>
    </row>
    <row r="511" spans="1:9" x14ac:dyDescent="0.25">
      <c r="A511" s="36" t="s">
        <v>344</v>
      </c>
      <c r="B511" s="37" t="s">
        <v>382</v>
      </c>
      <c r="C511" s="37" t="s">
        <v>528</v>
      </c>
      <c r="D511" s="37" t="s">
        <v>642</v>
      </c>
      <c r="E511" s="37" t="s">
        <v>233</v>
      </c>
      <c r="F511" s="22">
        <v>398700</v>
      </c>
      <c r="G511" s="22">
        <v>398700</v>
      </c>
      <c r="H511" s="40">
        <v>221500</v>
      </c>
      <c r="I511" s="48">
        <f t="shared" si="10"/>
        <v>55.555555555555557</v>
      </c>
    </row>
    <row r="512" spans="1:9" x14ac:dyDescent="0.25">
      <c r="A512" s="36" t="s">
        <v>405</v>
      </c>
      <c r="B512" s="37" t="s">
        <v>382</v>
      </c>
      <c r="C512" s="37" t="s">
        <v>528</v>
      </c>
      <c r="D512" s="37" t="s">
        <v>642</v>
      </c>
      <c r="E512" s="37" t="s">
        <v>366</v>
      </c>
      <c r="F512" s="22">
        <v>398700</v>
      </c>
      <c r="G512" s="22">
        <v>398700</v>
      </c>
      <c r="H512" s="40">
        <v>221500</v>
      </c>
      <c r="I512" s="48">
        <f t="shared" si="10"/>
        <v>55.555555555555557</v>
      </c>
    </row>
    <row r="513" spans="1:9" ht="110.25" x14ac:dyDescent="0.25">
      <c r="A513" s="36" t="s">
        <v>852</v>
      </c>
      <c r="B513" s="37" t="s">
        <v>382</v>
      </c>
      <c r="C513" s="37" t="s">
        <v>528</v>
      </c>
      <c r="D513" s="37" t="s">
        <v>851</v>
      </c>
      <c r="E513" s="37"/>
      <c r="F513" s="22">
        <v>10072800</v>
      </c>
      <c r="G513" s="22">
        <v>10071700</v>
      </c>
      <c r="H513" s="40">
        <v>5201400</v>
      </c>
      <c r="I513" s="48">
        <f t="shared" si="10"/>
        <v>51.643714566557783</v>
      </c>
    </row>
    <row r="514" spans="1:9" x14ac:dyDescent="0.25">
      <c r="A514" s="36" t="s">
        <v>344</v>
      </c>
      <c r="B514" s="37" t="s">
        <v>382</v>
      </c>
      <c r="C514" s="37" t="s">
        <v>528</v>
      </c>
      <c r="D514" s="37" t="s">
        <v>851</v>
      </c>
      <c r="E514" s="37" t="s">
        <v>233</v>
      </c>
      <c r="F514" s="22">
        <v>10072800</v>
      </c>
      <c r="G514" s="22">
        <v>10071700</v>
      </c>
      <c r="H514" s="40">
        <v>5201400</v>
      </c>
      <c r="I514" s="48">
        <f t="shared" si="10"/>
        <v>51.643714566557783</v>
      </c>
    </row>
    <row r="515" spans="1:9" ht="31.5" x14ac:dyDescent="0.25">
      <c r="A515" s="36" t="s">
        <v>398</v>
      </c>
      <c r="B515" s="37" t="s">
        <v>382</v>
      </c>
      <c r="C515" s="37" t="s">
        <v>528</v>
      </c>
      <c r="D515" s="37" t="s">
        <v>851</v>
      </c>
      <c r="E515" s="37" t="s">
        <v>232</v>
      </c>
      <c r="F515" s="22">
        <v>10072800</v>
      </c>
      <c r="G515" s="22">
        <v>10071700</v>
      </c>
      <c r="H515" s="40">
        <v>5201400</v>
      </c>
      <c r="I515" s="48">
        <f t="shared" si="10"/>
        <v>51.643714566557783</v>
      </c>
    </row>
    <row r="516" spans="1:9" ht="31.5" x14ac:dyDescent="0.25">
      <c r="A516" s="36" t="s">
        <v>388</v>
      </c>
      <c r="B516" s="37" t="s">
        <v>382</v>
      </c>
      <c r="C516" s="37" t="s">
        <v>528</v>
      </c>
      <c r="D516" s="37" t="s">
        <v>643</v>
      </c>
      <c r="E516" s="37"/>
      <c r="F516" s="22">
        <v>7294550</v>
      </c>
      <c r="G516" s="22">
        <v>7294550</v>
      </c>
      <c r="H516" s="40">
        <v>3313114.9</v>
      </c>
      <c r="I516" s="48">
        <f t="shared" si="10"/>
        <v>45.419044355032177</v>
      </c>
    </row>
    <row r="517" spans="1:9" ht="63" x14ac:dyDescent="0.25">
      <c r="A517" s="36" t="s">
        <v>242</v>
      </c>
      <c r="B517" s="37" t="s">
        <v>382</v>
      </c>
      <c r="C517" s="37" t="s">
        <v>528</v>
      </c>
      <c r="D517" s="37" t="s">
        <v>643</v>
      </c>
      <c r="E517" s="37" t="s">
        <v>241</v>
      </c>
      <c r="F517" s="22">
        <v>6715932</v>
      </c>
      <c r="G517" s="22">
        <v>6715932</v>
      </c>
      <c r="H517" s="40">
        <v>3051593.1</v>
      </c>
      <c r="I517" s="48">
        <f t="shared" si="10"/>
        <v>45.438117896369413</v>
      </c>
    </row>
    <row r="518" spans="1:9" x14ac:dyDescent="0.25">
      <c r="A518" s="36" t="s">
        <v>327</v>
      </c>
      <c r="B518" s="37" t="s">
        <v>382</v>
      </c>
      <c r="C518" s="37" t="s">
        <v>528</v>
      </c>
      <c r="D518" s="37" t="s">
        <v>643</v>
      </c>
      <c r="E518" s="37" t="s">
        <v>326</v>
      </c>
      <c r="F518" s="22">
        <v>6715932</v>
      </c>
      <c r="G518" s="22">
        <v>6715932</v>
      </c>
      <c r="H518" s="40">
        <v>3051593.1</v>
      </c>
      <c r="I518" s="48">
        <f t="shared" si="10"/>
        <v>45.438117896369413</v>
      </c>
    </row>
    <row r="519" spans="1:9" ht="31.5" x14ac:dyDescent="0.25">
      <c r="A519" s="36" t="s">
        <v>251</v>
      </c>
      <c r="B519" s="37" t="s">
        <v>382</v>
      </c>
      <c r="C519" s="37" t="s">
        <v>528</v>
      </c>
      <c r="D519" s="37" t="s">
        <v>643</v>
      </c>
      <c r="E519" s="37" t="s">
        <v>219</v>
      </c>
      <c r="F519" s="22">
        <v>576858</v>
      </c>
      <c r="G519" s="22">
        <v>576858</v>
      </c>
      <c r="H519" s="40">
        <v>260961.8</v>
      </c>
      <c r="I519" s="48">
        <f t="shared" si="10"/>
        <v>45.238481567387467</v>
      </c>
    </row>
    <row r="520" spans="1:9" ht="31.5" x14ac:dyDescent="0.25">
      <c r="A520" s="36" t="s">
        <v>250</v>
      </c>
      <c r="B520" s="37" t="s">
        <v>382</v>
      </c>
      <c r="C520" s="37" t="s">
        <v>528</v>
      </c>
      <c r="D520" s="37" t="s">
        <v>643</v>
      </c>
      <c r="E520" s="37" t="s">
        <v>215</v>
      </c>
      <c r="F520" s="22">
        <v>576858</v>
      </c>
      <c r="G520" s="22">
        <v>576858</v>
      </c>
      <c r="H520" s="40">
        <v>260961.8</v>
      </c>
      <c r="I520" s="48">
        <f t="shared" si="10"/>
        <v>45.238481567387467</v>
      </c>
    </row>
    <row r="521" spans="1:9" x14ac:dyDescent="0.25">
      <c r="A521" s="36" t="s">
        <v>277</v>
      </c>
      <c r="B521" s="37" t="s">
        <v>382</v>
      </c>
      <c r="C521" s="37" t="s">
        <v>528</v>
      </c>
      <c r="D521" s="37" t="s">
        <v>643</v>
      </c>
      <c r="E521" s="37" t="s">
        <v>222</v>
      </c>
      <c r="F521" s="22">
        <v>1760</v>
      </c>
      <c r="G521" s="22">
        <v>1760</v>
      </c>
      <c r="H521" s="40">
        <v>560</v>
      </c>
      <c r="I521" s="48">
        <f t="shared" si="10"/>
        <v>31.818181818181817</v>
      </c>
    </row>
    <row r="522" spans="1:9" x14ac:dyDescent="0.25">
      <c r="A522" s="36" t="s">
        <v>276</v>
      </c>
      <c r="B522" s="37" t="s">
        <v>382</v>
      </c>
      <c r="C522" s="37" t="s">
        <v>528</v>
      </c>
      <c r="D522" s="37" t="s">
        <v>643</v>
      </c>
      <c r="E522" s="37" t="s">
        <v>274</v>
      </c>
      <c r="F522" s="22">
        <v>1760</v>
      </c>
      <c r="G522" s="22">
        <v>1760</v>
      </c>
      <c r="H522" s="40">
        <v>560</v>
      </c>
      <c r="I522" s="48">
        <f t="shared" si="10"/>
        <v>31.818181818181817</v>
      </c>
    </row>
    <row r="523" spans="1:9" ht="31.5" x14ac:dyDescent="0.25">
      <c r="A523" s="36" t="s">
        <v>723</v>
      </c>
      <c r="B523" s="37" t="s">
        <v>382</v>
      </c>
      <c r="C523" s="37" t="s">
        <v>528</v>
      </c>
      <c r="D523" s="37" t="s">
        <v>644</v>
      </c>
      <c r="E523" s="37"/>
      <c r="F523" s="22">
        <v>1081553</v>
      </c>
      <c r="G523" s="22">
        <v>1081553</v>
      </c>
      <c r="H523" s="40">
        <v>483803.82</v>
      </c>
      <c r="I523" s="48">
        <f t="shared" si="10"/>
        <v>44.732326571143531</v>
      </c>
    </row>
    <row r="524" spans="1:9" ht="63" x14ac:dyDescent="0.25">
      <c r="A524" s="36" t="s">
        <v>242</v>
      </c>
      <c r="B524" s="37" t="s">
        <v>382</v>
      </c>
      <c r="C524" s="37" t="s">
        <v>528</v>
      </c>
      <c r="D524" s="37" t="s">
        <v>644</v>
      </c>
      <c r="E524" s="37" t="s">
        <v>241</v>
      </c>
      <c r="F524" s="22">
        <v>1078553</v>
      </c>
      <c r="G524" s="22">
        <v>1078553</v>
      </c>
      <c r="H524" s="40">
        <v>480803.82</v>
      </c>
      <c r="I524" s="48">
        <f t="shared" si="10"/>
        <v>44.578599289974626</v>
      </c>
    </row>
    <row r="525" spans="1:9" x14ac:dyDescent="0.25">
      <c r="A525" s="36" t="s">
        <v>327</v>
      </c>
      <c r="B525" s="37" t="s">
        <v>382</v>
      </c>
      <c r="C525" s="37" t="s">
        <v>528</v>
      </c>
      <c r="D525" s="37" t="s">
        <v>644</v>
      </c>
      <c r="E525" s="37" t="s">
        <v>326</v>
      </c>
      <c r="F525" s="22">
        <v>1078553</v>
      </c>
      <c r="G525" s="22">
        <v>1078553</v>
      </c>
      <c r="H525" s="40">
        <v>480803.82</v>
      </c>
      <c r="I525" s="48">
        <f t="shared" si="10"/>
        <v>44.578599289974626</v>
      </c>
    </row>
    <row r="526" spans="1:9" ht="31.5" x14ac:dyDescent="0.25">
      <c r="A526" s="36" t="s">
        <v>251</v>
      </c>
      <c r="B526" s="37" t="s">
        <v>382</v>
      </c>
      <c r="C526" s="37" t="s">
        <v>528</v>
      </c>
      <c r="D526" s="37" t="s">
        <v>644</v>
      </c>
      <c r="E526" s="37" t="s">
        <v>219</v>
      </c>
      <c r="F526" s="22">
        <v>3000</v>
      </c>
      <c r="G526" s="22">
        <v>3000</v>
      </c>
      <c r="H526" s="40">
        <v>3000</v>
      </c>
      <c r="I526" s="48">
        <f t="shared" si="10"/>
        <v>100</v>
      </c>
    </row>
    <row r="527" spans="1:9" ht="31.5" x14ac:dyDescent="0.25">
      <c r="A527" s="36" t="s">
        <v>250</v>
      </c>
      <c r="B527" s="37" t="s">
        <v>382</v>
      </c>
      <c r="C527" s="37" t="s">
        <v>528</v>
      </c>
      <c r="D527" s="37" t="s">
        <v>644</v>
      </c>
      <c r="E527" s="37" t="s">
        <v>215</v>
      </c>
      <c r="F527" s="22">
        <v>3000</v>
      </c>
      <c r="G527" s="22">
        <v>3000</v>
      </c>
      <c r="H527" s="40">
        <v>3000</v>
      </c>
      <c r="I527" s="48">
        <f t="shared" si="10"/>
        <v>100</v>
      </c>
    </row>
    <row r="528" spans="1:9" ht="31.5" x14ac:dyDescent="0.25">
      <c r="A528" s="36" t="s">
        <v>386</v>
      </c>
      <c r="B528" s="37" t="s">
        <v>382</v>
      </c>
      <c r="C528" s="37" t="s">
        <v>528</v>
      </c>
      <c r="D528" s="37" t="s">
        <v>645</v>
      </c>
      <c r="E528" s="37"/>
      <c r="F528" s="22">
        <v>2157106</v>
      </c>
      <c r="G528" s="22">
        <v>2157106</v>
      </c>
      <c r="H528" s="40">
        <v>1011237.11</v>
      </c>
      <c r="I528" s="48">
        <f t="shared" si="10"/>
        <v>46.87934250797133</v>
      </c>
    </row>
    <row r="529" spans="1:9" ht="63" x14ac:dyDescent="0.25">
      <c r="A529" s="36" t="s">
        <v>242</v>
      </c>
      <c r="B529" s="37" t="s">
        <v>382</v>
      </c>
      <c r="C529" s="37" t="s">
        <v>528</v>
      </c>
      <c r="D529" s="37" t="s">
        <v>645</v>
      </c>
      <c r="E529" s="37" t="s">
        <v>241</v>
      </c>
      <c r="F529" s="22">
        <v>2157106</v>
      </c>
      <c r="G529" s="22">
        <v>2157106</v>
      </c>
      <c r="H529" s="40">
        <v>1011237.11</v>
      </c>
      <c r="I529" s="48">
        <f t="shared" si="10"/>
        <v>46.87934250797133</v>
      </c>
    </row>
    <row r="530" spans="1:9" x14ac:dyDescent="0.25">
      <c r="A530" s="36" t="s">
        <v>327</v>
      </c>
      <c r="B530" s="37" t="s">
        <v>382</v>
      </c>
      <c r="C530" s="37" t="s">
        <v>528</v>
      </c>
      <c r="D530" s="37" t="s">
        <v>645</v>
      </c>
      <c r="E530" s="37" t="s">
        <v>326</v>
      </c>
      <c r="F530" s="22">
        <v>2157106</v>
      </c>
      <c r="G530" s="22">
        <v>2157106</v>
      </c>
      <c r="H530" s="40">
        <v>1011237.11</v>
      </c>
      <c r="I530" s="48">
        <f t="shared" si="10"/>
        <v>46.87934250797133</v>
      </c>
    </row>
    <row r="531" spans="1:9" x14ac:dyDescent="0.25">
      <c r="A531" s="36" t="s">
        <v>668</v>
      </c>
      <c r="B531" s="37" t="s">
        <v>382</v>
      </c>
      <c r="C531" s="37" t="s">
        <v>543</v>
      </c>
      <c r="D531" s="37"/>
      <c r="E531" s="37"/>
      <c r="F531" s="22">
        <v>6327444</v>
      </c>
      <c r="G531" s="22">
        <v>6327444</v>
      </c>
      <c r="H531" s="40">
        <v>1638378.97</v>
      </c>
      <c r="I531" s="48">
        <f t="shared" si="10"/>
        <v>25.893219600205075</v>
      </c>
    </row>
    <row r="532" spans="1:9" x14ac:dyDescent="0.25">
      <c r="A532" s="36" t="s">
        <v>678</v>
      </c>
      <c r="B532" s="37" t="s">
        <v>382</v>
      </c>
      <c r="C532" s="37" t="s">
        <v>620</v>
      </c>
      <c r="D532" s="37"/>
      <c r="E532" s="37"/>
      <c r="F532" s="22">
        <v>6327444</v>
      </c>
      <c r="G532" s="22">
        <v>6327444</v>
      </c>
      <c r="H532" s="40">
        <v>1638378.97</v>
      </c>
      <c r="I532" s="48">
        <f t="shared" si="10"/>
        <v>25.893219600205075</v>
      </c>
    </row>
    <row r="533" spans="1:9" ht="63" x14ac:dyDescent="0.25">
      <c r="A533" s="36" t="s">
        <v>394</v>
      </c>
      <c r="B533" s="37" t="s">
        <v>382</v>
      </c>
      <c r="C533" s="37" t="s">
        <v>620</v>
      </c>
      <c r="D533" s="37" t="s">
        <v>646</v>
      </c>
      <c r="E533" s="37"/>
      <c r="F533" s="22">
        <v>6327444</v>
      </c>
      <c r="G533" s="22">
        <v>6327444</v>
      </c>
      <c r="H533" s="40">
        <v>1638378.97</v>
      </c>
      <c r="I533" s="48">
        <f t="shared" si="10"/>
        <v>25.893219600205075</v>
      </c>
    </row>
    <row r="534" spans="1:9" x14ac:dyDescent="0.25">
      <c r="A534" s="36" t="s">
        <v>344</v>
      </c>
      <c r="B534" s="37" t="s">
        <v>382</v>
      </c>
      <c r="C534" s="37" t="s">
        <v>620</v>
      </c>
      <c r="D534" s="37" t="s">
        <v>646</v>
      </c>
      <c r="E534" s="37" t="s">
        <v>233</v>
      </c>
      <c r="F534" s="22">
        <v>6327444</v>
      </c>
      <c r="G534" s="22">
        <v>6327444</v>
      </c>
      <c r="H534" s="40">
        <v>1638378.97</v>
      </c>
      <c r="I534" s="48">
        <f t="shared" si="10"/>
        <v>25.893219600205075</v>
      </c>
    </row>
    <row r="535" spans="1:9" ht="31.5" x14ac:dyDescent="0.25">
      <c r="A535" s="36" t="s">
        <v>398</v>
      </c>
      <c r="B535" s="37" t="s">
        <v>382</v>
      </c>
      <c r="C535" s="37" t="s">
        <v>620</v>
      </c>
      <c r="D535" s="37" t="s">
        <v>646</v>
      </c>
      <c r="E535" s="37" t="s">
        <v>232</v>
      </c>
      <c r="F535" s="22">
        <v>6327444</v>
      </c>
      <c r="G535" s="22">
        <v>6327444</v>
      </c>
      <c r="H535" s="40">
        <v>1638378.97</v>
      </c>
      <c r="I535" s="48">
        <f t="shared" si="10"/>
        <v>25.893219600205075</v>
      </c>
    </row>
    <row r="536" spans="1:9" x14ac:dyDescent="0.25">
      <c r="A536" s="80" t="s">
        <v>647</v>
      </c>
      <c r="B536" s="81"/>
      <c r="C536" s="81"/>
      <c r="D536" s="81"/>
      <c r="E536" s="82"/>
      <c r="F536" s="79">
        <f>F11+F41+F165+F199+F210+F225+F429</f>
        <v>1269462235.25</v>
      </c>
      <c r="G536" s="79">
        <v>1368554547.6300001</v>
      </c>
      <c r="H536" s="79">
        <v>584861493.45000005</v>
      </c>
      <c r="I536" s="47">
        <f>H536/G536*100</f>
        <v>42.735709326517991</v>
      </c>
    </row>
    <row r="537" spans="1:9" x14ac:dyDescent="0.25">
      <c r="A537" s="76"/>
      <c r="B537" s="76"/>
      <c r="C537" s="76"/>
      <c r="D537" s="76"/>
      <c r="E537" s="76"/>
      <c r="F537" s="78"/>
      <c r="G537" s="78"/>
      <c r="H537" s="78"/>
      <c r="I537" s="77"/>
    </row>
    <row r="538" spans="1:9" x14ac:dyDescent="0.25">
      <c r="A538" s="76"/>
      <c r="B538" s="76"/>
      <c r="C538" s="76"/>
      <c r="D538" s="76"/>
      <c r="E538" s="76"/>
      <c r="F538" s="78"/>
      <c r="G538" s="78"/>
      <c r="H538" s="78"/>
      <c r="I538" s="77"/>
    </row>
    <row r="539" spans="1:9" x14ac:dyDescent="0.25">
      <c r="A539" s="21" t="s">
        <v>212</v>
      </c>
      <c r="B539" s="25"/>
      <c r="C539" s="25"/>
      <c r="D539" s="25"/>
      <c r="G539" s="71"/>
      <c r="H539" s="28"/>
    </row>
    <row r="540" spans="1:9" x14ac:dyDescent="0.25">
      <c r="A540" s="21" t="s">
        <v>213</v>
      </c>
      <c r="B540" s="25"/>
      <c r="C540" s="25"/>
      <c r="D540" s="25"/>
      <c r="E540" s="25"/>
      <c r="F540" s="25"/>
      <c r="G540" s="21" t="s">
        <v>214</v>
      </c>
      <c r="H540" s="70"/>
      <c r="I540" s="49"/>
    </row>
    <row r="541" spans="1:9" ht="18.75" x14ac:dyDescent="0.25">
      <c r="A541" s="19"/>
      <c r="C541" s="14"/>
      <c r="D541" s="14"/>
    </row>
    <row r="542" spans="1:9" ht="18.75" x14ac:dyDescent="0.3">
      <c r="A542" s="19"/>
      <c r="D542" s="20"/>
      <c r="H542" s="20"/>
    </row>
  </sheetData>
  <autoFilter ref="A9:E549"/>
  <mergeCells count="18">
    <mergeCell ref="K9:K10"/>
    <mergeCell ref="A8:K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G1:I1"/>
    <mergeCell ref="G2:I2"/>
    <mergeCell ref="G3:I3"/>
    <mergeCell ref="G4:I4"/>
    <mergeCell ref="A6:J6"/>
    <mergeCell ref="A7:J7"/>
    <mergeCell ref="J9:J10"/>
  </mergeCells>
  <pageMargins left="0.39370078740157483" right="0.39370078740157483" top="0.35433070866141736" bottom="0.31496062992125984" header="0.15748031496062992" footer="0.15748031496062992"/>
  <pageSetup paperSize="9"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8"/>
  <sheetViews>
    <sheetView topLeftCell="A526" zoomScaleNormal="100" workbookViewId="0">
      <selection activeCell="H11" sqref="H11"/>
    </sheetView>
  </sheetViews>
  <sheetFormatPr defaultRowHeight="15" x14ac:dyDescent="0.25"/>
  <cols>
    <col min="1" max="1" width="60.7109375" customWidth="1"/>
    <col min="2" max="2" width="5.140625" customWidth="1"/>
    <col min="3" max="3" width="8" customWidth="1"/>
    <col min="4" max="4" width="5.42578125" customWidth="1"/>
    <col min="5" max="5" width="6.7109375" customWidth="1"/>
    <col min="6" max="6" width="7" customWidth="1"/>
    <col min="7" max="7" width="4.7109375" customWidth="1"/>
    <col min="8" max="10" width="19" customWidth="1"/>
    <col min="11" max="11" width="13.28515625" customWidth="1"/>
    <col min="13" max="13" width="12.42578125" bestFit="1" customWidth="1"/>
  </cols>
  <sheetData>
    <row r="1" spans="1:11" ht="15.75" x14ac:dyDescent="0.25">
      <c r="I1" s="172" t="s">
        <v>861</v>
      </c>
      <c r="J1" s="172"/>
      <c r="K1" s="172"/>
    </row>
    <row r="2" spans="1:11" ht="15.75" x14ac:dyDescent="0.25">
      <c r="I2" s="172" t="s">
        <v>724</v>
      </c>
      <c r="J2" s="172"/>
      <c r="K2" s="172"/>
    </row>
    <row r="3" spans="1:11" ht="15.75" x14ac:dyDescent="0.25">
      <c r="I3" s="172" t="s">
        <v>501</v>
      </c>
      <c r="J3" s="172"/>
      <c r="K3" s="172"/>
    </row>
    <row r="4" spans="1:11" ht="15.75" x14ac:dyDescent="0.25">
      <c r="I4" s="172" t="s">
        <v>999</v>
      </c>
      <c r="J4" s="172"/>
      <c r="K4" s="172"/>
    </row>
    <row r="6" spans="1:11" ht="39" customHeight="1" x14ac:dyDescent="0.25">
      <c r="A6" s="173" t="s">
        <v>943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</row>
    <row r="8" spans="1:11" ht="15.75" x14ac:dyDescent="0.25">
      <c r="A8" s="164" t="s">
        <v>872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</row>
    <row r="9" spans="1:11" ht="45" customHeight="1" x14ac:dyDescent="0.25">
      <c r="A9" s="167" t="s">
        <v>500</v>
      </c>
      <c r="B9" s="167" t="s">
        <v>868</v>
      </c>
      <c r="C9" s="167" t="s">
        <v>869</v>
      </c>
      <c r="D9" s="167" t="s">
        <v>499</v>
      </c>
      <c r="E9" s="167" t="s">
        <v>498</v>
      </c>
      <c r="F9" s="167" t="s">
        <v>497</v>
      </c>
      <c r="G9" s="167" t="s">
        <v>496</v>
      </c>
      <c r="H9" s="165" t="s">
        <v>830</v>
      </c>
      <c r="I9" s="165" t="s">
        <v>870</v>
      </c>
      <c r="J9" s="169" t="s">
        <v>871</v>
      </c>
      <c r="K9" s="171" t="s">
        <v>495</v>
      </c>
    </row>
    <row r="10" spans="1:11" ht="51" customHeight="1" x14ac:dyDescent="0.25">
      <c r="A10" s="168"/>
      <c r="B10" s="168"/>
      <c r="C10" s="168"/>
      <c r="D10" s="168"/>
      <c r="E10" s="168"/>
      <c r="F10" s="168"/>
      <c r="G10" s="168"/>
      <c r="H10" s="166"/>
      <c r="I10" s="166"/>
      <c r="J10" s="170"/>
      <c r="K10" s="171"/>
    </row>
    <row r="11" spans="1:11" ht="47.25" x14ac:dyDescent="0.25">
      <c r="A11" s="84" t="s">
        <v>873</v>
      </c>
      <c r="B11" s="85" t="s">
        <v>221</v>
      </c>
      <c r="C11" s="86" t="s">
        <v>451</v>
      </c>
      <c r="D11" s="86" t="s">
        <v>451</v>
      </c>
      <c r="E11" s="86" t="s">
        <v>451</v>
      </c>
      <c r="F11" s="86" t="s">
        <v>451</v>
      </c>
      <c r="G11" s="86" t="s">
        <v>451</v>
      </c>
      <c r="H11" s="87">
        <v>144059583.5</v>
      </c>
      <c r="I11" s="87">
        <v>151693244.86000001</v>
      </c>
      <c r="J11" s="92">
        <v>60362079.32</v>
      </c>
      <c r="K11" s="94">
        <f>J11/I11*100</f>
        <v>39.792199959667997</v>
      </c>
    </row>
    <row r="12" spans="1:11" ht="47.25" x14ac:dyDescent="0.25">
      <c r="A12" s="84" t="s">
        <v>494</v>
      </c>
      <c r="B12" s="85" t="s">
        <v>221</v>
      </c>
      <c r="C12" s="85" t="s">
        <v>217</v>
      </c>
      <c r="D12" s="85" t="s">
        <v>221</v>
      </c>
      <c r="E12" s="86" t="s">
        <v>451</v>
      </c>
      <c r="F12" s="86" t="s">
        <v>451</v>
      </c>
      <c r="G12" s="86" t="s">
        <v>451</v>
      </c>
      <c r="H12" s="87">
        <v>51269498</v>
      </c>
      <c r="I12" s="87">
        <v>52277213.200000003</v>
      </c>
      <c r="J12" s="92">
        <v>22959883.109999999</v>
      </c>
      <c r="K12" s="94">
        <f>J12/I12*100</f>
        <v>43.919485574261635</v>
      </c>
    </row>
    <row r="13" spans="1:11" ht="15.75" x14ac:dyDescent="0.25">
      <c r="A13" s="84" t="s">
        <v>237</v>
      </c>
      <c r="B13" s="85" t="s">
        <v>221</v>
      </c>
      <c r="C13" s="85" t="s">
        <v>217</v>
      </c>
      <c r="D13" s="85" t="s">
        <v>221</v>
      </c>
      <c r="E13" s="85" t="s">
        <v>216</v>
      </c>
      <c r="F13" s="88" t="s">
        <v>451</v>
      </c>
      <c r="G13" s="88" t="s">
        <v>451</v>
      </c>
      <c r="H13" s="87">
        <v>51269498</v>
      </c>
      <c r="I13" s="87">
        <v>52277213.200000003</v>
      </c>
      <c r="J13" s="92">
        <v>22959883.109999999</v>
      </c>
      <c r="K13" s="94">
        <f>J13/I13*100</f>
        <v>43.919485574261635</v>
      </c>
    </row>
    <row r="14" spans="1:11" ht="47.25" x14ac:dyDescent="0.25">
      <c r="A14" s="89" t="s">
        <v>944</v>
      </c>
      <c r="B14" s="83" t="s">
        <v>221</v>
      </c>
      <c r="C14" s="83" t="s">
        <v>217</v>
      </c>
      <c r="D14" s="83" t="s">
        <v>221</v>
      </c>
      <c r="E14" s="83" t="s">
        <v>216</v>
      </c>
      <c r="F14" s="83" t="s">
        <v>492</v>
      </c>
      <c r="G14" s="90" t="s">
        <v>451</v>
      </c>
      <c r="H14" s="91">
        <v>1979599</v>
      </c>
      <c r="I14" s="91">
        <v>1979599</v>
      </c>
      <c r="J14" s="93">
        <v>1031257.08</v>
      </c>
      <c r="K14" s="95">
        <f>J14/I14*100</f>
        <v>52.094241308467012</v>
      </c>
    </row>
    <row r="15" spans="1:11" ht="78.75" x14ac:dyDescent="0.25">
      <c r="A15" s="89" t="s">
        <v>242</v>
      </c>
      <c r="B15" s="83" t="s">
        <v>221</v>
      </c>
      <c r="C15" s="83" t="s">
        <v>217</v>
      </c>
      <c r="D15" s="83" t="s">
        <v>221</v>
      </c>
      <c r="E15" s="83" t="s">
        <v>216</v>
      </c>
      <c r="F15" s="83" t="s">
        <v>492</v>
      </c>
      <c r="G15" s="83" t="s">
        <v>241</v>
      </c>
      <c r="H15" s="91">
        <v>1979599</v>
      </c>
      <c r="I15" s="91">
        <v>1979599</v>
      </c>
      <c r="J15" s="93">
        <v>1031257.08</v>
      </c>
      <c r="K15" s="95">
        <f t="shared" ref="K15:K83" si="0">J15/I15*100</f>
        <v>52.094241308467012</v>
      </c>
    </row>
    <row r="16" spans="1:11" ht="31.5" x14ac:dyDescent="0.25">
      <c r="A16" s="89" t="s">
        <v>252</v>
      </c>
      <c r="B16" s="83" t="s">
        <v>221</v>
      </c>
      <c r="C16" s="83" t="s">
        <v>217</v>
      </c>
      <c r="D16" s="83" t="s">
        <v>221</v>
      </c>
      <c r="E16" s="83" t="s">
        <v>216</v>
      </c>
      <c r="F16" s="83" t="s">
        <v>492</v>
      </c>
      <c r="G16" s="83" t="s">
        <v>240</v>
      </c>
      <c r="H16" s="91">
        <v>1979599</v>
      </c>
      <c r="I16" s="91">
        <v>1979599</v>
      </c>
      <c r="J16" s="93">
        <v>1031257.08</v>
      </c>
      <c r="K16" s="95">
        <f t="shared" si="0"/>
        <v>52.094241308467012</v>
      </c>
    </row>
    <row r="17" spans="1:11" ht="31.5" x14ac:dyDescent="0.25">
      <c r="A17" s="89" t="s">
        <v>945</v>
      </c>
      <c r="B17" s="83" t="s">
        <v>221</v>
      </c>
      <c r="C17" s="83" t="s">
        <v>217</v>
      </c>
      <c r="D17" s="83" t="s">
        <v>221</v>
      </c>
      <c r="E17" s="83" t="s">
        <v>216</v>
      </c>
      <c r="F17" s="83" t="s">
        <v>238</v>
      </c>
      <c r="G17" s="90" t="s">
        <v>451</v>
      </c>
      <c r="H17" s="91">
        <v>41445001</v>
      </c>
      <c r="I17" s="91">
        <v>41445001</v>
      </c>
      <c r="J17" s="93">
        <v>18567948.640000001</v>
      </c>
      <c r="K17" s="95">
        <f t="shared" si="0"/>
        <v>44.801419210968291</v>
      </c>
    </row>
    <row r="18" spans="1:11" ht="78.75" x14ac:dyDescent="0.25">
      <c r="A18" s="89" t="s">
        <v>242</v>
      </c>
      <c r="B18" s="83" t="s">
        <v>221</v>
      </c>
      <c r="C18" s="83" t="s">
        <v>217</v>
      </c>
      <c r="D18" s="83" t="s">
        <v>221</v>
      </c>
      <c r="E18" s="83" t="s">
        <v>216</v>
      </c>
      <c r="F18" s="83" t="s">
        <v>238</v>
      </c>
      <c r="G18" s="83" t="s">
        <v>241</v>
      </c>
      <c r="H18" s="91">
        <v>40984301</v>
      </c>
      <c r="I18" s="91">
        <v>40984301</v>
      </c>
      <c r="J18" s="93">
        <v>18419784.59</v>
      </c>
      <c r="K18" s="95">
        <f t="shared" si="0"/>
        <v>44.943512858740711</v>
      </c>
    </row>
    <row r="19" spans="1:11" ht="31.5" x14ac:dyDescent="0.25">
      <c r="A19" s="89" t="s">
        <v>252</v>
      </c>
      <c r="B19" s="83" t="s">
        <v>221</v>
      </c>
      <c r="C19" s="83" t="s">
        <v>217</v>
      </c>
      <c r="D19" s="83" t="s">
        <v>221</v>
      </c>
      <c r="E19" s="83" t="s">
        <v>216</v>
      </c>
      <c r="F19" s="83" t="s">
        <v>238</v>
      </c>
      <c r="G19" s="83" t="s">
        <v>240</v>
      </c>
      <c r="H19" s="91">
        <v>40984301</v>
      </c>
      <c r="I19" s="91">
        <v>40984301</v>
      </c>
      <c r="J19" s="93">
        <v>18419784.59</v>
      </c>
      <c r="K19" s="95">
        <f t="shared" si="0"/>
        <v>44.943512858740711</v>
      </c>
    </row>
    <row r="20" spans="1:11" ht="31.5" x14ac:dyDescent="0.25">
      <c r="A20" s="89" t="s">
        <v>251</v>
      </c>
      <c r="B20" s="83" t="s">
        <v>221</v>
      </c>
      <c r="C20" s="83" t="s">
        <v>217</v>
      </c>
      <c r="D20" s="83" t="s">
        <v>221</v>
      </c>
      <c r="E20" s="83" t="s">
        <v>216</v>
      </c>
      <c r="F20" s="83" t="s">
        <v>238</v>
      </c>
      <c r="G20" s="83" t="s">
        <v>219</v>
      </c>
      <c r="H20" s="91">
        <v>109500</v>
      </c>
      <c r="I20" s="91">
        <v>109500</v>
      </c>
      <c r="J20" s="93">
        <v>14500</v>
      </c>
      <c r="K20" s="95">
        <f t="shared" si="0"/>
        <v>13.24200913242009</v>
      </c>
    </row>
    <row r="21" spans="1:11" ht="31.5" x14ac:dyDescent="0.25">
      <c r="A21" s="89" t="s">
        <v>250</v>
      </c>
      <c r="B21" s="83" t="s">
        <v>221</v>
      </c>
      <c r="C21" s="83" t="s">
        <v>217</v>
      </c>
      <c r="D21" s="83" t="s">
        <v>221</v>
      </c>
      <c r="E21" s="83" t="s">
        <v>216</v>
      </c>
      <c r="F21" s="83" t="s">
        <v>238</v>
      </c>
      <c r="G21" s="83" t="s">
        <v>215</v>
      </c>
      <c r="H21" s="91">
        <v>109500</v>
      </c>
      <c r="I21" s="91">
        <v>109500</v>
      </c>
      <c r="J21" s="93">
        <v>14500</v>
      </c>
      <c r="K21" s="95">
        <f t="shared" si="0"/>
        <v>13.24200913242009</v>
      </c>
    </row>
    <row r="22" spans="1:11" ht="15.75" x14ac:dyDescent="0.25">
      <c r="A22" s="89" t="s">
        <v>277</v>
      </c>
      <c r="B22" s="83" t="s">
        <v>221</v>
      </c>
      <c r="C22" s="83" t="s">
        <v>217</v>
      </c>
      <c r="D22" s="83" t="s">
        <v>221</v>
      </c>
      <c r="E22" s="83" t="s">
        <v>216</v>
      </c>
      <c r="F22" s="83" t="s">
        <v>238</v>
      </c>
      <c r="G22" s="83" t="s">
        <v>222</v>
      </c>
      <c r="H22" s="91">
        <v>351200</v>
      </c>
      <c r="I22" s="91">
        <v>351200</v>
      </c>
      <c r="J22" s="93">
        <v>133664.04999999999</v>
      </c>
      <c r="K22" s="95">
        <f t="shared" si="0"/>
        <v>38.059239749430517</v>
      </c>
    </row>
    <row r="23" spans="1:11" ht="15.75" x14ac:dyDescent="0.25">
      <c r="A23" s="89" t="s">
        <v>276</v>
      </c>
      <c r="B23" s="83" t="s">
        <v>221</v>
      </c>
      <c r="C23" s="83" t="s">
        <v>217</v>
      </c>
      <c r="D23" s="83" t="s">
        <v>221</v>
      </c>
      <c r="E23" s="83" t="s">
        <v>216</v>
      </c>
      <c r="F23" s="83" t="s">
        <v>238</v>
      </c>
      <c r="G23" s="83" t="s">
        <v>274</v>
      </c>
      <c r="H23" s="91">
        <v>351200</v>
      </c>
      <c r="I23" s="91">
        <v>351200</v>
      </c>
      <c r="J23" s="93">
        <v>133664.04999999999</v>
      </c>
      <c r="K23" s="95">
        <f t="shared" si="0"/>
        <v>38.059239749430517</v>
      </c>
    </row>
    <row r="24" spans="1:11" ht="31.5" x14ac:dyDescent="0.25">
      <c r="A24" s="89" t="s">
        <v>946</v>
      </c>
      <c r="B24" s="83" t="s">
        <v>221</v>
      </c>
      <c r="C24" s="83" t="s">
        <v>217</v>
      </c>
      <c r="D24" s="83" t="s">
        <v>221</v>
      </c>
      <c r="E24" s="83" t="s">
        <v>216</v>
      </c>
      <c r="F24" s="83" t="s">
        <v>286</v>
      </c>
      <c r="G24" s="90" t="s">
        <v>451</v>
      </c>
      <c r="H24" s="91">
        <v>544000</v>
      </c>
      <c r="I24" s="91">
        <v>544000</v>
      </c>
      <c r="J24" s="93">
        <v>135837.99</v>
      </c>
      <c r="K24" s="95">
        <f t="shared" si="0"/>
        <v>24.970218749999997</v>
      </c>
    </row>
    <row r="25" spans="1:11" ht="31.5" x14ac:dyDescent="0.25">
      <c r="A25" s="89" t="s">
        <v>251</v>
      </c>
      <c r="B25" s="83" t="s">
        <v>221</v>
      </c>
      <c r="C25" s="83" t="s">
        <v>217</v>
      </c>
      <c r="D25" s="83" t="s">
        <v>221</v>
      </c>
      <c r="E25" s="83" t="s">
        <v>216</v>
      </c>
      <c r="F25" s="83" t="s">
        <v>286</v>
      </c>
      <c r="G25" s="83" t="s">
        <v>219</v>
      </c>
      <c r="H25" s="91">
        <v>544000</v>
      </c>
      <c r="I25" s="91">
        <v>544000</v>
      </c>
      <c r="J25" s="93">
        <v>135837.99</v>
      </c>
      <c r="K25" s="95">
        <f t="shared" si="0"/>
        <v>24.970218749999997</v>
      </c>
    </row>
    <row r="26" spans="1:11" ht="31.5" x14ac:dyDescent="0.25">
      <c r="A26" s="89" t="s">
        <v>250</v>
      </c>
      <c r="B26" s="83" t="s">
        <v>221</v>
      </c>
      <c r="C26" s="83" t="s">
        <v>217</v>
      </c>
      <c r="D26" s="83" t="s">
        <v>221</v>
      </c>
      <c r="E26" s="83" t="s">
        <v>216</v>
      </c>
      <c r="F26" s="83" t="s">
        <v>286</v>
      </c>
      <c r="G26" s="83" t="s">
        <v>215</v>
      </c>
      <c r="H26" s="91">
        <v>544000</v>
      </c>
      <c r="I26" s="91">
        <v>544000</v>
      </c>
      <c r="J26" s="93">
        <v>135837.99</v>
      </c>
      <c r="K26" s="95">
        <f t="shared" si="0"/>
        <v>24.970218749999997</v>
      </c>
    </row>
    <row r="27" spans="1:11" ht="15.75" x14ac:dyDescent="0.25">
      <c r="A27" s="89" t="s">
        <v>947</v>
      </c>
      <c r="B27" s="83" t="s">
        <v>221</v>
      </c>
      <c r="C27" s="83" t="s">
        <v>217</v>
      </c>
      <c r="D27" s="83" t="s">
        <v>221</v>
      </c>
      <c r="E27" s="83" t="s">
        <v>216</v>
      </c>
      <c r="F27" s="83" t="s">
        <v>489</v>
      </c>
      <c r="G27" s="90" t="s">
        <v>451</v>
      </c>
      <c r="H27" s="91">
        <v>4232188</v>
      </c>
      <c r="I27" s="91">
        <v>4232188</v>
      </c>
      <c r="J27" s="93">
        <v>1978370.88</v>
      </c>
      <c r="K27" s="95">
        <f t="shared" si="0"/>
        <v>46.745817529845077</v>
      </c>
    </row>
    <row r="28" spans="1:11" ht="78.75" x14ac:dyDescent="0.25">
      <c r="A28" s="89" t="s">
        <v>242</v>
      </c>
      <c r="B28" s="83" t="s">
        <v>221</v>
      </c>
      <c r="C28" s="83" t="s">
        <v>217</v>
      </c>
      <c r="D28" s="83" t="s">
        <v>221</v>
      </c>
      <c r="E28" s="83" t="s">
        <v>216</v>
      </c>
      <c r="F28" s="83" t="s">
        <v>489</v>
      </c>
      <c r="G28" s="83" t="s">
        <v>241</v>
      </c>
      <c r="H28" s="91">
        <v>3361367</v>
      </c>
      <c r="I28" s="91">
        <v>3361367</v>
      </c>
      <c r="J28" s="93">
        <v>1743060.51</v>
      </c>
      <c r="K28" s="95">
        <f t="shared" si="0"/>
        <v>51.855703646760375</v>
      </c>
    </row>
    <row r="29" spans="1:11" ht="15.75" x14ac:dyDescent="0.25">
      <c r="A29" s="89" t="s">
        <v>327</v>
      </c>
      <c r="B29" s="83" t="s">
        <v>221</v>
      </c>
      <c r="C29" s="83" t="s">
        <v>217</v>
      </c>
      <c r="D29" s="83" t="s">
        <v>221</v>
      </c>
      <c r="E29" s="83" t="s">
        <v>216</v>
      </c>
      <c r="F29" s="83" t="s">
        <v>489</v>
      </c>
      <c r="G29" s="83" t="s">
        <v>326</v>
      </c>
      <c r="H29" s="91">
        <v>3361367</v>
      </c>
      <c r="I29" s="91">
        <v>3361367</v>
      </c>
      <c r="J29" s="93">
        <v>1743060.51</v>
      </c>
      <c r="K29" s="95">
        <f t="shared" si="0"/>
        <v>51.855703646760375</v>
      </c>
    </row>
    <row r="30" spans="1:11" ht="31.5" x14ac:dyDescent="0.25">
      <c r="A30" s="89" t="s">
        <v>251</v>
      </c>
      <c r="B30" s="83" t="s">
        <v>221</v>
      </c>
      <c r="C30" s="83" t="s">
        <v>217</v>
      </c>
      <c r="D30" s="83" t="s">
        <v>221</v>
      </c>
      <c r="E30" s="83" t="s">
        <v>216</v>
      </c>
      <c r="F30" s="83" t="s">
        <v>489</v>
      </c>
      <c r="G30" s="83" t="s">
        <v>219</v>
      </c>
      <c r="H30" s="91">
        <v>870821</v>
      </c>
      <c r="I30" s="91">
        <v>870821</v>
      </c>
      <c r="J30" s="93">
        <v>235310.37</v>
      </c>
      <c r="K30" s="95">
        <f t="shared" si="0"/>
        <v>27.021669206415556</v>
      </c>
    </row>
    <row r="31" spans="1:11" ht="31.5" x14ac:dyDescent="0.25">
      <c r="A31" s="89" t="s">
        <v>250</v>
      </c>
      <c r="B31" s="83" t="s">
        <v>221</v>
      </c>
      <c r="C31" s="83" t="s">
        <v>217</v>
      </c>
      <c r="D31" s="83" t="s">
        <v>221</v>
      </c>
      <c r="E31" s="83" t="s">
        <v>216</v>
      </c>
      <c r="F31" s="83" t="s">
        <v>489</v>
      </c>
      <c r="G31" s="83" t="s">
        <v>215</v>
      </c>
      <c r="H31" s="91">
        <v>870821</v>
      </c>
      <c r="I31" s="91">
        <v>870821</v>
      </c>
      <c r="J31" s="93">
        <v>235310.37</v>
      </c>
      <c r="K31" s="95">
        <f t="shared" si="0"/>
        <v>27.021669206415556</v>
      </c>
    </row>
    <row r="32" spans="1:11" ht="47.25" x14ac:dyDescent="0.25">
      <c r="A32" s="89" t="s">
        <v>948</v>
      </c>
      <c r="B32" s="83" t="s">
        <v>221</v>
      </c>
      <c r="C32" s="83" t="s">
        <v>217</v>
      </c>
      <c r="D32" s="83" t="s">
        <v>221</v>
      </c>
      <c r="E32" s="83" t="s">
        <v>216</v>
      </c>
      <c r="F32" s="83" t="s">
        <v>487</v>
      </c>
      <c r="G32" s="90" t="s">
        <v>451</v>
      </c>
      <c r="H32" s="91">
        <v>2328180</v>
      </c>
      <c r="I32" s="91">
        <v>2833375.7</v>
      </c>
      <c r="J32" s="93">
        <v>951501.62</v>
      </c>
      <c r="K32" s="95">
        <f t="shared" si="0"/>
        <v>33.581907969352599</v>
      </c>
    </row>
    <row r="33" spans="1:11" ht="31.5" x14ac:dyDescent="0.25">
      <c r="A33" s="89" t="s">
        <v>251</v>
      </c>
      <c r="B33" s="83" t="s">
        <v>221</v>
      </c>
      <c r="C33" s="83" t="s">
        <v>217</v>
      </c>
      <c r="D33" s="83" t="s">
        <v>221</v>
      </c>
      <c r="E33" s="83" t="s">
        <v>216</v>
      </c>
      <c r="F33" s="83" t="s">
        <v>487</v>
      </c>
      <c r="G33" s="83" t="s">
        <v>219</v>
      </c>
      <c r="H33" s="91">
        <v>2328180</v>
      </c>
      <c r="I33" s="91">
        <v>2683375.7000000002</v>
      </c>
      <c r="J33" s="93">
        <v>801501.62</v>
      </c>
      <c r="K33" s="95">
        <f t="shared" si="0"/>
        <v>29.869153991369895</v>
      </c>
    </row>
    <row r="34" spans="1:11" ht="31.5" x14ac:dyDescent="0.25">
      <c r="A34" s="89" t="s">
        <v>250</v>
      </c>
      <c r="B34" s="83" t="s">
        <v>221</v>
      </c>
      <c r="C34" s="83" t="s">
        <v>217</v>
      </c>
      <c r="D34" s="83" t="s">
        <v>221</v>
      </c>
      <c r="E34" s="83" t="s">
        <v>216</v>
      </c>
      <c r="F34" s="83" t="s">
        <v>487</v>
      </c>
      <c r="G34" s="83" t="s">
        <v>215</v>
      </c>
      <c r="H34" s="91">
        <v>2328180</v>
      </c>
      <c r="I34" s="91">
        <v>2683375.7000000002</v>
      </c>
      <c r="J34" s="93">
        <v>801501.62</v>
      </c>
      <c r="K34" s="95">
        <f t="shared" si="0"/>
        <v>29.869153991369895</v>
      </c>
    </row>
    <row r="35" spans="1:11" ht="15.75" x14ac:dyDescent="0.25">
      <c r="A35" s="89" t="s">
        <v>277</v>
      </c>
      <c r="B35" s="83" t="s">
        <v>221</v>
      </c>
      <c r="C35" s="83" t="s">
        <v>217</v>
      </c>
      <c r="D35" s="83" t="s">
        <v>221</v>
      </c>
      <c r="E35" s="83" t="s">
        <v>216</v>
      </c>
      <c r="F35" s="83" t="s">
        <v>487</v>
      </c>
      <c r="G35" s="83">
        <v>800</v>
      </c>
      <c r="H35" s="91"/>
      <c r="I35" s="91">
        <v>150000</v>
      </c>
      <c r="J35" s="93">
        <v>150000</v>
      </c>
      <c r="K35" s="95">
        <f t="shared" si="0"/>
        <v>100</v>
      </c>
    </row>
    <row r="36" spans="1:11" ht="15.75" x14ac:dyDescent="0.25">
      <c r="A36" s="89" t="s">
        <v>276</v>
      </c>
      <c r="B36" s="83" t="s">
        <v>221</v>
      </c>
      <c r="C36" s="83" t="s">
        <v>217</v>
      </c>
      <c r="D36" s="83" t="s">
        <v>221</v>
      </c>
      <c r="E36" s="83" t="s">
        <v>216</v>
      </c>
      <c r="F36" s="83" t="s">
        <v>487</v>
      </c>
      <c r="G36" s="83">
        <v>850</v>
      </c>
      <c r="H36" s="91"/>
      <c r="I36" s="91">
        <v>150000</v>
      </c>
      <c r="J36" s="93">
        <v>150000</v>
      </c>
      <c r="K36" s="95">
        <f t="shared" si="0"/>
        <v>100</v>
      </c>
    </row>
    <row r="37" spans="1:11" ht="47.25" x14ac:dyDescent="0.25">
      <c r="A37" s="89" t="s">
        <v>486</v>
      </c>
      <c r="B37" s="83" t="s">
        <v>221</v>
      </c>
      <c r="C37" s="83" t="s">
        <v>217</v>
      </c>
      <c r="D37" s="83" t="s">
        <v>221</v>
      </c>
      <c r="E37" s="83" t="s">
        <v>216</v>
      </c>
      <c r="F37" s="83" t="s">
        <v>485</v>
      </c>
      <c r="G37" s="90" t="s">
        <v>451</v>
      </c>
      <c r="H37" s="91">
        <v>740530</v>
      </c>
      <c r="I37" s="91">
        <v>718049.5</v>
      </c>
      <c r="J37" s="93">
        <v>294966.90000000002</v>
      </c>
      <c r="K37" s="95">
        <f t="shared" si="0"/>
        <v>41.078908905305276</v>
      </c>
    </row>
    <row r="38" spans="1:11" ht="31.5" x14ac:dyDescent="0.25">
      <c r="A38" s="89" t="s">
        <v>251</v>
      </c>
      <c r="B38" s="83" t="s">
        <v>221</v>
      </c>
      <c r="C38" s="83" t="s">
        <v>217</v>
      </c>
      <c r="D38" s="83" t="s">
        <v>221</v>
      </c>
      <c r="E38" s="83" t="s">
        <v>216</v>
      </c>
      <c r="F38" s="83" t="s">
        <v>485</v>
      </c>
      <c r="G38" s="83" t="s">
        <v>219</v>
      </c>
      <c r="H38" s="91">
        <v>740530</v>
      </c>
      <c r="I38" s="91">
        <v>718049.5</v>
      </c>
      <c r="J38" s="93">
        <v>294966.90000000002</v>
      </c>
      <c r="K38" s="95">
        <f t="shared" si="0"/>
        <v>41.078908905305276</v>
      </c>
    </row>
    <row r="39" spans="1:11" ht="31.5" x14ac:dyDescent="0.25">
      <c r="A39" s="89" t="s">
        <v>250</v>
      </c>
      <c r="B39" s="83" t="s">
        <v>221</v>
      </c>
      <c r="C39" s="83" t="s">
        <v>217</v>
      </c>
      <c r="D39" s="83" t="s">
        <v>221</v>
      </c>
      <c r="E39" s="83" t="s">
        <v>216</v>
      </c>
      <c r="F39" s="83" t="s">
        <v>485</v>
      </c>
      <c r="G39" s="83" t="s">
        <v>215</v>
      </c>
      <c r="H39" s="91">
        <v>740530</v>
      </c>
      <c r="I39" s="91">
        <v>718049.5</v>
      </c>
      <c r="J39" s="93">
        <v>294966.90000000002</v>
      </c>
      <c r="K39" s="95">
        <f t="shared" si="0"/>
        <v>41.078908905305276</v>
      </c>
    </row>
    <row r="40" spans="1:11" ht="31.5" x14ac:dyDescent="0.25">
      <c r="A40" s="89" t="s">
        <v>484</v>
      </c>
      <c r="B40" s="83" t="s">
        <v>221</v>
      </c>
      <c r="C40" s="83" t="s">
        <v>217</v>
      </c>
      <c r="D40" s="83" t="s">
        <v>221</v>
      </c>
      <c r="E40" s="83" t="s">
        <v>216</v>
      </c>
      <c r="F40" s="83" t="s">
        <v>949</v>
      </c>
      <c r="G40" s="83"/>
      <c r="H40" s="91"/>
      <c r="I40" s="91">
        <v>525000</v>
      </c>
      <c r="J40" s="93">
        <v>0</v>
      </c>
      <c r="K40" s="95"/>
    </row>
    <row r="41" spans="1:11" ht="31.5" x14ac:dyDescent="0.25">
      <c r="A41" s="89" t="s">
        <v>251</v>
      </c>
      <c r="B41" s="83" t="s">
        <v>221</v>
      </c>
      <c r="C41" s="83" t="s">
        <v>217</v>
      </c>
      <c r="D41" s="83" t="s">
        <v>221</v>
      </c>
      <c r="E41" s="83" t="s">
        <v>216</v>
      </c>
      <c r="F41" s="83" t="s">
        <v>949</v>
      </c>
      <c r="G41" s="83" t="s">
        <v>219</v>
      </c>
      <c r="H41" s="91"/>
      <c r="I41" s="91">
        <v>525000</v>
      </c>
      <c r="J41" s="93">
        <v>0</v>
      </c>
      <c r="K41" s="95"/>
    </row>
    <row r="42" spans="1:11" ht="31.5" x14ac:dyDescent="0.25">
      <c r="A42" s="89" t="s">
        <v>250</v>
      </c>
      <c r="B42" s="83" t="s">
        <v>221</v>
      </c>
      <c r="C42" s="83" t="s">
        <v>217</v>
      </c>
      <c r="D42" s="83" t="s">
        <v>221</v>
      </c>
      <c r="E42" s="83" t="s">
        <v>216</v>
      </c>
      <c r="F42" s="83" t="s">
        <v>949</v>
      </c>
      <c r="G42" s="83" t="s">
        <v>215</v>
      </c>
      <c r="H42" s="91"/>
      <c r="I42" s="91">
        <v>525000</v>
      </c>
      <c r="J42" s="93">
        <v>0</v>
      </c>
      <c r="K42" s="95"/>
    </row>
    <row r="43" spans="1:11" ht="47.25" x14ac:dyDescent="0.25">
      <c r="A43" s="84" t="s">
        <v>483</v>
      </c>
      <c r="B43" s="85" t="s">
        <v>221</v>
      </c>
      <c r="C43" s="85" t="s">
        <v>217</v>
      </c>
      <c r="D43" s="85" t="s">
        <v>280</v>
      </c>
      <c r="E43" s="86" t="s">
        <v>451</v>
      </c>
      <c r="F43" s="86" t="s">
        <v>451</v>
      </c>
      <c r="G43" s="86" t="s">
        <v>451</v>
      </c>
      <c r="H43" s="87">
        <v>3928788</v>
      </c>
      <c r="I43" s="87">
        <v>3928788</v>
      </c>
      <c r="J43" s="92">
        <v>1789727.19</v>
      </c>
      <c r="K43" s="96">
        <f t="shared" si="0"/>
        <v>45.554180831340354</v>
      </c>
    </row>
    <row r="44" spans="1:11" ht="15.75" x14ac:dyDescent="0.25">
      <c r="A44" s="84" t="s">
        <v>237</v>
      </c>
      <c r="B44" s="85" t="s">
        <v>221</v>
      </c>
      <c r="C44" s="85" t="s">
        <v>217</v>
      </c>
      <c r="D44" s="85" t="s">
        <v>280</v>
      </c>
      <c r="E44" s="85" t="s">
        <v>216</v>
      </c>
      <c r="F44" s="88" t="s">
        <v>451</v>
      </c>
      <c r="G44" s="88" t="s">
        <v>451</v>
      </c>
      <c r="H44" s="87">
        <v>3928788</v>
      </c>
      <c r="I44" s="87">
        <v>3928788</v>
      </c>
      <c r="J44" s="92">
        <v>1789727.19</v>
      </c>
      <c r="K44" s="96">
        <f t="shared" si="0"/>
        <v>45.554180831340354</v>
      </c>
    </row>
    <row r="45" spans="1:11" ht="94.5" x14ac:dyDescent="0.25">
      <c r="A45" s="89" t="s">
        <v>950</v>
      </c>
      <c r="B45" s="83" t="s">
        <v>221</v>
      </c>
      <c r="C45" s="83" t="s">
        <v>217</v>
      </c>
      <c r="D45" s="83" t="s">
        <v>280</v>
      </c>
      <c r="E45" s="83" t="s">
        <v>216</v>
      </c>
      <c r="F45" s="83" t="s">
        <v>481</v>
      </c>
      <c r="G45" s="90" t="s">
        <v>451</v>
      </c>
      <c r="H45" s="91">
        <v>1735608</v>
      </c>
      <c r="I45" s="91">
        <v>1735608</v>
      </c>
      <c r="J45" s="93">
        <v>754312.53</v>
      </c>
      <c r="K45" s="95">
        <f t="shared" si="0"/>
        <v>43.460996377062102</v>
      </c>
    </row>
    <row r="46" spans="1:11" ht="78.75" x14ac:dyDescent="0.25">
      <c r="A46" s="89" t="s">
        <v>242</v>
      </c>
      <c r="B46" s="83" t="s">
        <v>221</v>
      </c>
      <c r="C46" s="83" t="s">
        <v>217</v>
      </c>
      <c r="D46" s="83" t="s">
        <v>280</v>
      </c>
      <c r="E46" s="83" t="s">
        <v>216</v>
      </c>
      <c r="F46" s="83" t="s">
        <v>481</v>
      </c>
      <c r="G46" s="83" t="s">
        <v>241</v>
      </c>
      <c r="H46" s="91">
        <v>1735608</v>
      </c>
      <c r="I46" s="91">
        <v>1735608</v>
      </c>
      <c r="J46" s="93">
        <v>754312.53</v>
      </c>
      <c r="K46" s="95">
        <f t="shared" si="0"/>
        <v>43.460996377062102</v>
      </c>
    </row>
    <row r="47" spans="1:11" ht="31.5" x14ac:dyDescent="0.25">
      <c r="A47" s="89" t="s">
        <v>252</v>
      </c>
      <c r="B47" s="83" t="s">
        <v>221</v>
      </c>
      <c r="C47" s="83" t="s">
        <v>217</v>
      </c>
      <c r="D47" s="83" t="s">
        <v>280</v>
      </c>
      <c r="E47" s="83" t="s">
        <v>216</v>
      </c>
      <c r="F47" s="83" t="s">
        <v>481</v>
      </c>
      <c r="G47" s="83" t="s">
        <v>240</v>
      </c>
      <c r="H47" s="91">
        <v>1735608</v>
      </c>
      <c r="I47" s="91">
        <v>1735608</v>
      </c>
      <c r="J47" s="93">
        <v>754312.53</v>
      </c>
      <c r="K47" s="95">
        <f t="shared" si="0"/>
        <v>43.460996377062102</v>
      </c>
    </row>
    <row r="48" spans="1:11" ht="141.75" x14ac:dyDescent="0.25">
      <c r="A48" s="89" t="s">
        <v>951</v>
      </c>
      <c r="B48" s="83" t="s">
        <v>221</v>
      </c>
      <c r="C48" s="83" t="s">
        <v>217</v>
      </c>
      <c r="D48" s="83" t="s">
        <v>280</v>
      </c>
      <c r="E48" s="83" t="s">
        <v>216</v>
      </c>
      <c r="F48" s="83" t="s">
        <v>479</v>
      </c>
      <c r="G48" s="90" t="s">
        <v>451</v>
      </c>
      <c r="H48" s="91">
        <v>1735408</v>
      </c>
      <c r="I48" s="91">
        <v>1735408</v>
      </c>
      <c r="J48" s="93">
        <v>867706</v>
      </c>
      <c r="K48" s="95">
        <f t="shared" si="0"/>
        <v>50.000115246673985</v>
      </c>
    </row>
    <row r="49" spans="1:11" ht="78.75" x14ac:dyDescent="0.25">
      <c r="A49" s="89" t="s">
        <v>242</v>
      </c>
      <c r="B49" s="83" t="s">
        <v>221</v>
      </c>
      <c r="C49" s="83" t="s">
        <v>217</v>
      </c>
      <c r="D49" s="83" t="s">
        <v>280</v>
      </c>
      <c r="E49" s="83" t="s">
        <v>216</v>
      </c>
      <c r="F49" s="83" t="s">
        <v>479</v>
      </c>
      <c r="G49" s="83" t="s">
        <v>241</v>
      </c>
      <c r="H49" s="91">
        <v>1735408</v>
      </c>
      <c r="I49" s="91">
        <v>1735408</v>
      </c>
      <c r="J49" s="93">
        <v>867706</v>
      </c>
      <c r="K49" s="95">
        <f t="shared" si="0"/>
        <v>50.000115246673985</v>
      </c>
    </row>
    <row r="50" spans="1:11" ht="31.5" x14ac:dyDescent="0.25">
      <c r="A50" s="89" t="s">
        <v>252</v>
      </c>
      <c r="B50" s="83" t="s">
        <v>221</v>
      </c>
      <c r="C50" s="83" t="s">
        <v>217</v>
      </c>
      <c r="D50" s="83" t="s">
        <v>280</v>
      </c>
      <c r="E50" s="83" t="s">
        <v>216</v>
      </c>
      <c r="F50" s="83" t="s">
        <v>479</v>
      </c>
      <c r="G50" s="83" t="s">
        <v>240</v>
      </c>
      <c r="H50" s="91">
        <v>1735408</v>
      </c>
      <c r="I50" s="91">
        <v>1735408</v>
      </c>
      <c r="J50" s="93">
        <v>867706</v>
      </c>
      <c r="K50" s="95">
        <f t="shared" si="0"/>
        <v>50.000115246673985</v>
      </c>
    </row>
    <row r="51" spans="1:11" ht="47.25" x14ac:dyDescent="0.25">
      <c r="A51" s="89" t="s">
        <v>952</v>
      </c>
      <c r="B51" s="83" t="s">
        <v>221</v>
      </c>
      <c r="C51" s="83" t="s">
        <v>217</v>
      </c>
      <c r="D51" s="83" t="s">
        <v>280</v>
      </c>
      <c r="E51" s="83" t="s">
        <v>216</v>
      </c>
      <c r="F51" s="83" t="s">
        <v>478</v>
      </c>
      <c r="G51" s="90" t="s">
        <v>451</v>
      </c>
      <c r="H51" s="91">
        <v>433852</v>
      </c>
      <c r="I51" s="91">
        <v>433852</v>
      </c>
      <c r="J51" s="93">
        <v>167708.66</v>
      </c>
      <c r="K51" s="95">
        <f t="shared" si="0"/>
        <v>38.655730525617031</v>
      </c>
    </row>
    <row r="52" spans="1:11" ht="78.75" x14ac:dyDescent="0.25">
      <c r="A52" s="89" t="s">
        <v>242</v>
      </c>
      <c r="B52" s="83" t="s">
        <v>221</v>
      </c>
      <c r="C52" s="83" t="s">
        <v>217</v>
      </c>
      <c r="D52" s="83" t="s">
        <v>280</v>
      </c>
      <c r="E52" s="83" t="s">
        <v>216</v>
      </c>
      <c r="F52" s="83" t="s">
        <v>478</v>
      </c>
      <c r="G52" s="83" t="s">
        <v>241</v>
      </c>
      <c r="H52" s="91">
        <v>433852</v>
      </c>
      <c r="I52" s="91">
        <v>433852</v>
      </c>
      <c r="J52" s="93">
        <v>167708.66</v>
      </c>
      <c r="K52" s="95">
        <f t="shared" si="0"/>
        <v>38.655730525617031</v>
      </c>
    </row>
    <row r="53" spans="1:11" ht="31.5" x14ac:dyDescent="0.25">
      <c r="A53" s="89" t="s">
        <v>252</v>
      </c>
      <c r="B53" s="83" t="s">
        <v>221</v>
      </c>
      <c r="C53" s="83" t="s">
        <v>217</v>
      </c>
      <c r="D53" s="83" t="s">
        <v>280</v>
      </c>
      <c r="E53" s="83" t="s">
        <v>216</v>
      </c>
      <c r="F53" s="83" t="s">
        <v>478</v>
      </c>
      <c r="G53" s="83" t="s">
        <v>240</v>
      </c>
      <c r="H53" s="91">
        <v>433852</v>
      </c>
      <c r="I53" s="91">
        <v>433852</v>
      </c>
      <c r="J53" s="93">
        <v>167708.66</v>
      </c>
      <c r="K53" s="95">
        <f t="shared" si="0"/>
        <v>38.655730525617031</v>
      </c>
    </row>
    <row r="54" spans="1:11" ht="47.25" x14ac:dyDescent="0.25">
      <c r="A54" s="89" t="s">
        <v>953</v>
      </c>
      <c r="B54" s="83" t="s">
        <v>221</v>
      </c>
      <c r="C54" s="83" t="s">
        <v>217</v>
      </c>
      <c r="D54" s="83" t="s">
        <v>280</v>
      </c>
      <c r="E54" s="83" t="s">
        <v>216</v>
      </c>
      <c r="F54" s="83" t="s">
        <v>476</v>
      </c>
      <c r="G54" s="90" t="s">
        <v>451</v>
      </c>
      <c r="H54" s="91">
        <v>23920</v>
      </c>
      <c r="I54" s="91">
        <v>23920</v>
      </c>
      <c r="J54" s="93">
        <v>0</v>
      </c>
      <c r="K54" s="95">
        <f t="shared" si="0"/>
        <v>0</v>
      </c>
    </row>
    <row r="55" spans="1:11" ht="31.5" x14ac:dyDescent="0.25">
      <c r="A55" s="89" t="s">
        <v>251</v>
      </c>
      <c r="B55" s="83" t="s">
        <v>221</v>
      </c>
      <c r="C55" s="83" t="s">
        <v>217</v>
      </c>
      <c r="D55" s="83" t="s">
        <v>280</v>
      </c>
      <c r="E55" s="83" t="s">
        <v>216</v>
      </c>
      <c r="F55" s="83" t="s">
        <v>476</v>
      </c>
      <c r="G55" s="83" t="s">
        <v>219</v>
      </c>
      <c r="H55" s="91">
        <v>23920</v>
      </c>
      <c r="I55" s="91">
        <v>23920</v>
      </c>
      <c r="J55" s="93">
        <v>0</v>
      </c>
      <c r="K55" s="95">
        <f t="shared" si="0"/>
        <v>0</v>
      </c>
    </row>
    <row r="56" spans="1:11" ht="31.5" x14ac:dyDescent="0.25">
      <c r="A56" s="89" t="s">
        <v>250</v>
      </c>
      <c r="B56" s="83" t="s">
        <v>221</v>
      </c>
      <c r="C56" s="83" t="s">
        <v>217</v>
      </c>
      <c r="D56" s="83" t="s">
        <v>280</v>
      </c>
      <c r="E56" s="83" t="s">
        <v>216</v>
      </c>
      <c r="F56" s="83" t="s">
        <v>476</v>
      </c>
      <c r="G56" s="83" t="s">
        <v>215</v>
      </c>
      <c r="H56" s="91">
        <v>23920</v>
      </c>
      <c r="I56" s="91">
        <v>23920</v>
      </c>
      <c r="J56" s="93">
        <v>0</v>
      </c>
      <c r="K56" s="95">
        <f t="shared" si="0"/>
        <v>0</v>
      </c>
    </row>
    <row r="57" spans="1:11" ht="63" x14ac:dyDescent="0.25">
      <c r="A57" s="84" t="s">
        <v>475</v>
      </c>
      <c r="B57" s="85" t="s">
        <v>221</v>
      </c>
      <c r="C57" s="85" t="s">
        <v>217</v>
      </c>
      <c r="D57" s="85" t="s">
        <v>275</v>
      </c>
      <c r="E57" s="86" t="s">
        <v>451</v>
      </c>
      <c r="F57" s="86" t="s">
        <v>451</v>
      </c>
      <c r="G57" s="86" t="s">
        <v>451</v>
      </c>
      <c r="H57" s="87">
        <v>10101858</v>
      </c>
      <c r="I57" s="87">
        <v>10801858</v>
      </c>
      <c r="J57" s="92">
        <v>4312757.7</v>
      </c>
      <c r="K57" s="96">
        <f t="shared" si="0"/>
        <v>39.926072903383847</v>
      </c>
    </row>
    <row r="58" spans="1:11" ht="15.75" x14ac:dyDescent="0.25">
      <c r="A58" s="84" t="s">
        <v>237</v>
      </c>
      <c r="B58" s="85" t="s">
        <v>221</v>
      </c>
      <c r="C58" s="85" t="s">
        <v>217</v>
      </c>
      <c r="D58" s="85" t="s">
        <v>275</v>
      </c>
      <c r="E58" s="85" t="s">
        <v>216</v>
      </c>
      <c r="F58" s="88" t="s">
        <v>451</v>
      </c>
      <c r="G58" s="88" t="s">
        <v>451</v>
      </c>
      <c r="H58" s="87">
        <v>10101858</v>
      </c>
      <c r="I58" s="87">
        <v>10801858</v>
      </c>
      <c r="J58" s="92">
        <v>4312757.7</v>
      </c>
      <c r="K58" s="96">
        <f t="shared" si="0"/>
        <v>39.926072903383847</v>
      </c>
    </row>
    <row r="59" spans="1:11" ht="31.5" x14ac:dyDescent="0.25">
      <c r="A59" s="89" t="s">
        <v>474</v>
      </c>
      <c r="B59" s="83" t="s">
        <v>221</v>
      </c>
      <c r="C59" s="83" t="s">
        <v>217</v>
      </c>
      <c r="D59" s="83" t="s">
        <v>275</v>
      </c>
      <c r="E59" s="83" t="s">
        <v>216</v>
      </c>
      <c r="F59" s="83" t="s">
        <v>473</v>
      </c>
      <c r="G59" s="90" t="s">
        <v>451</v>
      </c>
      <c r="H59" s="91">
        <v>10101858</v>
      </c>
      <c r="I59" s="91">
        <v>10801858</v>
      </c>
      <c r="J59" s="93">
        <v>4312757.7</v>
      </c>
      <c r="K59" s="95">
        <f t="shared" si="0"/>
        <v>39.926072903383847</v>
      </c>
    </row>
    <row r="60" spans="1:11" ht="31.5" x14ac:dyDescent="0.25">
      <c r="A60" s="89" t="s">
        <v>320</v>
      </c>
      <c r="B60" s="83" t="s">
        <v>221</v>
      </c>
      <c r="C60" s="83" t="s">
        <v>217</v>
      </c>
      <c r="D60" s="83" t="s">
        <v>275</v>
      </c>
      <c r="E60" s="83" t="s">
        <v>216</v>
      </c>
      <c r="F60" s="83" t="s">
        <v>473</v>
      </c>
      <c r="G60" s="83" t="s">
        <v>303</v>
      </c>
      <c r="H60" s="91">
        <v>10101858</v>
      </c>
      <c r="I60" s="91">
        <v>10801858</v>
      </c>
      <c r="J60" s="93">
        <v>4312757.7</v>
      </c>
      <c r="K60" s="95">
        <f t="shared" si="0"/>
        <v>39.926072903383847</v>
      </c>
    </row>
    <row r="61" spans="1:11" ht="15.75" x14ac:dyDescent="0.25">
      <c r="A61" s="89" t="s">
        <v>319</v>
      </c>
      <c r="B61" s="83" t="s">
        <v>221</v>
      </c>
      <c r="C61" s="83" t="s">
        <v>217</v>
      </c>
      <c r="D61" s="83" t="s">
        <v>275</v>
      </c>
      <c r="E61" s="83" t="s">
        <v>216</v>
      </c>
      <c r="F61" s="83" t="s">
        <v>473</v>
      </c>
      <c r="G61" s="83" t="s">
        <v>301</v>
      </c>
      <c r="H61" s="91">
        <v>10101858</v>
      </c>
      <c r="I61" s="91">
        <v>10801858</v>
      </c>
      <c r="J61" s="93">
        <v>4312757.7</v>
      </c>
      <c r="K61" s="95">
        <f t="shared" si="0"/>
        <v>39.926072903383847</v>
      </c>
    </row>
    <row r="62" spans="1:11" ht="47.25" x14ac:dyDescent="0.25">
      <c r="A62" s="84" t="s">
        <v>472</v>
      </c>
      <c r="B62" s="85" t="s">
        <v>221</v>
      </c>
      <c r="C62" s="85" t="s">
        <v>217</v>
      </c>
      <c r="D62" s="85" t="s">
        <v>271</v>
      </c>
      <c r="E62" s="86" t="s">
        <v>451</v>
      </c>
      <c r="F62" s="86" t="s">
        <v>451</v>
      </c>
      <c r="G62" s="86" t="s">
        <v>451</v>
      </c>
      <c r="H62" s="87">
        <v>1018576.02</v>
      </c>
      <c r="I62" s="87">
        <v>1018576.02</v>
      </c>
      <c r="J62" s="92">
        <v>511879.2</v>
      </c>
      <c r="K62" s="96">
        <f t="shared" si="0"/>
        <v>50.254393383421693</v>
      </c>
    </row>
    <row r="63" spans="1:11" ht="15.75" x14ac:dyDescent="0.25">
      <c r="A63" s="84" t="s">
        <v>237</v>
      </c>
      <c r="B63" s="85" t="s">
        <v>221</v>
      </c>
      <c r="C63" s="85" t="s">
        <v>217</v>
      </c>
      <c r="D63" s="85" t="s">
        <v>271</v>
      </c>
      <c r="E63" s="85" t="s">
        <v>216</v>
      </c>
      <c r="F63" s="88" t="s">
        <v>451</v>
      </c>
      <c r="G63" s="88" t="s">
        <v>451</v>
      </c>
      <c r="H63" s="87">
        <v>1018576.02</v>
      </c>
      <c r="I63" s="87">
        <v>1018576.02</v>
      </c>
      <c r="J63" s="92">
        <v>511879.2</v>
      </c>
      <c r="K63" s="96">
        <f t="shared" si="0"/>
        <v>50.254393383421693</v>
      </c>
    </row>
    <row r="64" spans="1:11" ht="126" x14ac:dyDescent="0.25">
      <c r="A64" s="89" t="s">
        <v>710</v>
      </c>
      <c r="B64" s="83" t="s">
        <v>221</v>
      </c>
      <c r="C64" s="83" t="s">
        <v>217</v>
      </c>
      <c r="D64" s="83" t="s">
        <v>271</v>
      </c>
      <c r="E64" s="83" t="s">
        <v>216</v>
      </c>
      <c r="F64" s="83" t="s">
        <v>471</v>
      </c>
      <c r="G64" s="90" t="s">
        <v>451</v>
      </c>
      <c r="H64" s="91">
        <v>267088.02</v>
      </c>
      <c r="I64" s="91">
        <v>267088.02</v>
      </c>
      <c r="J64" s="93">
        <v>72379.199999999997</v>
      </c>
      <c r="K64" s="95">
        <f t="shared" si="0"/>
        <v>27.099380945652296</v>
      </c>
    </row>
    <row r="65" spans="1:11" ht="31.5" x14ac:dyDescent="0.25">
      <c r="A65" s="89" t="s">
        <v>251</v>
      </c>
      <c r="B65" s="83" t="s">
        <v>221</v>
      </c>
      <c r="C65" s="83" t="s">
        <v>217</v>
      </c>
      <c r="D65" s="83" t="s">
        <v>271</v>
      </c>
      <c r="E65" s="83" t="s">
        <v>216</v>
      </c>
      <c r="F65" s="83" t="s">
        <v>471</v>
      </c>
      <c r="G65" s="83" t="s">
        <v>219</v>
      </c>
      <c r="H65" s="91">
        <v>267088.02</v>
      </c>
      <c r="I65" s="91">
        <v>267088.02</v>
      </c>
      <c r="J65" s="93">
        <v>72379.199999999997</v>
      </c>
      <c r="K65" s="95">
        <f t="shared" si="0"/>
        <v>27.099380945652296</v>
      </c>
    </row>
    <row r="66" spans="1:11" ht="31.5" x14ac:dyDescent="0.25">
      <c r="A66" s="89" t="s">
        <v>250</v>
      </c>
      <c r="B66" s="83" t="s">
        <v>221</v>
      </c>
      <c r="C66" s="83" t="s">
        <v>217</v>
      </c>
      <c r="D66" s="83" t="s">
        <v>271</v>
      </c>
      <c r="E66" s="83" t="s">
        <v>216</v>
      </c>
      <c r="F66" s="83" t="s">
        <v>471</v>
      </c>
      <c r="G66" s="83" t="s">
        <v>215</v>
      </c>
      <c r="H66" s="91">
        <v>267088.02</v>
      </c>
      <c r="I66" s="91">
        <v>267088.02</v>
      </c>
      <c r="J66" s="93">
        <v>72379.199999999997</v>
      </c>
      <c r="K66" s="95">
        <f t="shared" si="0"/>
        <v>27.099380945652296</v>
      </c>
    </row>
    <row r="67" spans="1:11" ht="15.75" x14ac:dyDescent="0.25">
      <c r="A67" s="89" t="s">
        <v>470</v>
      </c>
      <c r="B67" s="83" t="s">
        <v>221</v>
      </c>
      <c r="C67" s="83" t="s">
        <v>217</v>
      </c>
      <c r="D67" s="83" t="s">
        <v>271</v>
      </c>
      <c r="E67" s="83" t="s">
        <v>216</v>
      </c>
      <c r="F67" s="83" t="s">
        <v>469</v>
      </c>
      <c r="G67" s="90" t="s">
        <v>451</v>
      </c>
      <c r="H67" s="91">
        <v>217488</v>
      </c>
      <c r="I67" s="91">
        <v>217488</v>
      </c>
      <c r="J67" s="93">
        <v>217000</v>
      </c>
      <c r="K67" s="95">
        <f t="shared" si="0"/>
        <v>99.775619804311049</v>
      </c>
    </row>
    <row r="68" spans="1:11" ht="15.75" x14ac:dyDescent="0.25">
      <c r="A68" s="89" t="s">
        <v>277</v>
      </c>
      <c r="B68" s="83" t="s">
        <v>221</v>
      </c>
      <c r="C68" s="83" t="s">
        <v>217</v>
      </c>
      <c r="D68" s="83" t="s">
        <v>271</v>
      </c>
      <c r="E68" s="83" t="s">
        <v>216</v>
      </c>
      <c r="F68" s="83" t="s">
        <v>469</v>
      </c>
      <c r="G68" s="83" t="s">
        <v>222</v>
      </c>
      <c r="H68" s="91">
        <v>217488</v>
      </c>
      <c r="I68" s="91">
        <v>217488</v>
      </c>
      <c r="J68" s="93">
        <v>217000</v>
      </c>
      <c r="K68" s="95">
        <f t="shared" si="0"/>
        <v>99.775619804311049</v>
      </c>
    </row>
    <row r="69" spans="1:11" ht="47.25" x14ac:dyDescent="0.25">
      <c r="A69" s="89" t="s">
        <v>468</v>
      </c>
      <c r="B69" s="83" t="s">
        <v>221</v>
      </c>
      <c r="C69" s="83" t="s">
        <v>217</v>
      </c>
      <c r="D69" s="83" t="s">
        <v>271</v>
      </c>
      <c r="E69" s="83" t="s">
        <v>216</v>
      </c>
      <c r="F69" s="83" t="s">
        <v>469</v>
      </c>
      <c r="G69" s="83" t="s">
        <v>220</v>
      </c>
      <c r="H69" s="91">
        <v>217488</v>
      </c>
      <c r="I69" s="91">
        <v>217488</v>
      </c>
      <c r="J69" s="93">
        <v>217000</v>
      </c>
      <c r="K69" s="95">
        <f t="shared" si="0"/>
        <v>99.775619804311049</v>
      </c>
    </row>
    <row r="70" spans="1:11" ht="78.75" x14ac:dyDescent="0.25">
      <c r="A70" s="89" t="s">
        <v>954</v>
      </c>
      <c r="B70" s="83" t="s">
        <v>221</v>
      </c>
      <c r="C70" s="83" t="s">
        <v>217</v>
      </c>
      <c r="D70" s="83" t="s">
        <v>271</v>
      </c>
      <c r="E70" s="83" t="s">
        <v>216</v>
      </c>
      <c r="F70" s="83" t="s">
        <v>467</v>
      </c>
      <c r="G70" s="90" t="s">
        <v>451</v>
      </c>
      <c r="H70" s="91">
        <v>534000</v>
      </c>
      <c r="I70" s="91">
        <v>534000</v>
      </c>
      <c r="J70" s="93">
        <v>222500</v>
      </c>
      <c r="K70" s="95">
        <f t="shared" si="0"/>
        <v>41.666666666666671</v>
      </c>
    </row>
    <row r="71" spans="1:11" ht="15.75" x14ac:dyDescent="0.25">
      <c r="A71" s="89" t="s">
        <v>277</v>
      </c>
      <c r="B71" s="83" t="s">
        <v>221</v>
      </c>
      <c r="C71" s="83" t="s">
        <v>217</v>
      </c>
      <c r="D71" s="83" t="s">
        <v>271</v>
      </c>
      <c r="E71" s="83" t="s">
        <v>216</v>
      </c>
      <c r="F71" s="83" t="s">
        <v>467</v>
      </c>
      <c r="G71" s="83" t="s">
        <v>222</v>
      </c>
      <c r="H71" s="91">
        <v>534000</v>
      </c>
      <c r="I71" s="91">
        <v>534000</v>
      </c>
      <c r="J71" s="93">
        <v>222500</v>
      </c>
      <c r="K71" s="95">
        <f t="shared" si="0"/>
        <v>41.666666666666671</v>
      </c>
    </row>
    <row r="72" spans="1:11" ht="47.25" x14ac:dyDescent="0.25">
      <c r="A72" s="89" t="s">
        <v>468</v>
      </c>
      <c r="B72" s="83" t="s">
        <v>221</v>
      </c>
      <c r="C72" s="83" t="s">
        <v>217</v>
      </c>
      <c r="D72" s="83" t="s">
        <v>271</v>
      </c>
      <c r="E72" s="83" t="s">
        <v>216</v>
      </c>
      <c r="F72" s="83" t="s">
        <v>467</v>
      </c>
      <c r="G72" s="83" t="s">
        <v>220</v>
      </c>
      <c r="H72" s="91">
        <v>534000</v>
      </c>
      <c r="I72" s="91">
        <v>534000</v>
      </c>
      <c r="J72" s="93">
        <v>222500</v>
      </c>
      <c r="K72" s="95">
        <f t="shared" si="0"/>
        <v>41.666666666666671</v>
      </c>
    </row>
    <row r="73" spans="1:11" ht="47.25" x14ac:dyDescent="0.25">
      <c r="A73" s="84" t="s">
        <v>874</v>
      </c>
      <c r="B73" s="85" t="s">
        <v>221</v>
      </c>
      <c r="C73" s="85" t="s">
        <v>217</v>
      </c>
      <c r="D73" s="85" t="s">
        <v>265</v>
      </c>
      <c r="E73" s="86" t="s">
        <v>451</v>
      </c>
      <c r="F73" s="86" t="s">
        <v>451</v>
      </c>
      <c r="G73" s="86" t="s">
        <v>451</v>
      </c>
      <c r="H73" s="87">
        <v>45865985.280000001</v>
      </c>
      <c r="I73" s="87">
        <v>47465735.280000001</v>
      </c>
      <c r="J73" s="92">
        <v>16562761</v>
      </c>
      <c r="K73" s="96">
        <f t="shared" si="0"/>
        <v>34.894141852636231</v>
      </c>
    </row>
    <row r="74" spans="1:11" ht="15.75" x14ac:dyDescent="0.25">
      <c r="A74" s="84" t="s">
        <v>237</v>
      </c>
      <c r="B74" s="85" t="s">
        <v>221</v>
      </c>
      <c r="C74" s="85" t="s">
        <v>217</v>
      </c>
      <c r="D74" s="85" t="s">
        <v>265</v>
      </c>
      <c r="E74" s="85" t="s">
        <v>216</v>
      </c>
      <c r="F74" s="88" t="s">
        <v>451</v>
      </c>
      <c r="G74" s="88" t="s">
        <v>451</v>
      </c>
      <c r="H74" s="87">
        <v>45865985.280000001</v>
      </c>
      <c r="I74" s="87">
        <v>47465735.280000001</v>
      </c>
      <c r="J74" s="92">
        <v>16562761</v>
      </c>
      <c r="K74" s="96">
        <f t="shared" si="0"/>
        <v>34.894141852636231</v>
      </c>
    </row>
    <row r="75" spans="1:11" ht="47.25" x14ac:dyDescent="0.25">
      <c r="A75" s="89" t="s">
        <v>716</v>
      </c>
      <c r="B75" s="83" t="s">
        <v>221</v>
      </c>
      <c r="C75" s="83" t="s">
        <v>217</v>
      </c>
      <c r="D75" s="83" t="s">
        <v>265</v>
      </c>
      <c r="E75" s="83" t="s">
        <v>216</v>
      </c>
      <c r="F75" s="83" t="s">
        <v>466</v>
      </c>
      <c r="G75" s="90" t="s">
        <v>451</v>
      </c>
      <c r="H75" s="91">
        <v>102000</v>
      </c>
      <c r="I75" s="91">
        <v>102000</v>
      </c>
      <c r="J75" s="93">
        <v>27000</v>
      </c>
      <c r="K75" s="95">
        <f t="shared" si="0"/>
        <v>26.47058823529412</v>
      </c>
    </row>
    <row r="76" spans="1:11" ht="15.75" x14ac:dyDescent="0.25">
      <c r="A76" s="89" t="s">
        <v>344</v>
      </c>
      <c r="B76" s="83" t="s">
        <v>221</v>
      </c>
      <c r="C76" s="83" t="s">
        <v>217</v>
      </c>
      <c r="D76" s="83" t="s">
        <v>265</v>
      </c>
      <c r="E76" s="83" t="s">
        <v>216</v>
      </c>
      <c r="F76" s="83" t="s">
        <v>466</v>
      </c>
      <c r="G76" s="83" t="s">
        <v>233</v>
      </c>
      <c r="H76" s="91">
        <v>102000</v>
      </c>
      <c r="I76" s="91">
        <v>102000</v>
      </c>
      <c r="J76" s="93">
        <v>27000</v>
      </c>
      <c r="K76" s="95">
        <f t="shared" si="0"/>
        <v>26.47058823529412</v>
      </c>
    </row>
    <row r="77" spans="1:11" ht="15.75" x14ac:dyDescent="0.25">
      <c r="A77" s="89" t="s">
        <v>393</v>
      </c>
      <c r="B77" s="83" t="s">
        <v>221</v>
      </c>
      <c r="C77" s="83" t="s">
        <v>217</v>
      </c>
      <c r="D77" s="83" t="s">
        <v>265</v>
      </c>
      <c r="E77" s="83" t="s">
        <v>216</v>
      </c>
      <c r="F77" s="83" t="s">
        <v>466</v>
      </c>
      <c r="G77" s="83" t="s">
        <v>391</v>
      </c>
      <c r="H77" s="91">
        <v>102000</v>
      </c>
      <c r="I77" s="91">
        <v>102000</v>
      </c>
      <c r="J77" s="93">
        <v>27000</v>
      </c>
      <c r="K77" s="95">
        <f t="shared" si="0"/>
        <v>26.47058823529412</v>
      </c>
    </row>
    <row r="78" spans="1:11" ht="141.75" x14ac:dyDescent="0.25">
      <c r="A78" s="89" t="s">
        <v>955</v>
      </c>
      <c r="B78" s="83" t="s">
        <v>221</v>
      </c>
      <c r="C78" s="83" t="s">
        <v>217</v>
      </c>
      <c r="D78" s="83" t="s">
        <v>265</v>
      </c>
      <c r="E78" s="83" t="s">
        <v>216</v>
      </c>
      <c r="F78" s="83" t="s">
        <v>464</v>
      </c>
      <c r="G78" s="90" t="s">
        <v>451</v>
      </c>
      <c r="H78" s="91">
        <v>98000</v>
      </c>
      <c r="I78" s="91">
        <v>98000</v>
      </c>
      <c r="J78" s="93">
        <v>14000</v>
      </c>
      <c r="K78" s="95">
        <f t="shared" si="0"/>
        <v>14.285714285714285</v>
      </c>
    </row>
    <row r="79" spans="1:11" ht="31.5" x14ac:dyDescent="0.25">
      <c r="A79" s="89" t="s">
        <v>251</v>
      </c>
      <c r="B79" s="83" t="s">
        <v>221</v>
      </c>
      <c r="C79" s="83" t="s">
        <v>217</v>
      </c>
      <c r="D79" s="83" t="s">
        <v>265</v>
      </c>
      <c r="E79" s="83" t="s">
        <v>216</v>
      </c>
      <c r="F79" s="83" t="s">
        <v>464</v>
      </c>
      <c r="G79" s="83" t="s">
        <v>219</v>
      </c>
      <c r="H79" s="91">
        <v>98000</v>
      </c>
      <c r="I79" s="91">
        <v>98000</v>
      </c>
      <c r="J79" s="93">
        <v>14000</v>
      </c>
      <c r="K79" s="95">
        <f t="shared" si="0"/>
        <v>14.285714285714285</v>
      </c>
    </row>
    <row r="80" spans="1:11" ht="31.5" x14ac:dyDescent="0.25">
      <c r="A80" s="89" t="s">
        <v>250</v>
      </c>
      <c r="B80" s="83" t="s">
        <v>221</v>
      </c>
      <c r="C80" s="83" t="s">
        <v>217</v>
      </c>
      <c r="D80" s="83" t="s">
        <v>265</v>
      </c>
      <c r="E80" s="83" t="s">
        <v>216</v>
      </c>
      <c r="F80" s="83" t="s">
        <v>464</v>
      </c>
      <c r="G80" s="83" t="s">
        <v>215</v>
      </c>
      <c r="H80" s="83">
        <v>98000</v>
      </c>
      <c r="I80" s="91">
        <v>98000</v>
      </c>
      <c r="J80" s="93">
        <v>14000</v>
      </c>
      <c r="K80" s="95">
        <f t="shared" si="0"/>
        <v>14.285714285714285</v>
      </c>
    </row>
    <row r="81" spans="1:11" ht="173.25" x14ac:dyDescent="0.25">
      <c r="A81" s="89" t="s">
        <v>956</v>
      </c>
      <c r="B81" s="83" t="s">
        <v>221</v>
      </c>
      <c r="C81" s="83" t="s">
        <v>217</v>
      </c>
      <c r="D81" s="83" t="s">
        <v>265</v>
      </c>
      <c r="E81" s="83" t="s">
        <v>216</v>
      </c>
      <c r="F81" s="83" t="s">
        <v>463</v>
      </c>
      <c r="G81" s="90" t="s">
        <v>451</v>
      </c>
      <c r="H81" s="91">
        <v>11590192</v>
      </c>
      <c r="I81" s="91">
        <v>11590192</v>
      </c>
      <c r="J81" s="93">
        <v>5095675</v>
      </c>
      <c r="K81" s="95">
        <f t="shared" si="0"/>
        <v>43.965406267644234</v>
      </c>
    </row>
    <row r="82" spans="1:11" ht="15.75" x14ac:dyDescent="0.25">
      <c r="A82" s="89" t="s">
        <v>344</v>
      </c>
      <c r="B82" s="83" t="s">
        <v>221</v>
      </c>
      <c r="C82" s="83" t="s">
        <v>217</v>
      </c>
      <c r="D82" s="83" t="s">
        <v>265</v>
      </c>
      <c r="E82" s="83" t="s">
        <v>216</v>
      </c>
      <c r="F82" s="83" t="s">
        <v>463</v>
      </c>
      <c r="G82" s="83" t="s">
        <v>233</v>
      </c>
      <c r="H82" s="91">
        <v>11590192</v>
      </c>
      <c r="I82" s="91">
        <v>11590192</v>
      </c>
      <c r="J82" s="93">
        <v>5095675</v>
      </c>
      <c r="K82" s="95">
        <f t="shared" si="0"/>
        <v>43.965406267644234</v>
      </c>
    </row>
    <row r="83" spans="1:11" ht="15.75" x14ac:dyDescent="0.25">
      <c r="A83" s="89" t="s">
        <v>393</v>
      </c>
      <c r="B83" s="83" t="s">
        <v>221</v>
      </c>
      <c r="C83" s="83" t="s">
        <v>217</v>
      </c>
      <c r="D83" s="83" t="s">
        <v>265</v>
      </c>
      <c r="E83" s="83" t="s">
        <v>216</v>
      </c>
      <c r="F83" s="83" t="s">
        <v>463</v>
      </c>
      <c r="G83" s="83" t="s">
        <v>391</v>
      </c>
      <c r="H83" s="91">
        <v>8916084</v>
      </c>
      <c r="I83" s="91">
        <v>8916084</v>
      </c>
      <c r="J83" s="93">
        <v>3900098</v>
      </c>
      <c r="K83" s="95">
        <f t="shared" si="0"/>
        <v>43.742275196151134</v>
      </c>
    </row>
    <row r="84" spans="1:11" ht="31.5" x14ac:dyDescent="0.25">
      <c r="A84" s="89" t="s">
        <v>398</v>
      </c>
      <c r="B84" s="83" t="s">
        <v>221</v>
      </c>
      <c r="C84" s="83" t="s">
        <v>217</v>
      </c>
      <c r="D84" s="83" t="s">
        <v>265</v>
      </c>
      <c r="E84" s="83" t="s">
        <v>216</v>
      </c>
      <c r="F84" s="83" t="s">
        <v>463</v>
      </c>
      <c r="G84" s="83" t="s">
        <v>232</v>
      </c>
      <c r="H84" s="91">
        <v>2674108</v>
      </c>
      <c r="I84" s="91">
        <v>2674108</v>
      </c>
      <c r="J84" s="93">
        <v>1195577</v>
      </c>
      <c r="K84" s="95">
        <f t="shared" ref="K84:K154" si="1">J84/I84*100</f>
        <v>44.709375986310199</v>
      </c>
    </row>
    <row r="85" spans="1:11" ht="47.25" x14ac:dyDescent="0.25">
      <c r="A85" s="89" t="s">
        <v>957</v>
      </c>
      <c r="B85" s="83" t="s">
        <v>221</v>
      </c>
      <c r="C85" s="83" t="s">
        <v>217</v>
      </c>
      <c r="D85" s="83" t="s">
        <v>265</v>
      </c>
      <c r="E85" s="83" t="s">
        <v>216</v>
      </c>
      <c r="F85" s="83" t="s">
        <v>462</v>
      </c>
      <c r="G85" s="90" t="s">
        <v>451</v>
      </c>
      <c r="H85" s="91">
        <v>288066.08</v>
      </c>
      <c r="I85" s="91">
        <v>288066.08</v>
      </c>
      <c r="J85" s="93">
        <v>34959.46</v>
      </c>
      <c r="K85" s="95">
        <f t="shared" si="1"/>
        <v>12.135916870184785</v>
      </c>
    </row>
    <row r="86" spans="1:11" ht="15.75" x14ac:dyDescent="0.25">
      <c r="A86" s="89" t="s">
        <v>344</v>
      </c>
      <c r="B86" s="83" t="s">
        <v>221</v>
      </c>
      <c r="C86" s="83" t="s">
        <v>217</v>
      </c>
      <c r="D86" s="83" t="s">
        <v>265</v>
      </c>
      <c r="E86" s="83" t="s">
        <v>216</v>
      </c>
      <c r="F86" s="83" t="s">
        <v>462</v>
      </c>
      <c r="G86" s="83" t="s">
        <v>233</v>
      </c>
      <c r="H86" s="91">
        <v>288066.08</v>
      </c>
      <c r="I86" s="91">
        <v>288066.08</v>
      </c>
      <c r="J86" s="93">
        <v>34959.46</v>
      </c>
      <c r="K86" s="95">
        <f t="shared" si="1"/>
        <v>12.135916870184785</v>
      </c>
    </row>
    <row r="87" spans="1:11" ht="15.75" x14ac:dyDescent="0.25">
      <c r="A87" s="89" t="s">
        <v>393</v>
      </c>
      <c r="B87" s="83" t="s">
        <v>221</v>
      </c>
      <c r="C87" s="83" t="s">
        <v>217</v>
      </c>
      <c r="D87" s="83" t="s">
        <v>265</v>
      </c>
      <c r="E87" s="83" t="s">
        <v>216</v>
      </c>
      <c r="F87" s="83" t="s">
        <v>462</v>
      </c>
      <c r="G87" s="83" t="s">
        <v>391</v>
      </c>
      <c r="H87" s="91">
        <v>288066.08</v>
      </c>
      <c r="I87" s="91">
        <v>288066.08</v>
      </c>
      <c r="J87" s="93">
        <v>34959.46</v>
      </c>
      <c r="K87" s="95">
        <f t="shared" si="1"/>
        <v>12.135916870184785</v>
      </c>
    </row>
    <row r="88" spans="1:11" ht="31.5" x14ac:dyDescent="0.25">
      <c r="A88" s="89" t="s">
        <v>958</v>
      </c>
      <c r="B88" s="83" t="s">
        <v>221</v>
      </c>
      <c r="C88" s="83" t="s">
        <v>217</v>
      </c>
      <c r="D88" s="83" t="s">
        <v>265</v>
      </c>
      <c r="E88" s="83" t="s">
        <v>216</v>
      </c>
      <c r="F88" s="83" t="s">
        <v>460</v>
      </c>
      <c r="G88" s="90" t="s">
        <v>451</v>
      </c>
      <c r="H88" s="91">
        <v>8214288</v>
      </c>
      <c r="I88" s="91">
        <v>8214288</v>
      </c>
      <c r="J88" s="93">
        <v>4036614.34</v>
      </c>
      <c r="K88" s="95">
        <f t="shared" si="1"/>
        <v>49.141378291094732</v>
      </c>
    </row>
    <row r="89" spans="1:11" ht="15.75" x14ac:dyDescent="0.25">
      <c r="A89" s="89" t="s">
        <v>344</v>
      </c>
      <c r="B89" s="83" t="s">
        <v>221</v>
      </c>
      <c r="C89" s="83" t="s">
        <v>217</v>
      </c>
      <c r="D89" s="83" t="s">
        <v>265</v>
      </c>
      <c r="E89" s="83" t="s">
        <v>216</v>
      </c>
      <c r="F89" s="83" t="s">
        <v>460</v>
      </c>
      <c r="G89" s="83" t="s">
        <v>233</v>
      </c>
      <c r="H89" s="91">
        <v>8214288</v>
      </c>
      <c r="I89" s="91">
        <v>8214288</v>
      </c>
      <c r="J89" s="93">
        <v>4036614.34</v>
      </c>
      <c r="K89" s="95">
        <f t="shared" si="1"/>
        <v>49.141378291094732</v>
      </c>
    </row>
    <row r="90" spans="1:11" ht="15.75" x14ac:dyDescent="0.25">
      <c r="A90" s="89" t="s">
        <v>393</v>
      </c>
      <c r="B90" s="83" t="s">
        <v>221</v>
      </c>
      <c r="C90" s="83" t="s">
        <v>217</v>
      </c>
      <c r="D90" s="83" t="s">
        <v>265</v>
      </c>
      <c r="E90" s="83" t="s">
        <v>216</v>
      </c>
      <c r="F90" s="83" t="s">
        <v>460</v>
      </c>
      <c r="G90" s="83" t="s">
        <v>391</v>
      </c>
      <c r="H90" s="91">
        <v>8214288</v>
      </c>
      <c r="I90" s="91">
        <v>8214288</v>
      </c>
      <c r="J90" s="93">
        <v>4036614.34</v>
      </c>
      <c r="K90" s="95">
        <f t="shared" si="1"/>
        <v>49.141378291094732</v>
      </c>
    </row>
    <row r="91" spans="1:11" ht="31.5" x14ac:dyDescent="0.25">
      <c r="A91" s="89" t="s">
        <v>959</v>
      </c>
      <c r="B91" s="83" t="s">
        <v>221</v>
      </c>
      <c r="C91" s="83" t="s">
        <v>217</v>
      </c>
      <c r="D91" s="83" t="s">
        <v>265</v>
      </c>
      <c r="E91" s="83" t="s">
        <v>216</v>
      </c>
      <c r="F91" s="83" t="s">
        <v>458</v>
      </c>
      <c r="G91" s="90" t="s">
        <v>451</v>
      </c>
      <c r="H91" s="91">
        <v>85000</v>
      </c>
      <c r="I91" s="91">
        <v>85000</v>
      </c>
      <c r="J91" s="93">
        <v>13475</v>
      </c>
      <c r="K91" s="95">
        <f t="shared" si="1"/>
        <v>15.852941176470589</v>
      </c>
    </row>
    <row r="92" spans="1:11" ht="31.5" x14ac:dyDescent="0.25">
      <c r="A92" s="89" t="s">
        <v>251</v>
      </c>
      <c r="B92" s="83" t="s">
        <v>221</v>
      </c>
      <c r="C92" s="83" t="s">
        <v>217</v>
      </c>
      <c r="D92" s="83" t="s">
        <v>265</v>
      </c>
      <c r="E92" s="83" t="s">
        <v>216</v>
      </c>
      <c r="F92" s="83" t="s">
        <v>458</v>
      </c>
      <c r="G92" s="83" t="s">
        <v>219</v>
      </c>
      <c r="H92" s="91">
        <v>85000</v>
      </c>
      <c r="I92" s="91">
        <v>77000</v>
      </c>
      <c r="J92" s="93">
        <v>5475</v>
      </c>
      <c r="K92" s="95">
        <f t="shared" si="1"/>
        <v>7.1103896103896096</v>
      </c>
    </row>
    <row r="93" spans="1:11" ht="31.5" x14ac:dyDescent="0.25">
      <c r="A93" s="89" t="s">
        <v>250</v>
      </c>
      <c r="B93" s="83" t="s">
        <v>221</v>
      </c>
      <c r="C93" s="83" t="s">
        <v>217</v>
      </c>
      <c r="D93" s="83" t="s">
        <v>265</v>
      </c>
      <c r="E93" s="83" t="s">
        <v>216</v>
      </c>
      <c r="F93" s="83" t="s">
        <v>458</v>
      </c>
      <c r="G93" s="83" t="s">
        <v>215</v>
      </c>
      <c r="H93" s="91">
        <v>85000</v>
      </c>
      <c r="I93" s="91">
        <v>77000</v>
      </c>
      <c r="J93" s="93">
        <v>5475</v>
      </c>
      <c r="K93" s="95">
        <f t="shared" si="1"/>
        <v>7.1103896103896096</v>
      </c>
    </row>
    <row r="94" spans="1:11" ht="15.75" x14ac:dyDescent="0.25">
      <c r="A94" s="89" t="s">
        <v>344</v>
      </c>
      <c r="B94" s="83" t="s">
        <v>221</v>
      </c>
      <c r="C94" s="83" t="s">
        <v>217</v>
      </c>
      <c r="D94" s="83" t="s">
        <v>265</v>
      </c>
      <c r="E94" s="83" t="s">
        <v>216</v>
      </c>
      <c r="F94" s="83" t="s">
        <v>458</v>
      </c>
      <c r="G94" s="83">
        <v>300</v>
      </c>
      <c r="H94" s="91"/>
      <c r="I94" s="91">
        <v>8000</v>
      </c>
      <c r="J94" s="93">
        <v>8000</v>
      </c>
      <c r="K94" s="95"/>
    </row>
    <row r="95" spans="1:11" ht="15.75" x14ac:dyDescent="0.25">
      <c r="A95" s="89" t="s">
        <v>393</v>
      </c>
      <c r="B95" s="83" t="s">
        <v>221</v>
      </c>
      <c r="C95" s="83" t="s">
        <v>217</v>
      </c>
      <c r="D95" s="83" t="s">
        <v>265</v>
      </c>
      <c r="E95" s="83" t="s">
        <v>216</v>
      </c>
      <c r="F95" s="83" t="s">
        <v>458</v>
      </c>
      <c r="G95" s="83">
        <v>310</v>
      </c>
      <c r="H95" s="91"/>
      <c r="I95" s="91">
        <v>8000</v>
      </c>
      <c r="J95" s="93">
        <v>8000</v>
      </c>
      <c r="K95" s="95"/>
    </row>
    <row r="96" spans="1:11" ht="15.75" x14ac:dyDescent="0.25">
      <c r="A96" s="89" t="s">
        <v>960</v>
      </c>
      <c r="B96" s="83" t="s">
        <v>221</v>
      </c>
      <c r="C96" s="83" t="s">
        <v>217</v>
      </c>
      <c r="D96" s="83" t="s">
        <v>265</v>
      </c>
      <c r="E96" s="83" t="s">
        <v>216</v>
      </c>
      <c r="F96" s="83" t="s">
        <v>457</v>
      </c>
      <c r="G96" s="90" t="s">
        <v>451</v>
      </c>
      <c r="H96" s="91">
        <v>150000</v>
      </c>
      <c r="I96" s="91">
        <v>150000</v>
      </c>
      <c r="J96" s="93">
        <v>0</v>
      </c>
      <c r="K96" s="95">
        <f t="shared" si="1"/>
        <v>0</v>
      </c>
    </row>
    <row r="97" spans="1:11" ht="15.75" x14ac:dyDescent="0.25">
      <c r="A97" s="89" t="s">
        <v>344</v>
      </c>
      <c r="B97" s="83" t="s">
        <v>221</v>
      </c>
      <c r="C97" s="83" t="s">
        <v>217</v>
      </c>
      <c r="D97" s="83" t="s">
        <v>265</v>
      </c>
      <c r="E97" s="83" t="s">
        <v>216</v>
      </c>
      <c r="F97" s="83" t="s">
        <v>457</v>
      </c>
      <c r="G97" s="83" t="s">
        <v>233</v>
      </c>
      <c r="H97" s="91">
        <v>150000</v>
      </c>
      <c r="I97" s="91">
        <v>150000</v>
      </c>
      <c r="J97" s="93">
        <v>0</v>
      </c>
      <c r="K97" s="95">
        <f t="shared" si="1"/>
        <v>0</v>
      </c>
    </row>
    <row r="98" spans="1:11" ht="15.75" x14ac:dyDescent="0.25">
      <c r="A98" s="89" t="s">
        <v>393</v>
      </c>
      <c r="B98" s="83" t="s">
        <v>221</v>
      </c>
      <c r="C98" s="83" t="s">
        <v>217</v>
      </c>
      <c r="D98" s="83" t="s">
        <v>265</v>
      </c>
      <c r="E98" s="83" t="s">
        <v>216</v>
      </c>
      <c r="F98" s="83" t="s">
        <v>457</v>
      </c>
      <c r="G98" s="83" t="s">
        <v>391</v>
      </c>
      <c r="H98" s="91">
        <v>150000</v>
      </c>
      <c r="I98" s="91">
        <v>150000</v>
      </c>
      <c r="J98" s="93">
        <v>0</v>
      </c>
      <c r="K98" s="95">
        <f t="shared" si="1"/>
        <v>0</v>
      </c>
    </row>
    <row r="99" spans="1:11" ht="31.5" x14ac:dyDescent="0.25">
      <c r="A99" s="89" t="s">
        <v>961</v>
      </c>
      <c r="B99" s="83" t="s">
        <v>221</v>
      </c>
      <c r="C99" s="83" t="s">
        <v>217</v>
      </c>
      <c r="D99" s="83" t="s">
        <v>265</v>
      </c>
      <c r="E99" s="83" t="s">
        <v>216</v>
      </c>
      <c r="F99" s="83" t="s">
        <v>455</v>
      </c>
      <c r="G99" s="90" t="s">
        <v>451</v>
      </c>
      <c r="H99" s="91">
        <v>504000</v>
      </c>
      <c r="I99" s="91">
        <v>504000</v>
      </c>
      <c r="J99" s="93">
        <v>252000</v>
      </c>
      <c r="K99" s="95">
        <f t="shared" si="1"/>
        <v>50</v>
      </c>
    </row>
    <row r="100" spans="1:11" ht="15.75" x14ac:dyDescent="0.25">
      <c r="A100" s="89" t="s">
        <v>344</v>
      </c>
      <c r="B100" s="83" t="s">
        <v>221</v>
      </c>
      <c r="C100" s="83" t="s">
        <v>217</v>
      </c>
      <c r="D100" s="83" t="s">
        <v>265</v>
      </c>
      <c r="E100" s="83" t="s">
        <v>216</v>
      </c>
      <c r="F100" s="83" t="s">
        <v>455</v>
      </c>
      <c r="G100" s="83" t="s">
        <v>233</v>
      </c>
      <c r="H100" s="91">
        <v>504000</v>
      </c>
      <c r="I100" s="91">
        <v>504000</v>
      </c>
      <c r="J100" s="93">
        <v>252000</v>
      </c>
      <c r="K100" s="95">
        <f t="shared" si="1"/>
        <v>50</v>
      </c>
    </row>
    <row r="101" spans="1:11" ht="15.75" x14ac:dyDescent="0.25">
      <c r="A101" s="89" t="s">
        <v>456</v>
      </c>
      <c r="B101" s="83" t="s">
        <v>221</v>
      </c>
      <c r="C101" s="83" t="s">
        <v>217</v>
      </c>
      <c r="D101" s="83" t="s">
        <v>265</v>
      </c>
      <c r="E101" s="83" t="s">
        <v>216</v>
      </c>
      <c r="F101" s="83" t="s">
        <v>455</v>
      </c>
      <c r="G101" s="83" t="s">
        <v>454</v>
      </c>
      <c r="H101" s="91">
        <v>504000</v>
      </c>
      <c r="I101" s="91">
        <v>504000</v>
      </c>
      <c r="J101" s="93">
        <v>252000</v>
      </c>
      <c r="K101" s="95">
        <f t="shared" si="1"/>
        <v>50</v>
      </c>
    </row>
    <row r="102" spans="1:11" ht="31.5" x14ac:dyDescent="0.25">
      <c r="A102" s="89" t="s">
        <v>962</v>
      </c>
      <c r="B102" s="83" t="s">
        <v>221</v>
      </c>
      <c r="C102" s="83" t="s">
        <v>217</v>
      </c>
      <c r="D102" s="83" t="s">
        <v>265</v>
      </c>
      <c r="E102" s="83" t="s">
        <v>216</v>
      </c>
      <c r="F102" s="83" t="s">
        <v>452</v>
      </c>
      <c r="G102" s="90" t="s">
        <v>451</v>
      </c>
      <c r="H102" s="91">
        <v>6769711.2000000002</v>
      </c>
      <c r="I102" s="91">
        <v>7089037.2000000002</v>
      </c>
      <c r="J102" s="93">
        <v>7089037.2000000002</v>
      </c>
      <c r="K102" s="95">
        <f t="shared" si="1"/>
        <v>100</v>
      </c>
    </row>
    <row r="103" spans="1:11" ht="15.75" x14ac:dyDescent="0.25">
      <c r="A103" s="89" t="s">
        <v>344</v>
      </c>
      <c r="B103" s="83" t="s">
        <v>221</v>
      </c>
      <c r="C103" s="83" t="s">
        <v>217</v>
      </c>
      <c r="D103" s="83" t="s">
        <v>265</v>
      </c>
      <c r="E103" s="83" t="s">
        <v>216</v>
      </c>
      <c r="F103" s="83" t="s">
        <v>452</v>
      </c>
      <c r="G103" s="83" t="s">
        <v>233</v>
      </c>
      <c r="H103" s="91">
        <v>6769711.2000000002</v>
      </c>
      <c r="I103" s="91">
        <v>7089037.2000000002</v>
      </c>
      <c r="J103" s="93">
        <v>7089037.2000000002</v>
      </c>
      <c r="K103" s="95">
        <f t="shared" si="1"/>
        <v>100</v>
      </c>
    </row>
    <row r="104" spans="1:11" ht="31.5" x14ac:dyDescent="0.25">
      <c r="A104" s="89" t="s">
        <v>398</v>
      </c>
      <c r="B104" s="83" t="s">
        <v>221</v>
      </c>
      <c r="C104" s="83" t="s">
        <v>217</v>
      </c>
      <c r="D104" s="83" t="s">
        <v>265</v>
      </c>
      <c r="E104" s="83" t="s">
        <v>216</v>
      </c>
      <c r="F104" s="83" t="s">
        <v>452</v>
      </c>
      <c r="G104" s="83" t="s">
        <v>232</v>
      </c>
      <c r="H104" s="91">
        <v>6769711.2000000002</v>
      </c>
      <c r="I104" s="91">
        <v>7089037.2000000002</v>
      </c>
      <c r="J104" s="93">
        <v>7089037.2000000002</v>
      </c>
      <c r="K104" s="95">
        <f t="shared" si="1"/>
        <v>100</v>
      </c>
    </row>
    <row r="105" spans="1:11" ht="63" x14ac:dyDescent="0.25">
      <c r="A105" s="89" t="s">
        <v>963</v>
      </c>
      <c r="B105" s="83" t="s">
        <v>221</v>
      </c>
      <c r="C105" s="83" t="s">
        <v>217</v>
      </c>
      <c r="D105" s="83" t="s">
        <v>265</v>
      </c>
      <c r="E105" s="83" t="s">
        <v>216</v>
      </c>
      <c r="F105" s="83" t="s">
        <v>450</v>
      </c>
      <c r="G105" s="90" t="s">
        <v>451</v>
      </c>
      <c r="H105" s="91">
        <v>18064728</v>
      </c>
      <c r="I105" s="91">
        <v>19345152</v>
      </c>
      <c r="J105" s="93">
        <v>0</v>
      </c>
      <c r="K105" s="95">
        <f t="shared" si="1"/>
        <v>0</v>
      </c>
    </row>
    <row r="106" spans="1:11" ht="31.5" x14ac:dyDescent="0.25">
      <c r="A106" s="89" t="s">
        <v>381</v>
      </c>
      <c r="B106" s="83" t="s">
        <v>221</v>
      </c>
      <c r="C106" s="83" t="s">
        <v>217</v>
      </c>
      <c r="D106" s="83" t="s">
        <v>265</v>
      </c>
      <c r="E106" s="83" t="s">
        <v>216</v>
      </c>
      <c r="F106" s="83" t="s">
        <v>450</v>
      </c>
      <c r="G106" s="83" t="s">
        <v>299</v>
      </c>
      <c r="H106" s="91">
        <v>18064728</v>
      </c>
      <c r="I106" s="91">
        <v>19345152</v>
      </c>
      <c r="J106" s="93">
        <v>0</v>
      </c>
      <c r="K106" s="95">
        <f t="shared" si="1"/>
        <v>0</v>
      </c>
    </row>
    <row r="107" spans="1:11" ht="15.75" x14ac:dyDescent="0.25">
      <c r="A107" s="89" t="s">
        <v>380</v>
      </c>
      <c r="B107" s="83" t="s">
        <v>221</v>
      </c>
      <c r="C107" s="83" t="s">
        <v>217</v>
      </c>
      <c r="D107" s="83" t="s">
        <v>265</v>
      </c>
      <c r="E107" s="83" t="s">
        <v>216</v>
      </c>
      <c r="F107" s="83" t="s">
        <v>450</v>
      </c>
      <c r="G107" s="83" t="s">
        <v>298</v>
      </c>
      <c r="H107" s="91">
        <v>18064728</v>
      </c>
      <c r="I107" s="91">
        <v>19345152</v>
      </c>
      <c r="J107" s="93">
        <v>0</v>
      </c>
      <c r="K107" s="95">
        <f t="shared" si="1"/>
        <v>0</v>
      </c>
    </row>
    <row r="108" spans="1:11" ht="31.5" x14ac:dyDescent="0.25">
      <c r="A108" s="84" t="s">
        <v>428</v>
      </c>
      <c r="B108" s="85" t="s">
        <v>221</v>
      </c>
      <c r="C108" s="85" t="s">
        <v>217</v>
      </c>
      <c r="D108" s="85" t="s">
        <v>310</v>
      </c>
      <c r="E108" s="86" t="s">
        <v>451</v>
      </c>
      <c r="F108" s="86" t="s">
        <v>451</v>
      </c>
      <c r="G108" s="86" t="s">
        <v>451</v>
      </c>
      <c r="H108" s="87">
        <v>10960563.199999999</v>
      </c>
      <c r="I108" s="87">
        <v>15121556.359999999</v>
      </c>
      <c r="J108" s="92">
        <v>4281532.79</v>
      </c>
      <c r="K108" s="96">
        <f t="shared" si="1"/>
        <v>28.31410132706737</v>
      </c>
    </row>
    <row r="109" spans="1:11" ht="15.75" x14ac:dyDescent="0.25">
      <c r="A109" s="84" t="s">
        <v>237</v>
      </c>
      <c r="B109" s="85" t="s">
        <v>221</v>
      </c>
      <c r="C109" s="85" t="s">
        <v>217</v>
      </c>
      <c r="D109" s="85" t="s">
        <v>310</v>
      </c>
      <c r="E109" s="85" t="s">
        <v>216</v>
      </c>
      <c r="F109" s="88" t="s">
        <v>451</v>
      </c>
      <c r="G109" s="88" t="s">
        <v>451</v>
      </c>
      <c r="H109" s="87">
        <v>10960563.199999999</v>
      </c>
      <c r="I109" s="87">
        <v>15121556.359999999</v>
      </c>
      <c r="J109" s="92">
        <v>4281532.79</v>
      </c>
      <c r="K109" s="96">
        <f t="shared" si="1"/>
        <v>28.31410132706737</v>
      </c>
    </row>
    <row r="110" spans="1:11" ht="31.5" x14ac:dyDescent="0.25">
      <c r="A110" s="89" t="s">
        <v>964</v>
      </c>
      <c r="B110" s="83" t="s">
        <v>221</v>
      </c>
      <c r="C110" s="83" t="s">
        <v>217</v>
      </c>
      <c r="D110" s="83" t="s">
        <v>310</v>
      </c>
      <c r="E110" s="83" t="s">
        <v>216</v>
      </c>
      <c r="F110" s="83" t="s">
        <v>447</v>
      </c>
      <c r="G110" s="90" t="s">
        <v>451</v>
      </c>
      <c r="H110" s="91">
        <v>2952081</v>
      </c>
      <c r="I110" s="91">
        <v>2952081</v>
      </c>
      <c r="J110" s="93">
        <v>1476040.5</v>
      </c>
      <c r="K110" s="95">
        <f t="shared" si="1"/>
        <v>50</v>
      </c>
    </row>
    <row r="111" spans="1:11" ht="15.75" x14ac:dyDescent="0.25">
      <c r="A111" s="89" t="s">
        <v>292</v>
      </c>
      <c r="B111" s="83" t="s">
        <v>221</v>
      </c>
      <c r="C111" s="83" t="s">
        <v>217</v>
      </c>
      <c r="D111" s="83" t="s">
        <v>310</v>
      </c>
      <c r="E111" s="83" t="s">
        <v>216</v>
      </c>
      <c r="F111" s="83" t="s">
        <v>447</v>
      </c>
      <c r="G111" s="83" t="s">
        <v>259</v>
      </c>
      <c r="H111" s="91">
        <v>2952081</v>
      </c>
      <c r="I111" s="91">
        <v>2952081</v>
      </c>
      <c r="J111" s="93">
        <v>1476040.5</v>
      </c>
      <c r="K111" s="95">
        <f t="shared" si="1"/>
        <v>50</v>
      </c>
    </row>
    <row r="112" spans="1:11" ht="15.75" x14ac:dyDescent="0.25">
      <c r="A112" s="89" t="s">
        <v>448</v>
      </c>
      <c r="B112" s="83" t="s">
        <v>221</v>
      </c>
      <c r="C112" s="83" t="s">
        <v>217</v>
      </c>
      <c r="D112" s="83" t="s">
        <v>310</v>
      </c>
      <c r="E112" s="83" t="s">
        <v>216</v>
      </c>
      <c r="F112" s="83" t="s">
        <v>447</v>
      </c>
      <c r="G112" s="83" t="s">
        <v>446</v>
      </c>
      <c r="H112" s="91">
        <v>2952081</v>
      </c>
      <c r="I112" s="91">
        <v>2952081</v>
      </c>
      <c r="J112" s="93">
        <v>1476040.5</v>
      </c>
      <c r="K112" s="95">
        <f t="shared" si="1"/>
        <v>50</v>
      </c>
    </row>
    <row r="113" spans="1:11" ht="78.75" x14ac:dyDescent="0.25">
      <c r="A113" s="89" t="s">
        <v>965</v>
      </c>
      <c r="B113" s="83" t="s">
        <v>221</v>
      </c>
      <c r="C113" s="83" t="s">
        <v>217</v>
      </c>
      <c r="D113" s="83" t="s">
        <v>310</v>
      </c>
      <c r="E113" s="83" t="s">
        <v>216</v>
      </c>
      <c r="F113" s="83" t="s">
        <v>444</v>
      </c>
      <c r="G113" s="90" t="s">
        <v>451</v>
      </c>
      <c r="H113" s="91">
        <v>3427111.2</v>
      </c>
      <c r="I113" s="91">
        <v>6348068.1799999997</v>
      </c>
      <c r="J113" s="93">
        <v>1673521.49</v>
      </c>
      <c r="K113" s="95">
        <f t="shared" si="1"/>
        <v>26.36268928667997</v>
      </c>
    </row>
    <row r="114" spans="1:11" ht="15.75" x14ac:dyDescent="0.25">
      <c r="A114" s="89" t="s">
        <v>292</v>
      </c>
      <c r="B114" s="83" t="s">
        <v>221</v>
      </c>
      <c r="C114" s="83" t="s">
        <v>217</v>
      </c>
      <c r="D114" s="83" t="s">
        <v>310</v>
      </c>
      <c r="E114" s="83" t="s">
        <v>216</v>
      </c>
      <c r="F114" s="83" t="s">
        <v>444</v>
      </c>
      <c r="G114" s="83" t="s">
        <v>259</v>
      </c>
      <c r="H114" s="91">
        <v>3427111.2</v>
      </c>
      <c r="I114" s="91">
        <v>6348068.1799999997</v>
      </c>
      <c r="J114" s="93">
        <v>1673521.49</v>
      </c>
      <c r="K114" s="95">
        <f t="shared" si="1"/>
        <v>26.36268928667997</v>
      </c>
    </row>
    <row r="115" spans="1:11" ht="15.75" x14ac:dyDescent="0.25">
      <c r="A115" s="89" t="s">
        <v>56</v>
      </c>
      <c r="B115" s="83" t="s">
        <v>221</v>
      </c>
      <c r="C115" s="83" t="s">
        <v>217</v>
      </c>
      <c r="D115" s="83" t="s">
        <v>310</v>
      </c>
      <c r="E115" s="83" t="s">
        <v>216</v>
      </c>
      <c r="F115" s="83" t="s">
        <v>444</v>
      </c>
      <c r="G115" s="83" t="s">
        <v>288</v>
      </c>
      <c r="H115" s="91">
        <v>3427111.2</v>
      </c>
      <c r="I115" s="91">
        <v>6348068.1799999997</v>
      </c>
      <c r="J115" s="93">
        <v>1673521.49</v>
      </c>
      <c r="K115" s="95">
        <f t="shared" si="1"/>
        <v>26.36268928667997</v>
      </c>
    </row>
    <row r="116" spans="1:11" ht="110.25" x14ac:dyDescent="0.25">
      <c r="A116" s="89" t="s">
        <v>966</v>
      </c>
      <c r="B116" s="83" t="s">
        <v>221</v>
      </c>
      <c r="C116" s="83" t="s">
        <v>217</v>
      </c>
      <c r="D116" s="83" t="s">
        <v>310</v>
      </c>
      <c r="E116" s="83" t="s">
        <v>216</v>
      </c>
      <c r="F116" s="83" t="s">
        <v>442</v>
      </c>
      <c r="G116" s="90" t="s">
        <v>451</v>
      </c>
      <c r="H116" s="91">
        <v>4043736</v>
      </c>
      <c r="I116" s="91">
        <v>5283772.18</v>
      </c>
      <c r="J116" s="93">
        <v>1131970.8</v>
      </c>
      <c r="K116" s="95">
        <f t="shared" si="1"/>
        <v>21.423535334939441</v>
      </c>
    </row>
    <row r="117" spans="1:11" ht="15.75" x14ac:dyDescent="0.25">
      <c r="A117" s="89" t="s">
        <v>292</v>
      </c>
      <c r="B117" s="83" t="s">
        <v>221</v>
      </c>
      <c r="C117" s="83" t="s">
        <v>217</v>
      </c>
      <c r="D117" s="83" t="s">
        <v>310</v>
      </c>
      <c r="E117" s="83" t="s">
        <v>216</v>
      </c>
      <c r="F117" s="83" t="s">
        <v>442</v>
      </c>
      <c r="G117" s="83" t="s">
        <v>259</v>
      </c>
      <c r="H117" s="91">
        <v>4043736</v>
      </c>
      <c r="I117" s="91">
        <v>5283772.18</v>
      </c>
      <c r="J117" s="93">
        <v>1131970.8</v>
      </c>
      <c r="K117" s="95">
        <f t="shared" si="1"/>
        <v>21.423535334939441</v>
      </c>
    </row>
    <row r="118" spans="1:11" ht="15.75" x14ac:dyDescent="0.25">
      <c r="A118" s="89" t="s">
        <v>56</v>
      </c>
      <c r="B118" s="83" t="s">
        <v>221</v>
      </c>
      <c r="C118" s="83" t="s">
        <v>217</v>
      </c>
      <c r="D118" s="83" t="s">
        <v>310</v>
      </c>
      <c r="E118" s="83" t="s">
        <v>216</v>
      </c>
      <c r="F118" s="83" t="s">
        <v>442</v>
      </c>
      <c r="G118" s="83" t="s">
        <v>288</v>
      </c>
      <c r="H118" s="91">
        <v>4043736</v>
      </c>
      <c r="I118" s="91">
        <v>5283772.18</v>
      </c>
      <c r="J118" s="93">
        <v>1131970.8</v>
      </c>
      <c r="K118" s="95">
        <f t="shared" si="1"/>
        <v>21.423535334939441</v>
      </c>
    </row>
    <row r="119" spans="1:11" ht="15.75" x14ac:dyDescent="0.25">
      <c r="A119" s="89" t="s">
        <v>441</v>
      </c>
      <c r="B119" s="83" t="s">
        <v>221</v>
      </c>
      <c r="C119" s="83" t="s">
        <v>217</v>
      </c>
      <c r="D119" s="83" t="s">
        <v>310</v>
      </c>
      <c r="E119" s="83" t="s">
        <v>216</v>
      </c>
      <c r="F119" s="83" t="s">
        <v>440</v>
      </c>
      <c r="G119" s="90" t="s">
        <v>451</v>
      </c>
      <c r="H119" s="91">
        <v>537635</v>
      </c>
      <c r="I119" s="91">
        <v>537635</v>
      </c>
      <c r="J119" s="93">
        <v>0</v>
      </c>
      <c r="K119" s="95">
        <f t="shared" si="1"/>
        <v>0</v>
      </c>
    </row>
    <row r="120" spans="1:11" ht="31.5" x14ac:dyDescent="0.25">
      <c r="A120" s="89" t="s">
        <v>251</v>
      </c>
      <c r="B120" s="83" t="s">
        <v>221</v>
      </c>
      <c r="C120" s="83" t="s">
        <v>217</v>
      </c>
      <c r="D120" s="83" t="s">
        <v>310</v>
      </c>
      <c r="E120" s="83" t="s">
        <v>216</v>
      </c>
      <c r="F120" s="83" t="s">
        <v>440</v>
      </c>
      <c r="G120" s="83" t="s">
        <v>219</v>
      </c>
      <c r="H120" s="91">
        <v>537635</v>
      </c>
      <c r="I120" s="91">
        <v>537635</v>
      </c>
      <c r="J120" s="93">
        <v>0</v>
      </c>
      <c r="K120" s="95">
        <f t="shared" si="1"/>
        <v>0</v>
      </c>
    </row>
    <row r="121" spans="1:11" ht="31.5" x14ac:dyDescent="0.25">
      <c r="A121" s="89" t="s">
        <v>250</v>
      </c>
      <c r="B121" s="83" t="s">
        <v>221</v>
      </c>
      <c r="C121" s="83" t="s">
        <v>217</v>
      </c>
      <c r="D121" s="83" t="s">
        <v>310</v>
      </c>
      <c r="E121" s="83" t="s">
        <v>216</v>
      </c>
      <c r="F121" s="83" t="s">
        <v>440</v>
      </c>
      <c r="G121" s="83" t="s">
        <v>215</v>
      </c>
      <c r="H121" s="91">
        <v>537635</v>
      </c>
      <c r="I121" s="91">
        <v>537635</v>
      </c>
      <c r="J121" s="93">
        <v>0</v>
      </c>
      <c r="K121" s="95">
        <f t="shared" si="1"/>
        <v>0</v>
      </c>
    </row>
    <row r="122" spans="1:11" ht="31.5" x14ac:dyDescent="0.25">
      <c r="A122" s="84" t="s">
        <v>439</v>
      </c>
      <c r="B122" s="85" t="s">
        <v>221</v>
      </c>
      <c r="C122" s="85" t="s">
        <v>217</v>
      </c>
      <c r="D122" s="85" t="s">
        <v>307</v>
      </c>
      <c r="E122" s="86" t="s">
        <v>451</v>
      </c>
      <c r="F122" s="86" t="s">
        <v>451</v>
      </c>
      <c r="G122" s="86" t="s">
        <v>451</v>
      </c>
      <c r="H122" s="87">
        <v>20914315</v>
      </c>
      <c r="I122" s="87">
        <v>20914315</v>
      </c>
      <c r="J122" s="92">
        <v>9860936.8900000006</v>
      </c>
      <c r="K122" s="96">
        <f t="shared" si="1"/>
        <v>47.149222386676307</v>
      </c>
    </row>
    <row r="123" spans="1:11" ht="15.75" x14ac:dyDescent="0.25">
      <c r="A123" s="84" t="s">
        <v>237</v>
      </c>
      <c r="B123" s="85" t="s">
        <v>221</v>
      </c>
      <c r="C123" s="85" t="s">
        <v>217</v>
      </c>
      <c r="D123" s="85" t="s">
        <v>307</v>
      </c>
      <c r="E123" s="85" t="s">
        <v>216</v>
      </c>
      <c r="F123" s="88" t="s">
        <v>451</v>
      </c>
      <c r="G123" s="88" t="s">
        <v>451</v>
      </c>
      <c r="H123" s="87">
        <v>20914315</v>
      </c>
      <c r="I123" s="87">
        <v>20914315</v>
      </c>
      <c r="J123" s="92">
        <v>9860936.8900000006</v>
      </c>
      <c r="K123" s="96">
        <f t="shared" si="1"/>
        <v>47.149222386676307</v>
      </c>
    </row>
    <row r="124" spans="1:11" ht="31.5" x14ac:dyDescent="0.25">
      <c r="A124" s="89" t="s">
        <v>967</v>
      </c>
      <c r="B124" s="83" t="s">
        <v>221</v>
      </c>
      <c r="C124" s="83" t="s">
        <v>217</v>
      </c>
      <c r="D124" s="83" t="s">
        <v>307</v>
      </c>
      <c r="E124" s="83" t="s">
        <v>216</v>
      </c>
      <c r="F124" s="83" t="s">
        <v>329</v>
      </c>
      <c r="G124" s="90" t="s">
        <v>451</v>
      </c>
      <c r="H124" s="91">
        <v>20914315</v>
      </c>
      <c r="I124" s="91">
        <v>20914315</v>
      </c>
      <c r="J124" s="93">
        <v>9860936.8900000006</v>
      </c>
      <c r="K124" s="95">
        <f t="shared" si="1"/>
        <v>47.149222386676307</v>
      </c>
    </row>
    <row r="125" spans="1:11" ht="31.5" x14ac:dyDescent="0.25">
      <c r="A125" s="89" t="s">
        <v>320</v>
      </c>
      <c r="B125" s="83" t="s">
        <v>221</v>
      </c>
      <c r="C125" s="83" t="s">
        <v>217</v>
      </c>
      <c r="D125" s="83" t="s">
        <v>307</v>
      </c>
      <c r="E125" s="83" t="s">
        <v>216</v>
      </c>
      <c r="F125" s="83" t="s">
        <v>329</v>
      </c>
      <c r="G125" s="83" t="s">
        <v>303</v>
      </c>
      <c r="H125" s="91">
        <v>20914315</v>
      </c>
      <c r="I125" s="91">
        <v>20914315</v>
      </c>
      <c r="J125" s="93">
        <v>9860936.8900000006</v>
      </c>
      <c r="K125" s="95">
        <f t="shared" si="1"/>
        <v>47.149222386676307</v>
      </c>
    </row>
    <row r="126" spans="1:11" ht="15.75" x14ac:dyDescent="0.25">
      <c r="A126" s="89" t="s">
        <v>319</v>
      </c>
      <c r="B126" s="83" t="s">
        <v>221</v>
      </c>
      <c r="C126" s="83" t="s">
        <v>217</v>
      </c>
      <c r="D126" s="83" t="s">
        <v>307</v>
      </c>
      <c r="E126" s="83" t="s">
        <v>216</v>
      </c>
      <c r="F126" s="83" t="s">
        <v>329</v>
      </c>
      <c r="G126" s="83" t="s">
        <v>301</v>
      </c>
      <c r="H126" s="91">
        <v>20914315</v>
      </c>
      <c r="I126" s="91">
        <v>20914315</v>
      </c>
      <c r="J126" s="93">
        <v>9860936.8900000006</v>
      </c>
      <c r="K126" s="95">
        <f t="shared" si="1"/>
        <v>47.149222386676307</v>
      </c>
    </row>
    <row r="127" spans="1:11" ht="15.75" x14ac:dyDescent="0.25">
      <c r="A127" s="115"/>
      <c r="B127" s="85" t="s">
        <v>221</v>
      </c>
      <c r="C127" s="85" t="s">
        <v>217</v>
      </c>
      <c r="D127" s="107" t="s">
        <v>291</v>
      </c>
      <c r="E127" s="83"/>
      <c r="F127" s="83"/>
      <c r="G127" s="83"/>
      <c r="H127" s="100">
        <v>0</v>
      </c>
      <c r="I127" s="100">
        <v>165203</v>
      </c>
      <c r="J127" s="97">
        <v>82601.440000000002</v>
      </c>
      <c r="K127" s="96">
        <f t="shared" si="1"/>
        <v>49.999963681046957</v>
      </c>
    </row>
    <row r="128" spans="1:11" ht="15.75" x14ac:dyDescent="0.25">
      <c r="A128" s="84" t="s">
        <v>237</v>
      </c>
      <c r="B128" s="85" t="s">
        <v>221</v>
      </c>
      <c r="C128" s="85" t="s">
        <v>217</v>
      </c>
      <c r="D128" s="107" t="s">
        <v>291</v>
      </c>
      <c r="E128" s="107">
        <v>901</v>
      </c>
      <c r="F128" s="83"/>
      <c r="G128" s="83"/>
      <c r="H128" s="100">
        <v>0</v>
      </c>
      <c r="I128" s="100">
        <v>165203</v>
      </c>
      <c r="J128" s="97">
        <v>82601.440000000002</v>
      </c>
      <c r="K128" s="96">
        <f t="shared" si="1"/>
        <v>49.999963681046957</v>
      </c>
    </row>
    <row r="129" spans="1:11" ht="15.75" x14ac:dyDescent="0.25">
      <c r="A129" s="109" t="s">
        <v>912</v>
      </c>
      <c r="B129" s="108" t="s">
        <v>221</v>
      </c>
      <c r="C129" s="108" t="s">
        <v>217</v>
      </c>
      <c r="D129" s="108" t="s">
        <v>291</v>
      </c>
      <c r="E129" s="83" t="s">
        <v>216</v>
      </c>
      <c r="F129" s="83">
        <v>83280</v>
      </c>
      <c r="G129" s="83"/>
      <c r="H129" s="91">
        <v>0</v>
      </c>
      <c r="I129" s="91">
        <v>165203</v>
      </c>
      <c r="J129" s="93">
        <v>82601.440000000002</v>
      </c>
      <c r="K129" s="95">
        <f t="shared" si="1"/>
        <v>49.999963681046957</v>
      </c>
    </row>
    <row r="130" spans="1:11" ht="31.5" x14ac:dyDescent="0.25">
      <c r="A130" s="89" t="s">
        <v>251</v>
      </c>
      <c r="B130" s="108" t="s">
        <v>221</v>
      </c>
      <c r="C130" s="108" t="s">
        <v>217</v>
      </c>
      <c r="D130" s="108" t="s">
        <v>291</v>
      </c>
      <c r="E130" s="83" t="s">
        <v>216</v>
      </c>
      <c r="F130" s="83">
        <v>83280</v>
      </c>
      <c r="G130" s="83">
        <v>200</v>
      </c>
      <c r="H130" s="91">
        <v>0</v>
      </c>
      <c r="I130" s="91">
        <v>165203</v>
      </c>
      <c r="J130" s="93">
        <v>82601.440000000002</v>
      </c>
      <c r="K130" s="95">
        <f t="shared" si="1"/>
        <v>49.999963681046957</v>
      </c>
    </row>
    <row r="131" spans="1:11" ht="31.5" x14ac:dyDescent="0.25">
      <c r="A131" s="89" t="s">
        <v>250</v>
      </c>
      <c r="B131" s="108" t="s">
        <v>221</v>
      </c>
      <c r="C131" s="108" t="s">
        <v>217</v>
      </c>
      <c r="D131" s="108" t="s">
        <v>291</v>
      </c>
      <c r="E131" s="83" t="s">
        <v>216</v>
      </c>
      <c r="F131" s="83">
        <v>83280</v>
      </c>
      <c r="G131" s="83">
        <v>240</v>
      </c>
      <c r="H131" s="91">
        <v>0</v>
      </c>
      <c r="I131" s="91">
        <v>165203</v>
      </c>
      <c r="J131" s="93">
        <v>82601.440000000002</v>
      </c>
      <c r="K131" s="95">
        <f t="shared" si="1"/>
        <v>49.999963681046957</v>
      </c>
    </row>
    <row r="132" spans="1:11" ht="31.5" x14ac:dyDescent="0.25">
      <c r="A132" s="84" t="s">
        <v>875</v>
      </c>
      <c r="B132" s="85" t="s">
        <v>280</v>
      </c>
      <c r="C132" s="86" t="s">
        <v>451</v>
      </c>
      <c r="D132" s="86" t="s">
        <v>451</v>
      </c>
      <c r="E132" s="86" t="s">
        <v>451</v>
      </c>
      <c r="F132" s="86" t="s">
        <v>451</v>
      </c>
      <c r="G132" s="86" t="s">
        <v>451</v>
      </c>
      <c r="H132" s="87">
        <v>26734187.82</v>
      </c>
      <c r="I132" s="87">
        <v>26909575.82</v>
      </c>
      <c r="J132" s="92">
        <v>13077142.699999999</v>
      </c>
      <c r="K132" s="96">
        <f t="shared" si="1"/>
        <v>48.5966140361108</v>
      </c>
    </row>
    <row r="133" spans="1:11" ht="31.5" x14ac:dyDescent="0.25">
      <c r="A133" s="84" t="s">
        <v>438</v>
      </c>
      <c r="B133" s="85" t="s">
        <v>280</v>
      </c>
      <c r="C133" s="85" t="s">
        <v>217</v>
      </c>
      <c r="D133" s="85" t="s">
        <v>221</v>
      </c>
      <c r="E133" s="86" t="s">
        <v>451</v>
      </c>
      <c r="F133" s="86" t="s">
        <v>451</v>
      </c>
      <c r="G133" s="86" t="s">
        <v>451</v>
      </c>
      <c r="H133" s="87">
        <v>5474778.8200000003</v>
      </c>
      <c r="I133" s="87">
        <v>4574778.82</v>
      </c>
      <c r="J133" s="92">
        <v>2510179.5299999998</v>
      </c>
      <c r="K133" s="96">
        <f t="shared" si="1"/>
        <v>54.869964839087018</v>
      </c>
    </row>
    <row r="134" spans="1:11" ht="31.5" x14ac:dyDescent="0.25">
      <c r="A134" s="84" t="s">
        <v>261</v>
      </c>
      <c r="B134" s="85" t="s">
        <v>280</v>
      </c>
      <c r="C134" s="85" t="s">
        <v>217</v>
      </c>
      <c r="D134" s="85" t="s">
        <v>221</v>
      </c>
      <c r="E134" s="85" t="s">
        <v>258</v>
      </c>
      <c r="F134" s="88" t="s">
        <v>451</v>
      </c>
      <c r="G134" s="88" t="s">
        <v>451</v>
      </c>
      <c r="H134" s="87">
        <v>5474778.8200000003</v>
      </c>
      <c r="I134" s="87">
        <v>4574778.82</v>
      </c>
      <c r="J134" s="92">
        <v>2510179.5299999998</v>
      </c>
      <c r="K134" s="96">
        <f t="shared" si="1"/>
        <v>54.869964839087018</v>
      </c>
    </row>
    <row r="135" spans="1:11" ht="15.75" x14ac:dyDescent="0.25">
      <c r="A135" s="89" t="s">
        <v>435</v>
      </c>
      <c r="B135" s="83" t="s">
        <v>280</v>
      </c>
      <c r="C135" s="83" t="s">
        <v>217</v>
      </c>
      <c r="D135" s="83" t="s">
        <v>221</v>
      </c>
      <c r="E135" s="83" t="s">
        <v>258</v>
      </c>
      <c r="F135" s="83" t="s">
        <v>434</v>
      </c>
      <c r="G135" s="90" t="s">
        <v>451</v>
      </c>
      <c r="H135" s="91">
        <v>5474778.8200000003</v>
      </c>
      <c r="I135" s="91">
        <v>4574778.82</v>
      </c>
      <c r="J135" s="93">
        <v>2510179.5299999998</v>
      </c>
      <c r="K135" s="95">
        <f t="shared" si="1"/>
        <v>54.869964839087018</v>
      </c>
    </row>
    <row r="136" spans="1:11" ht="15.75" x14ac:dyDescent="0.25">
      <c r="A136" s="89" t="s">
        <v>437</v>
      </c>
      <c r="B136" s="83" t="s">
        <v>280</v>
      </c>
      <c r="C136" s="83" t="s">
        <v>217</v>
      </c>
      <c r="D136" s="83" t="s">
        <v>221</v>
      </c>
      <c r="E136" s="83" t="s">
        <v>258</v>
      </c>
      <c r="F136" s="83" t="s">
        <v>434</v>
      </c>
      <c r="G136" s="83" t="s">
        <v>436</v>
      </c>
      <c r="H136" s="91">
        <v>5474778.8200000003</v>
      </c>
      <c r="I136" s="91">
        <v>4574778.82</v>
      </c>
      <c r="J136" s="93">
        <v>2510179.5299999998</v>
      </c>
      <c r="K136" s="95">
        <f t="shared" si="1"/>
        <v>54.869964839087018</v>
      </c>
    </row>
    <row r="137" spans="1:11" ht="15.75" x14ac:dyDescent="0.25">
      <c r="A137" s="89" t="s">
        <v>435</v>
      </c>
      <c r="B137" s="83" t="s">
        <v>280</v>
      </c>
      <c r="C137" s="83" t="s">
        <v>217</v>
      </c>
      <c r="D137" s="83" t="s">
        <v>221</v>
      </c>
      <c r="E137" s="83" t="s">
        <v>258</v>
      </c>
      <c r="F137" s="83" t="s">
        <v>434</v>
      </c>
      <c r="G137" s="83" t="s">
        <v>433</v>
      </c>
      <c r="H137" s="91">
        <v>5474778.8200000003</v>
      </c>
      <c r="I137" s="91">
        <v>4574778.82</v>
      </c>
      <c r="J137" s="93">
        <v>2510179.5299999998</v>
      </c>
      <c r="K137" s="95">
        <f t="shared" si="1"/>
        <v>54.869964839087018</v>
      </c>
    </row>
    <row r="138" spans="1:11" ht="47.25" x14ac:dyDescent="0.25">
      <c r="A138" s="84" t="s">
        <v>432</v>
      </c>
      <c r="B138" s="85" t="s">
        <v>280</v>
      </c>
      <c r="C138" s="85" t="s">
        <v>217</v>
      </c>
      <c r="D138" s="85" t="s">
        <v>280</v>
      </c>
      <c r="E138" s="86" t="s">
        <v>451</v>
      </c>
      <c r="F138" s="86" t="s">
        <v>451</v>
      </c>
      <c r="G138" s="86" t="s">
        <v>451</v>
      </c>
      <c r="H138" s="87">
        <v>13607320</v>
      </c>
      <c r="I138" s="87">
        <v>13607320</v>
      </c>
      <c r="J138" s="92">
        <v>6771787.9699999997</v>
      </c>
      <c r="K138" s="96">
        <f t="shared" si="1"/>
        <v>49.765772907523306</v>
      </c>
    </row>
    <row r="139" spans="1:11" ht="31.5" x14ac:dyDescent="0.25">
      <c r="A139" s="84" t="s">
        <v>261</v>
      </c>
      <c r="B139" s="85" t="s">
        <v>280</v>
      </c>
      <c r="C139" s="85" t="s">
        <v>217</v>
      </c>
      <c r="D139" s="85" t="s">
        <v>280</v>
      </c>
      <c r="E139" s="85" t="s">
        <v>258</v>
      </c>
      <c r="F139" s="88" t="s">
        <v>451</v>
      </c>
      <c r="G139" s="88" t="s">
        <v>451</v>
      </c>
      <c r="H139" s="87">
        <v>13607320</v>
      </c>
      <c r="I139" s="87">
        <v>13607320</v>
      </c>
      <c r="J139" s="92">
        <v>6771787.9699999997</v>
      </c>
      <c r="K139" s="96">
        <f t="shared" si="1"/>
        <v>49.765772907523306</v>
      </c>
    </row>
    <row r="140" spans="1:11" ht="31.5" x14ac:dyDescent="0.25">
      <c r="A140" s="89" t="s">
        <v>243</v>
      </c>
      <c r="B140" s="83" t="s">
        <v>280</v>
      </c>
      <c r="C140" s="83" t="s">
        <v>217</v>
      </c>
      <c r="D140" s="83" t="s">
        <v>280</v>
      </c>
      <c r="E140" s="83" t="s">
        <v>258</v>
      </c>
      <c r="F140" s="83" t="s">
        <v>238</v>
      </c>
      <c r="G140" s="90" t="s">
        <v>451</v>
      </c>
      <c r="H140" s="91">
        <v>13607320</v>
      </c>
      <c r="I140" s="91">
        <v>13607320</v>
      </c>
      <c r="J140" s="93">
        <v>6771787.9699999997</v>
      </c>
      <c r="K140" s="95">
        <f t="shared" si="1"/>
        <v>49.765772907523306</v>
      </c>
    </row>
    <row r="141" spans="1:11" ht="78.75" x14ac:dyDescent="0.25">
      <c r="A141" s="89" t="s">
        <v>242</v>
      </c>
      <c r="B141" s="83" t="s">
        <v>280</v>
      </c>
      <c r="C141" s="83" t="s">
        <v>217</v>
      </c>
      <c r="D141" s="83" t="s">
        <v>280</v>
      </c>
      <c r="E141" s="83" t="s">
        <v>258</v>
      </c>
      <c r="F141" s="83" t="s">
        <v>238</v>
      </c>
      <c r="G141" s="83" t="s">
        <v>241</v>
      </c>
      <c r="H141" s="91">
        <v>13303630</v>
      </c>
      <c r="I141" s="91">
        <v>13303630</v>
      </c>
      <c r="J141" s="93">
        <v>6715681.3099999996</v>
      </c>
      <c r="K141" s="95">
        <f t="shared" si="1"/>
        <v>50.480066793799885</v>
      </c>
    </row>
    <row r="142" spans="1:11" ht="31.5" x14ac:dyDescent="0.25">
      <c r="A142" s="89" t="s">
        <v>252</v>
      </c>
      <c r="B142" s="83" t="s">
        <v>280</v>
      </c>
      <c r="C142" s="83" t="s">
        <v>217</v>
      </c>
      <c r="D142" s="83" t="s">
        <v>280</v>
      </c>
      <c r="E142" s="83" t="s">
        <v>258</v>
      </c>
      <c r="F142" s="83" t="s">
        <v>238</v>
      </c>
      <c r="G142" s="83" t="s">
        <v>240</v>
      </c>
      <c r="H142" s="91">
        <v>13303630</v>
      </c>
      <c r="I142" s="91">
        <v>13303630</v>
      </c>
      <c r="J142" s="93">
        <v>6715681.3099999996</v>
      </c>
      <c r="K142" s="95">
        <f t="shared" si="1"/>
        <v>50.480066793799885</v>
      </c>
    </row>
    <row r="143" spans="1:11" ht="31.5" x14ac:dyDescent="0.25">
      <c r="A143" s="89" t="s">
        <v>251</v>
      </c>
      <c r="B143" s="83" t="s">
        <v>280</v>
      </c>
      <c r="C143" s="83" t="s">
        <v>217</v>
      </c>
      <c r="D143" s="83" t="s">
        <v>280</v>
      </c>
      <c r="E143" s="83" t="s">
        <v>258</v>
      </c>
      <c r="F143" s="83" t="s">
        <v>238</v>
      </c>
      <c r="G143" s="83" t="s">
        <v>219</v>
      </c>
      <c r="H143" s="91">
        <v>282690</v>
      </c>
      <c r="I143" s="91">
        <v>277690</v>
      </c>
      <c r="J143" s="93">
        <v>56078.9</v>
      </c>
      <c r="K143" s="95">
        <f t="shared" si="1"/>
        <v>20.194785552234507</v>
      </c>
    </row>
    <row r="144" spans="1:11" ht="31.5" x14ac:dyDescent="0.25">
      <c r="A144" s="89" t="s">
        <v>250</v>
      </c>
      <c r="B144" s="83" t="s">
        <v>280</v>
      </c>
      <c r="C144" s="83" t="s">
        <v>217</v>
      </c>
      <c r="D144" s="83" t="s">
        <v>280</v>
      </c>
      <c r="E144" s="83" t="s">
        <v>258</v>
      </c>
      <c r="F144" s="83" t="s">
        <v>238</v>
      </c>
      <c r="G144" s="83" t="s">
        <v>215</v>
      </c>
      <c r="H144" s="91">
        <v>282690</v>
      </c>
      <c r="I144" s="91">
        <v>277690</v>
      </c>
      <c r="J144" s="93">
        <v>56078.9</v>
      </c>
      <c r="K144" s="95">
        <f t="shared" si="1"/>
        <v>20.194785552234507</v>
      </c>
    </row>
    <row r="145" spans="1:11" ht="15.75" x14ac:dyDescent="0.25">
      <c r="A145" s="89" t="s">
        <v>277</v>
      </c>
      <c r="B145" s="83" t="s">
        <v>280</v>
      </c>
      <c r="C145" s="83" t="s">
        <v>217</v>
      </c>
      <c r="D145" s="83" t="s">
        <v>280</v>
      </c>
      <c r="E145" s="83" t="s">
        <v>258</v>
      </c>
      <c r="F145" s="83" t="s">
        <v>238</v>
      </c>
      <c r="G145" s="83" t="s">
        <v>222</v>
      </c>
      <c r="H145" s="91">
        <v>21000</v>
      </c>
      <c r="I145" s="91">
        <v>26000</v>
      </c>
      <c r="J145" s="93">
        <v>27.76</v>
      </c>
      <c r="K145" s="95">
        <f t="shared" si="1"/>
        <v>0.10676923076923077</v>
      </c>
    </row>
    <row r="146" spans="1:11" ht="15.75" x14ac:dyDescent="0.25">
      <c r="A146" s="89" t="s">
        <v>276</v>
      </c>
      <c r="B146" s="83" t="s">
        <v>280</v>
      </c>
      <c r="C146" s="83" t="s">
        <v>217</v>
      </c>
      <c r="D146" s="83" t="s">
        <v>280</v>
      </c>
      <c r="E146" s="83" t="s">
        <v>258</v>
      </c>
      <c r="F146" s="83" t="s">
        <v>238</v>
      </c>
      <c r="G146" s="83" t="s">
        <v>274</v>
      </c>
      <c r="H146" s="91">
        <v>21000</v>
      </c>
      <c r="I146" s="91">
        <v>26000</v>
      </c>
      <c r="J146" s="93">
        <v>27.76</v>
      </c>
      <c r="K146" s="95">
        <f t="shared" si="1"/>
        <v>0.10676923076923077</v>
      </c>
    </row>
    <row r="147" spans="1:11" ht="47.25" x14ac:dyDescent="0.25">
      <c r="A147" s="84" t="s">
        <v>431</v>
      </c>
      <c r="B147" s="85" t="s">
        <v>280</v>
      </c>
      <c r="C147" s="85" t="s">
        <v>217</v>
      </c>
      <c r="D147" s="85" t="s">
        <v>275</v>
      </c>
      <c r="E147" s="86" t="s">
        <v>451</v>
      </c>
      <c r="F147" s="86" t="s">
        <v>451</v>
      </c>
      <c r="G147" s="86" t="s">
        <v>451</v>
      </c>
      <c r="H147" s="87">
        <v>2568089</v>
      </c>
      <c r="I147" s="87">
        <v>3643477</v>
      </c>
      <c r="J147" s="92">
        <v>771512.2</v>
      </c>
      <c r="K147" s="96">
        <f t="shared" si="1"/>
        <v>21.175163175175797</v>
      </c>
    </row>
    <row r="148" spans="1:11" ht="31.5" x14ac:dyDescent="0.25">
      <c r="A148" s="84" t="s">
        <v>261</v>
      </c>
      <c r="B148" s="85" t="s">
        <v>280</v>
      </c>
      <c r="C148" s="85" t="s">
        <v>217</v>
      </c>
      <c r="D148" s="85" t="s">
        <v>275</v>
      </c>
      <c r="E148" s="85" t="s">
        <v>258</v>
      </c>
      <c r="F148" s="88" t="s">
        <v>451</v>
      </c>
      <c r="G148" s="88" t="s">
        <v>451</v>
      </c>
      <c r="H148" s="87">
        <v>857917</v>
      </c>
      <c r="I148" s="87">
        <v>857917</v>
      </c>
      <c r="J148" s="92">
        <v>340606</v>
      </c>
      <c r="K148" s="96">
        <f t="shared" si="1"/>
        <v>39.701509586591712</v>
      </c>
    </row>
    <row r="149" spans="1:11" ht="31.5" x14ac:dyDescent="0.25">
      <c r="A149" s="89" t="s">
        <v>430</v>
      </c>
      <c r="B149" s="83" t="s">
        <v>280</v>
      </c>
      <c r="C149" s="83" t="s">
        <v>217</v>
      </c>
      <c r="D149" s="83" t="s">
        <v>275</v>
      </c>
      <c r="E149" s="83" t="s">
        <v>258</v>
      </c>
      <c r="F149" s="83" t="s">
        <v>429</v>
      </c>
      <c r="G149" s="90" t="s">
        <v>451</v>
      </c>
      <c r="H149" s="91">
        <v>857917</v>
      </c>
      <c r="I149" s="91">
        <v>857917</v>
      </c>
      <c r="J149" s="93">
        <v>340606</v>
      </c>
      <c r="K149" s="95">
        <f t="shared" si="1"/>
        <v>39.701509586591712</v>
      </c>
    </row>
    <row r="150" spans="1:11" ht="31.5" x14ac:dyDescent="0.25">
      <c r="A150" s="89" t="s">
        <v>251</v>
      </c>
      <c r="B150" s="83" t="s">
        <v>280</v>
      </c>
      <c r="C150" s="83" t="s">
        <v>217</v>
      </c>
      <c r="D150" s="83" t="s">
        <v>275</v>
      </c>
      <c r="E150" s="83" t="s">
        <v>258</v>
      </c>
      <c r="F150" s="83" t="s">
        <v>429</v>
      </c>
      <c r="G150" s="83" t="s">
        <v>219</v>
      </c>
      <c r="H150" s="91">
        <v>857917</v>
      </c>
      <c r="I150" s="91">
        <v>857917</v>
      </c>
      <c r="J150" s="93">
        <v>340606</v>
      </c>
      <c r="K150" s="95">
        <f t="shared" si="1"/>
        <v>39.701509586591712</v>
      </c>
    </row>
    <row r="151" spans="1:11" ht="31.5" x14ac:dyDescent="0.25">
      <c r="A151" s="89" t="s">
        <v>250</v>
      </c>
      <c r="B151" s="83" t="s">
        <v>280</v>
      </c>
      <c r="C151" s="83" t="s">
        <v>217</v>
      </c>
      <c r="D151" s="83" t="s">
        <v>275</v>
      </c>
      <c r="E151" s="83" t="s">
        <v>258</v>
      </c>
      <c r="F151" s="83" t="s">
        <v>429</v>
      </c>
      <c r="G151" s="83" t="s">
        <v>215</v>
      </c>
      <c r="H151" s="91">
        <v>857917</v>
      </c>
      <c r="I151" s="91">
        <v>857917</v>
      </c>
      <c r="J151" s="93">
        <v>340606</v>
      </c>
      <c r="K151" s="95">
        <f t="shared" si="1"/>
        <v>39.701509586591712</v>
      </c>
    </row>
    <row r="152" spans="1:11" ht="15.75" x14ac:dyDescent="0.25">
      <c r="A152" s="84" t="s">
        <v>237</v>
      </c>
      <c r="B152" s="85" t="s">
        <v>280</v>
      </c>
      <c r="C152" s="85" t="s">
        <v>217</v>
      </c>
      <c r="D152" s="85" t="s">
        <v>275</v>
      </c>
      <c r="E152" s="85" t="s">
        <v>216</v>
      </c>
      <c r="F152" s="88" t="s">
        <v>451</v>
      </c>
      <c r="G152" s="88" t="s">
        <v>451</v>
      </c>
      <c r="H152" s="87">
        <v>1710172</v>
      </c>
      <c r="I152" s="87">
        <v>2785560</v>
      </c>
      <c r="J152" s="92">
        <v>430906.2</v>
      </c>
      <c r="K152" s="96">
        <f t="shared" si="1"/>
        <v>15.469284452677378</v>
      </c>
    </row>
    <row r="153" spans="1:11" ht="31.5" x14ac:dyDescent="0.25">
      <c r="A153" s="89" t="s">
        <v>430</v>
      </c>
      <c r="B153" s="83" t="s">
        <v>280</v>
      </c>
      <c r="C153" s="83" t="s">
        <v>217</v>
      </c>
      <c r="D153" s="83" t="s">
        <v>275</v>
      </c>
      <c r="E153" s="83" t="s">
        <v>216</v>
      </c>
      <c r="F153" s="83" t="s">
        <v>429</v>
      </c>
      <c r="G153" s="90" t="s">
        <v>451</v>
      </c>
      <c r="H153" s="91">
        <v>1710172</v>
      </c>
      <c r="I153" s="91">
        <v>2785560</v>
      </c>
      <c r="J153" s="93">
        <v>430906.2</v>
      </c>
      <c r="K153" s="95">
        <f t="shared" si="1"/>
        <v>15.469284452677378</v>
      </c>
    </row>
    <row r="154" spans="1:11" ht="31.5" x14ac:dyDescent="0.25">
      <c r="A154" s="89" t="s">
        <v>251</v>
      </c>
      <c r="B154" s="83" t="s">
        <v>280</v>
      </c>
      <c r="C154" s="83" t="s">
        <v>217</v>
      </c>
      <c r="D154" s="83" t="s">
        <v>275</v>
      </c>
      <c r="E154" s="83" t="s">
        <v>216</v>
      </c>
      <c r="F154" s="83" t="s">
        <v>429</v>
      </c>
      <c r="G154" s="83" t="s">
        <v>219</v>
      </c>
      <c r="H154" s="91">
        <v>1710172</v>
      </c>
      <c r="I154" s="91">
        <v>2785560</v>
      </c>
      <c r="J154" s="93">
        <v>430906.2</v>
      </c>
      <c r="K154" s="95">
        <f t="shared" si="1"/>
        <v>15.469284452677378</v>
      </c>
    </row>
    <row r="155" spans="1:11" ht="31.5" x14ac:dyDescent="0.25">
      <c r="A155" s="89" t="s">
        <v>250</v>
      </c>
      <c r="B155" s="83" t="s">
        <v>280</v>
      </c>
      <c r="C155" s="83" t="s">
        <v>217</v>
      </c>
      <c r="D155" s="83" t="s">
        <v>275</v>
      </c>
      <c r="E155" s="83" t="s">
        <v>216</v>
      </c>
      <c r="F155" s="83" t="s">
        <v>429</v>
      </c>
      <c r="G155" s="83" t="s">
        <v>215</v>
      </c>
      <c r="H155" s="91">
        <v>1710172</v>
      </c>
      <c r="I155" s="91">
        <v>2785560</v>
      </c>
      <c r="J155" s="93">
        <v>430906.2</v>
      </c>
      <c r="K155" s="95">
        <f t="shared" ref="K155:K171" si="2">J155/I155*100</f>
        <v>15.469284452677378</v>
      </c>
    </row>
    <row r="156" spans="1:11" ht="31.5" x14ac:dyDescent="0.25">
      <c r="A156" s="84" t="s">
        <v>428</v>
      </c>
      <c r="B156" s="85" t="s">
        <v>280</v>
      </c>
      <c r="C156" s="85" t="s">
        <v>217</v>
      </c>
      <c r="D156" s="85" t="s">
        <v>271</v>
      </c>
      <c r="E156" s="86" t="s">
        <v>451</v>
      </c>
      <c r="F156" s="86" t="s">
        <v>451</v>
      </c>
      <c r="G156" s="86" t="s">
        <v>451</v>
      </c>
      <c r="H156" s="87">
        <v>5084000</v>
      </c>
      <c r="I156" s="87">
        <v>5084000</v>
      </c>
      <c r="J156" s="92">
        <v>3023663</v>
      </c>
      <c r="K156" s="96">
        <f t="shared" si="2"/>
        <v>59.474095200629428</v>
      </c>
    </row>
    <row r="157" spans="1:11" ht="31.5" x14ac:dyDescent="0.25">
      <c r="A157" s="84" t="s">
        <v>261</v>
      </c>
      <c r="B157" s="85" t="s">
        <v>280</v>
      </c>
      <c r="C157" s="85" t="s">
        <v>217</v>
      </c>
      <c r="D157" s="85" t="s">
        <v>271</v>
      </c>
      <c r="E157" s="85" t="s">
        <v>258</v>
      </c>
      <c r="F157" s="88" t="s">
        <v>451</v>
      </c>
      <c r="G157" s="88" t="s">
        <v>451</v>
      </c>
      <c r="H157" s="87">
        <v>5084000</v>
      </c>
      <c r="I157" s="87">
        <v>5084000</v>
      </c>
      <c r="J157" s="92">
        <v>3023663</v>
      </c>
      <c r="K157" s="96">
        <f t="shared" si="2"/>
        <v>59.474095200629428</v>
      </c>
    </row>
    <row r="158" spans="1:11" ht="47.25" x14ac:dyDescent="0.25">
      <c r="A158" s="89" t="s">
        <v>968</v>
      </c>
      <c r="B158" s="83" t="s">
        <v>280</v>
      </c>
      <c r="C158" s="83" t="s">
        <v>217</v>
      </c>
      <c r="D158" s="83" t="s">
        <v>271</v>
      </c>
      <c r="E158" s="83" t="s">
        <v>258</v>
      </c>
      <c r="F158" s="83" t="s">
        <v>426</v>
      </c>
      <c r="G158" s="90" t="s">
        <v>451</v>
      </c>
      <c r="H158" s="91">
        <v>2584000</v>
      </c>
      <c r="I158" s="91">
        <v>2584000</v>
      </c>
      <c r="J158" s="93">
        <v>1291998</v>
      </c>
      <c r="K158" s="95">
        <f t="shared" si="2"/>
        <v>49.999922600619193</v>
      </c>
    </row>
    <row r="159" spans="1:11" ht="15.75" x14ac:dyDescent="0.25">
      <c r="A159" s="89" t="s">
        <v>292</v>
      </c>
      <c r="B159" s="83" t="s">
        <v>280</v>
      </c>
      <c r="C159" s="83" t="s">
        <v>217</v>
      </c>
      <c r="D159" s="83" t="s">
        <v>271</v>
      </c>
      <c r="E159" s="83" t="s">
        <v>258</v>
      </c>
      <c r="F159" s="83" t="s">
        <v>426</v>
      </c>
      <c r="G159" s="83" t="s">
        <v>259</v>
      </c>
      <c r="H159" s="91">
        <v>2584000</v>
      </c>
      <c r="I159" s="91">
        <v>2584000</v>
      </c>
      <c r="J159" s="93">
        <v>1291998</v>
      </c>
      <c r="K159" s="95">
        <f t="shared" si="2"/>
        <v>49.999922600619193</v>
      </c>
    </row>
    <row r="160" spans="1:11" ht="15.75" x14ac:dyDescent="0.25">
      <c r="A160" s="89" t="s">
        <v>424</v>
      </c>
      <c r="B160" s="83" t="s">
        <v>280</v>
      </c>
      <c r="C160" s="83" t="s">
        <v>217</v>
      </c>
      <c r="D160" s="83" t="s">
        <v>271</v>
      </c>
      <c r="E160" s="83" t="s">
        <v>258</v>
      </c>
      <c r="F160" s="83" t="s">
        <v>426</v>
      </c>
      <c r="G160" s="83" t="s">
        <v>256</v>
      </c>
      <c r="H160" s="91">
        <v>2584000</v>
      </c>
      <c r="I160" s="91">
        <v>2584000</v>
      </c>
      <c r="J160" s="93">
        <v>1291998</v>
      </c>
      <c r="K160" s="95">
        <f t="shared" si="2"/>
        <v>49.999922600619193</v>
      </c>
    </row>
    <row r="161" spans="1:11" ht="15.75" x14ac:dyDescent="0.25">
      <c r="A161" s="89" t="s">
        <v>969</v>
      </c>
      <c r="B161" s="83" t="s">
        <v>280</v>
      </c>
      <c r="C161" s="83" t="s">
        <v>217</v>
      </c>
      <c r="D161" s="83" t="s">
        <v>271</v>
      </c>
      <c r="E161" s="83" t="s">
        <v>258</v>
      </c>
      <c r="F161" s="83" t="s">
        <v>423</v>
      </c>
      <c r="G161" s="90" t="s">
        <v>451</v>
      </c>
      <c r="H161" s="91">
        <v>2500000</v>
      </c>
      <c r="I161" s="91">
        <v>2500000</v>
      </c>
      <c r="J161" s="93">
        <v>1731665</v>
      </c>
      <c r="K161" s="95">
        <f t="shared" si="2"/>
        <v>69.266599999999997</v>
      </c>
    </row>
    <row r="162" spans="1:11" ht="15.75" x14ac:dyDescent="0.25">
      <c r="A162" s="89" t="s">
        <v>292</v>
      </c>
      <c r="B162" s="83" t="s">
        <v>280</v>
      </c>
      <c r="C162" s="83" t="s">
        <v>217</v>
      </c>
      <c r="D162" s="83" t="s">
        <v>271</v>
      </c>
      <c r="E162" s="83" t="s">
        <v>258</v>
      </c>
      <c r="F162" s="83" t="s">
        <v>423</v>
      </c>
      <c r="G162" s="83" t="s">
        <v>259</v>
      </c>
      <c r="H162" s="91">
        <v>2500000</v>
      </c>
      <c r="I162" s="91">
        <v>2500000</v>
      </c>
      <c r="J162" s="93">
        <v>1731665</v>
      </c>
      <c r="K162" s="95">
        <f t="shared" si="2"/>
        <v>69.266599999999997</v>
      </c>
    </row>
    <row r="163" spans="1:11" ht="15.75" x14ac:dyDescent="0.25">
      <c r="A163" s="89" t="s">
        <v>424</v>
      </c>
      <c r="B163" s="83" t="s">
        <v>280</v>
      </c>
      <c r="C163" s="83" t="s">
        <v>217</v>
      </c>
      <c r="D163" s="83" t="s">
        <v>271</v>
      </c>
      <c r="E163" s="83" t="s">
        <v>258</v>
      </c>
      <c r="F163" s="83" t="s">
        <v>423</v>
      </c>
      <c r="G163" s="83" t="s">
        <v>256</v>
      </c>
      <c r="H163" s="91">
        <v>2500000</v>
      </c>
      <c r="I163" s="91">
        <v>2500000</v>
      </c>
      <c r="J163" s="93">
        <v>1731665</v>
      </c>
      <c r="K163" s="95">
        <f t="shared" si="2"/>
        <v>69.266599999999997</v>
      </c>
    </row>
    <row r="164" spans="1:11" ht="31.5" x14ac:dyDescent="0.25">
      <c r="A164" s="84" t="s">
        <v>876</v>
      </c>
      <c r="B164" s="85" t="s">
        <v>275</v>
      </c>
      <c r="C164" s="86" t="s">
        <v>451</v>
      </c>
      <c r="D164" s="86" t="s">
        <v>451</v>
      </c>
      <c r="E164" s="86" t="s">
        <v>451</v>
      </c>
      <c r="F164" s="86" t="s">
        <v>451</v>
      </c>
      <c r="G164" s="86" t="s">
        <v>451</v>
      </c>
      <c r="H164" s="87">
        <v>737874640.92999995</v>
      </c>
      <c r="I164" s="87">
        <v>766507645.13</v>
      </c>
      <c r="J164" s="92">
        <v>376221460.68000001</v>
      </c>
      <c r="K164" s="96">
        <f t="shared" si="2"/>
        <v>49.082545108365188</v>
      </c>
    </row>
    <row r="165" spans="1:11" ht="31.5" x14ac:dyDescent="0.25">
      <c r="A165" s="84" t="s">
        <v>422</v>
      </c>
      <c r="B165" s="85" t="s">
        <v>275</v>
      </c>
      <c r="C165" s="85" t="s">
        <v>217</v>
      </c>
      <c r="D165" s="85" t="s">
        <v>221</v>
      </c>
      <c r="E165" s="86" t="s">
        <v>451</v>
      </c>
      <c r="F165" s="86" t="s">
        <v>451</v>
      </c>
      <c r="G165" s="86" t="s">
        <v>451</v>
      </c>
      <c r="H165" s="87">
        <v>375020160</v>
      </c>
      <c r="I165" s="87">
        <v>375020160</v>
      </c>
      <c r="J165" s="92">
        <v>204026729</v>
      </c>
      <c r="K165" s="96">
        <f t="shared" si="2"/>
        <v>54.404202963382019</v>
      </c>
    </row>
    <row r="166" spans="1:11" ht="31.5" x14ac:dyDescent="0.25">
      <c r="A166" s="84" t="s">
        <v>384</v>
      </c>
      <c r="B166" s="85" t="s">
        <v>275</v>
      </c>
      <c r="C166" s="85" t="s">
        <v>217</v>
      </c>
      <c r="D166" s="85" t="s">
        <v>221</v>
      </c>
      <c r="E166" s="85" t="s">
        <v>382</v>
      </c>
      <c r="F166" s="88" t="s">
        <v>451</v>
      </c>
      <c r="G166" s="88" t="s">
        <v>451</v>
      </c>
      <c r="H166" s="87">
        <v>375020160</v>
      </c>
      <c r="I166" s="87">
        <v>375020160</v>
      </c>
      <c r="J166" s="92">
        <v>204026729</v>
      </c>
      <c r="K166" s="96">
        <f t="shared" si="2"/>
        <v>54.404202963382019</v>
      </c>
    </row>
    <row r="167" spans="1:11" ht="94.5" x14ac:dyDescent="0.25">
      <c r="A167" s="109" t="s">
        <v>838</v>
      </c>
      <c r="B167" s="83" t="s">
        <v>275</v>
      </c>
      <c r="C167" s="83" t="s">
        <v>217</v>
      </c>
      <c r="D167" s="83" t="s">
        <v>221</v>
      </c>
      <c r="E167" s="83" t="s">
        <v>382</v>
      </c>
      <c r="F167" s="83" t="s">
        <v>877</v>
      </c>
      <c r="G167" s="90" t="s">
        <v>451</v>
      </c>
      <c r="H167" s="91">
        <v>375020160</v>
      </c>
      <c r="I167" s="91">
        <v>375020160</v>
      </c>
      <c r="J167" s="91">
        <v>204026729</v>
      </c>
      <c r="K167" s="95">
        <f t="shared" si="2"/>
        <v>54.404202963382019</v>
      </c>
    </row>
    <row r="168" spans="1:11" ht="31.5" x14ac:dyDescent="0.25">
      <c r="A168" s="89" t="s">
        <v>320</v>
      </c>
      <c r="B168" s="83" t="s">
        <v>275</v>
      </c>
      <c r="C168" s="83" t="s">
        <v>217</v>
      </c>
      <c r="D168" s="83" t="s">
        <v>221</v>
      </c>
      <c r="E168" s="83" t="s">
        <v>382</v>
      </c>
      <c r="F168" s="83" t="s">
        <v>877</v>
      </c>
      <c r="G168" s="83" t="s">
        <v>303</v>
      </c>
      <c r="H168" s="91">
        <v>375020160</v>
      </c>
      <c r="I168" s="91">
        <v>375020160</v>
      </c>
      <c r="J168" s="91">
        <v>204026729</v>
      </c>
      <c r="K168" s="95">
        <f t="shared" si="2"/>
        <v>54.404202963382019</v>
      </c>
    </row>
    <row r="169" spans="1:11" ht="15.75" x14ac:dyDescent="0.25">
      <c r="A169" s="89" t="s">
        <v>319</v>
      </c>
      <c r="B169" s="83" t="s">
        <v>275</v>
      </c>
      <c r="C169" s="83" t="s">
        <v>217</v>
      </c>
      <c r="D169" s="83" t="s">
        <v>221</v>
      </c>
      <c r="E169" s="83" t="s">
        <v>382</v>
      </c>
      <c r="F169" s="83" t="s">
        <v>877</v>
      </c>
      <c r="G169" s="83" t="s">
        <v>301</v>
      </c>
      <c r="H169" s="91">
        <v>375020160</v>
      </c>
      <c r="I169" s="91">
        <v>375020160</v>
      </c>
      <c r="J169" s="91">
        <v>204026729</v>
      </c>
      <c r="K169" s="95">
        <f t="shared" si="2"/>
        <v>54.404202963382019</v>
      </c>
    </row>
    <row r="170" spans="1:11" ht="31.5" x14ac:dyDescent="0.25">
      <c r="A170" s="84" t="s">
        <v>421</v>
      </c>
      <c r="B170" s="85" t="s">
        <v>275</v>
      </c>
      <c r="C170" s="85" t="s">
        <v>217</v>
      </c>
      <c r="D170" s="85" t="s">
        <v>280</v>
      </c>
      <c r="E170" s="86" t="s">
        <v>451</v>
      </c>
      <c r="F170" s="86" t="s">
        <v>451</v>
      </c>
      <c r="G170" s="86" t="s">
        <v>451</v>
      </c>
      <c r="H170" s="87">
        <v>171215256</v>
      </c>
      <c r="I170" s="87">
        <v>171215256</v>
      </c>
      <c r="J170" s="97">
        <v>90796932</v>
      </c>
      <c r="K170" s="96">
        <f t="shared" si="2"/>
        <v>53.030865427085537</v>
      </c>
    </row>
    <row r="171" spans="1:11" ht="31.5" x14ac:dyDescent="0.25">
      <c r="A171" s="84" t="s">
        <v>384</v>
      </c>
      <c r="B171" s="85" t="s">
        <v>275</v>
      </c>
      <c r="C171" s="85" t="s">
        <v>217</v>
      </c>
      <c r="D171" s="85" t="s">
        <v>280</v>
      </c>
      <c r="E171" s="85" t="s">
        <v>382</v>
      </c>
      <c r="F171" s="88" t="s">
        <v>451</v>
      </c>
      <c r="G171" s="88" t="s">
        <v>451</v>
      </c>
      <c r="H171" s="87">
        <v>171215256</v>
      </c>
      <c r="I171" s="87">
        <v>171215256</v>
      </c>
      <c r="J171" s="97">
        <v>90796932</v>
      </c>
      <c r="K171" s="96">
        <f t="shared" si="2"/>
        <v>53.030865427085537</v>
      </c>
    </row>
    <row r="172" spans="1:11" ht="78.75" x14ac:dyDescent="0.25">
      <c r="A172" s="109" t="s">
        <v>837</v>
      </c>
      <c r="B172" s="83" t="s">
        <v>275</v>
      </c>
      <c r="C172" s="83" t="s">
        <v>217</v>
      </c>
      <c r="D172" s="83" t="s">
        <v>280</v>
      </c>
      <c r="E172" s="83" t="s">
        <v>382</v>
      </c>
      <c r="F172" s="83" t="s">
        <v>878</v>
      </c>
      <c r="G172" s="90" t="s">
        <v>451</v>
      </c>
      <c r="H172" s="91">
        <v>171215256</v>
      </c>
      <c r="I172" s="91">
        <v>171215256</v>
      </c>
      <c r="J172" s="93">
        <v>90796932</v>
      </c>
      <c r="K172" s="95">
        <f>J172/I172*100</f>
        <v>53.030865427085537</v>
      </c>
    </row>
    <row r="173" spans="1:11" ht="31.5" x14ac:dyDescent="0.25">
      <c r="A173" s="89" t="s">
        <v>320</v>
      </c>
      <c r="B173" s="83" t="s">
        <v>275</v>
      </c>
      <c r="C173" s="83" t="s">
        <v>217</v>
      </c>
      <c r="D173" s="83" t="s">
        <v>280</v>
      </c>
      <c r="E173" s="83" t="s">
        <v>382</v>
      </c>
      <c r="F173" s="83" t="s">
        <v>878</v>
      </c>
      <c r="G173" s="83" t="s">
        <v>303</v>
      </c>
      <c r="H173" s="91">
        <v>171215256</v>
      </c>
      <c r="I173" s="91">
        <v>171215256</v>
      </c>
      <c r="J173" s="93">
        <v>90796932</v>
      </c>
      <c r="K173" s="95">
        <f t="shared" ref="K173:K236" si="3">J173/I173*100</f>
        <v>53.030865427085537</v>
      </c>
    </row>
    <row r="174" spans="1:11" ht="15.75" x14ac:dyDescent="0.25">
      <c r="A174" s="89" t="s">
        <v>319</v>
      </c>
      <c r="B174" s="83" t="s">
        <v>275</v>
      </c>
      <c r="C174" s="83" t="s">
        <v>217</v>
      </c>
      <c r="D174" s="83" t="s">
        <v>280</v>
      </c>
      <c r="E174" s="83" t="s">
        <v>382</v>
      </c>
      <c r="F174" s="83" t="s">
        <v>878</v>
      </c>
      <c r="G174" s="83" t="s">
        <v>301</v>
      </c>
      <c r="H174" s="91">
        <v>149472496</v>
      </c>
      <c r="I174" s="91">
        <v>149472496</v>
      </c>
      <c r="J174" s="93">
        <v>81375002</v>
      </c>
      <c r="K174" s="95">
        <f t="shared" si="3"/>
        <v>54.441455236018811</v>
      </c>
    </row>
    <row r="175" spans="1:11" ht="15.75" x14ac:dyDescent="0.25">
      <c r="A175" s="89" t="s">
        <v>403</v>
      </c>
      <c r="B175" s="83" t="s">
        <v>275</v>
      </c>
      <c r="C175" s="83" t="s">
        <v>217</v>
      </c>
      <c r="D175" s="83" t="s">
        <v>280</v>
      </c>
      <c r="E175" s="83" t="s">
        <v>382</v>
      </c>
      <c r="F175" s="83" t="s">
        <v>878</v>
      </c>
      <c r="G175" s="83" t="s">
        <v>335</v>
      </c>
      <c r="H175" s="91">
        <v>21742760</v>
      </c>
      <c r="I175" s="91">
        <v>21742760</v>
      </c>
      <c r="J175" s="93">
        <v>9421930</v>
      </c>
      <c r="K175" s="95">
        <f t="shared" si="3"/>
        <v>43.33364301496222</v>
      </c>
    </row>
    <row r="176" spans="1:11" ht="31.5" x14ac:dyDescent="0.25">
      <c r="A176" s="84" t="s">
        <v>243</v>
      </c>
      <c r="B176" s="85" t="s">
        <v>275</v>
      </c>
      <c r="C176" s="85" t="s">
        <v>217</v>
      </c>
      <c r="D176" s="85" t="s">
        <v>275</v>
      </c>
      <c r="E176" s="86" t="s">
        <v>451</v>
      </c>
      <c r="F176" s="86" t="s">
        <v>451</v>
      </c>
      <c r="G176" s="86" t="s">
        <v>451</v>
      </c>
      <c r="H176" s="87">
        <v>7061169</v>
      </c>
      <c r="I176" s="87">
        <v>7061169</v>
      </c>
      <c r="J176" s="97">
        <v>3431902.69</v>
      </c>
      <c r="K176" s="96">
        <f t="shared" si="3"/>
        <v>48.602472055264499</v>
      </c>
    </row>
    <row r="177" spans="1:11" ht="31.5" x14ac:dyDescent="0.25">
      <c r="A177" s="84" t="s">
        <v>384</v>
      </c>
      <c r="B177" s="85" t="s">
        <v>275</v>
      </c>
      <c r="C177" s="85" t="s">
        <v>217</v>
      </c>
      <c r="D177" s="85" t="s">
        <v>275</v>
      </c>
      <c r="E177" s="85" t="s">
        <v>382</v>
      </c>
      <c r="F177" s="88" t="s">
        <v>451</v>
      </c>
      <c r="G177" s="88" t="s">
        <v>451</v>
      </c>
      <c r="H177" s="87">
        <v>7061169</v>
      </c>
      <c r="I177" s="87">
        <v>7061169</v>
      </c>
      <c r="J177" s="97">
        <v>3431902.69</v>
      </c>
      <c r="K177" s="96">
        <f t="shared" si="3"/>
        <v>48.602472055264499</v>
      </c>
    </row>
    <row r="178" spans="1:11" ht="31.5" x14ac:dyDescent="0.25">
      <c r="A178" s="89" t="s">
        <v>243</v>
      </c>
      <c r="B178" s="83" t="s">
        <v>275</v>
      </c>
      <c r="C178" s="83" t="s">
        <v>217</v>
      </c>
      <c r="D178" s="83" t="s">
        <v>275</v>
      </c>
      <c r="E178" s="83" t="s">
        <v>382</v>
      </c>
      <c r="F178" s="83" t="s">
        <v>238</v>
      </c>
      <c r="G178" s="90" t="s">
        <v>451</v>
      </c>
      <c r="H178" s="91">
        <v>2675224</v>
      </c>
      <c r="I178" s="91">
        <v>2675224</v>
      </c>
      <c r="J178" s="93">
        <v>1504388.11</v>
      </c>
      <c r="K178" s="95">
        <f t="shared" si="3"/>
        <v>56.234098901624684</v>
      </c>
    </row>
    <row r="179" spans="1:11" ht="78.75" x14ac:dyDescent="0.25">
      <c r="A179" s="89" t="s">
        <v>242</v>
      </c>
      <c r="B179" s="83" t="s">
        <v>275</v>
      </c>
      <c r="C179" s="83" t="s">
        <v>217</v>
      </c>
      <c r="D179" s="83" t="s">
        <v>275</v>
      </c>
      <c r="E179" s="83" t="s">
        <v>382</v>
      </c>
      <c r="F179" s="83" t="s">
        <v>238</v>
      </c>
      <c r="G179" s="83" t="s">
        <v>241</v>
      </c>
      <c r="H179" s="91">
        <v>2675224</v>
      </c>
      <c r="I179" s="91">
        <v>2675224</v>
      </c>
      <c r="J179" s="98">
        <v>1504388.11</v>
      </c>
      <c r="K179" s="95">
        <f t="shared" si="3"/>
        <v>56.234098901624684</v>
      </c>
    </row>
    <row r="180" spans="1:11" ht="31.5" x14ac:dyDescent="0.25">
      <c r="A180" s="89" t="s">
        <v>252</v>
      </c>
      <c r="B180" s="83" t="s">
        <v>275</v>
      </c>
      <c r="C180" s="83" t="s">
        <v>217</v>
      </c>
      <c r="D180" s="83" t="s">
        <v>275</v>
      </c>
      <c r="E180" s="83" t="s">
        <v>382</v>
      </c>
      <c r="F180" s="83" t="s">
        <v>238</v>
      </c>
      <c r="G180" s="83" t="s">
        <v>240</v>
      </c>
      <c r="H180" s="91">
        <v>2675224</v>
      </c>
      <c r="I180" s="91">
        <v>2675224</v>
      </c>
      <c r="J180" s="98">
        <v>1504388.11</v>
      </c>
      <c r="K180" s="95">
        <f t="shared" si="3"/>
        <v>56.234098901624684</v>
      </c>
    </row>
    <row r="181" spans="1:11" ht="31.5" x14ac:dyDescent="0.25">
      <c r="A181" s="109" t="s">
        <v>967</v>
      </c>
      <c r="B181" s="83" t="s">
        <v>275</v>
      </c>
      <c r="C181" s="83" t="s">
        <v>217</v>
      </c>
      <c r="D181" s="83" t="s">
        <v>275</v>
      </c>
      <c r="E181" s="83" t="s">
        <v>382</v>
      </c>
      <c r="F181" s="83" t="s">
        <v>329</v>
      </c>
      <c r="G181" s="90" t="s">
        <v>451</v>
      </c>
      <c r="H181" s="91">
        <v>4385945</v>
      </c>
      <c r="I181" s="91">
        <v>4385945</v>
      </c>
      <c r="J181" s="93">
        <v>1927514.58</v>
      </c>
      <c r="K181" s="95">
        <f t="shared" si="3"/>
        <v>43.947531945795035</v>
      </c>
    </row>
    <row r="182" spans="1:11" ht="78.75" x14ac:dyDescent="0.25">
      <c r="A182" s="89" t="s">
        <v>242</v>
      </c>
      <c r="B182" s="83" t="s">
        <v>275</v>
      </c>
      <c r="C182" s="83" t="s">
        <v>217</v>
      </c>
      <c r="D182" s="83" t="s">
        <v>275</v>
      </c>
      <c r="E182" s="83" t="s">
        <v>382</v>
      </c>
      <c r="F182" s="83" t="s">
        <v>329</v>
      </c>
      <c r="G182" s="83" t="s">
        <v>241</v>
      </c>
      <c r="H182" s="91">
        <v>4097653</v>
      </c>
      <c r="I182" s="91">
        <v>4097653</v>
      </c>
      <c r="J182" s="93">
        <v>1878018.99</v>
      </c>
      <c r="K182" s="95">
        <f t="shared" si="3"/>
        <v>45.831577002737909</v>
      </c>
    </row>
    <row r="183" spans="1:11" ht="15.75" x14ac:dyDescent="0.25">
      <c r="A183" s="89" t="s">
        <v>327</v>
      </c>
      <c r="B183" s="83" t="s">
        <v>275</v>
      </c>
      <c r="C183" s="83" t="s">
        <v>217</v>
      </c>
      <c r="D183" s="83" t="s">
        <v>275</v>
      </c>
      <c r="E183" s="83" t="s">
        <v>382</v>
      </c>
      <c r="F183" s="83" t="s">
        <v>329</v>
      </c>
      <c r="G183" s="83" t="s">
        <v>326</v>
      </c>
      <c r="H183" s="91">
        <v>4097653</v>
      </c>
      <c r="I183" s="91">
        <v>4097653</v>
      </c>
      <c r="J183" s="93">
        <v>1878018.99</v>
      </c>
      <c r="K183" s="95">
        <f t="shared" si="3"/>
        <v>45.831577002737909</v>
      </c>
    </row>
    <row r="184" spans="1:11" ht="31.5" x14ac:dyDescent="0.25">
      <c r="A184" s="89" t="s">
        <v>251</v>
      </c>
      <c r="B184" s="83" t="s">
        <v>275</v>
      </c>
      <c r="C184" s="83" t="s">
        <v>217</v>
      </c>
      <c r="D184" s="83" t="s">
        <v>275</v>
      </c>
      <c r="E184" s="83" t="s">
        <v>382</v>
      </c>
      <c r="F184" s="83" t="s">
        <v>329</v>
      </c>
      <c r="G184" s="83" t="s">
        <v>219</v>
      </c>
      <c r="H184" s="91">
        <v>288292</v>
      </c>
      <c r="I184" s="91">
        <v>288292</v>
      </c>
      <c r="J184" s="93">
        <v>49495.59</v>
      </c>
      <c r="K184" s="95">
        <f t="shared" si="3"/>
        <v>17.168561736017647</v>
      </c>
    </row>
    <row r="185" spans="1:11" ht="31.5" x14ac:dyDescent="0.25">
      <c r="A185" s="89" t="s">
        <v>250</v>
      </c>
      <c r="B185" s="83" t="s">
        <v>275</v>
      </c>
      <c r="C185" s="83" t="s">
        <v>217</v>
      </c>
      <c r="D185" s="83" t="s">
        <v>275</v>
      </c>
      <c r="E185" s="83" t="s">
        <v>382</v>
      </c>
      <c r="F185" s="83" t="s">
        <v>329</v>
      </c>
      <c r="G185" s="83" t="s">
        <v>215</v>
      </c>
      <c r="H185" s="91">
        <v>288292</v>
      </c>
      <c r="I185" s="91">
        <v>288292</v>
      </c>
      <c r="J185" s="93">
        <v>49495.59</v>
      </c>
      <c r="K185" s="95">
        <f t="shared" si="3"/>
        <v>17.168561736017647</v>
      </c>
    </row>
    <row r="186" spans="1:11" ht="31.5" x14ac:dyDescent="0.25">
      <c r="A186" s="84" t="s">
        <v>418</v>
      </c>
      <c r="B186" s="85" t="s">
        <v>275</v>
      </c>
      <c r="C186" s="85" t="s">
        <v>217</v>
      </c>
      <c r="D186" s="85" t="s">
        <v>271</v>
      </c>
      <c r="E186" s="86" t="s">
        <v>451</v>
      </c>
      <c r="F186" s="86" t="s">
        <v>451</v>
      </c>
      <c r="G186" s="86" t="s">
        <v>451</v>
      </c>
      <c r="H186" s="87">
        <v>5725810</v>
      </c>
      <c r="I186" s="87">
        <v>5754684.7699999996</v>
      </c>
      <c r="J186" s="97">
        <v>2474013.36</v>
      </c>
      <c r="K186" s="96">
        <f t="shared" si="3"/>
        <v>42.991292466572411</v>
      </c>
    </row>
    <row r="187" spans="1:11" ht="31.5" x14ac:dyDescent="0.25">
      <c r="A187" s="84" t="s">
        <v>384</v>
      </c>
      <c r="B187" s="85" t="s">
        <v>275</v>
      </c>
      <c r="C187" s="85" t="s">
        <v>217</v>
      </c>
      <c r="D187" s="85" t="s">
        <v>271</v>
      </c>
      <c r="E187" s="85" t="s">
        <v>382</v>
      </c>
      <c r="F187" s="88" t="s">
        <v>451</v>
      </c>
      <c r="G187" s="88" t="s">
        <v>451</v>
      </c>
      <c r="H187" s="87">
        <v>5725810</v>
      </c>
      <c r="I187" s="87">
        <v>5754684.7699999996</v>
      </c>
      <c r="J187" s="92">
        <v>2474013.36</v>
      </c>
      <c r="K187" s="96">
        <f t="shared" si="3"/>
        <v>42.991292466572411</v>
      </c>
    </row>
    <row r="188" spans="1:11" ht="15.75" x14ac:dyDescent="0.25">
      <c r="A188" s="89" t="s">
        <v>374</v>
      </c>
      <c r="B188" s="83" t="s">
        <v>275</v>
      </c>
      <c r="C188" s="83" t="s">
        <v>217</v>
      </c>
      <c r="D188" s="83" t="s">
        <v>271</v>
      </c>
      <c r="E188" s="83" t="s">
        <v>382</v>
      </c>
      <c r="F188" s="83" t="s">
        <v>373</v>
      </c>
      <c r="G188" s="90" t="s">
        <v>451</v>
      </c>
      <c r="H188" s="91">
        <v>5725810</v>
      </c>
      <c r="I188" s="91">
        <v>5725810</v>
      </c>
      <c r="J188" s="98">
        <v>2474013.36</v>
      </c>
      <c r="K188" s="95">
        <f t="shared" si="3"/>
        <v>43.208093876674212</v>
      </c>
    </row>
    <row r="189" spans="1:11" ht="31.5" x14ac:dyDescent="0.25">
      <c r="A189" s="89" t="s">
        <v>320</v>
      </c>
      <c r="B189" s="83" t="s">
        <v>275</v>
      </c>
      <c r="C189" s="83" t="s">
        <v>217</v>
      </c>
      <c r="D189" s="83" t="s">
        <v>271</v>
      </c>
      <c r="E189" s="83" t="s">
        <v>382</v>
      </c>
      <c r="F189" s="83" t="s">
        <v>373</v>
      </c>
      <c r="G189" s="83" t="s">
        <v>303</v>
      </c>
      <c r="H189" s="91">
        <v>5725810</v>
      </c>
      <c r="I189" s="91">
        <v>5725810</v>
      </c>
      <c r="J189" s="93">
        <v>2474013.36</v>
      </c>
      <c r="K189" s="95">
        <f t="shared" si="3"/>
        <v>43.208093876674212</v>
      </c>
    </row>
    <row r="190" spans="1:11" ht="15.75" x14ac:dyDescent="0.25">
      <c r="A190" s="89" t="s">
        <v>319</v>
      </c>
      <c r="B190" s="83" t="s">
        <v>275</v>
      </c>
      <c r="C190" s="83" t="s">
        <v>217</v>
      </c>
      <c r="D190" s="83" t="s">
        <v>271</v>
      </c>
      <c r="E190" s="83" t="s">
        <v>382</v>
      </c>
      <c r="F190" s="83" t="s">
        <v>373</v>
      </c>
      <c r="G190" s="83" t="s">
        <v>301</v>
      </c>
      <c r="H190" s="91">
        <v>5725810</v>
      </c>
      <c r="I190" s="91">
        <v>5725810</v>
      </c>
      <c r="J190" s="93">
        <v>2474013.36</v>
      </c>
      <c r="K190" s="95">
        <f t="shared" si="3"/>
        <v>43.208093876674212</v>
      </c>
    </row>
    <row r="191" spans="1:11" ht="15.75" x14ac:dyDescent="0.25">
      <c r="A191" s="109" t="s">
        <v>334</v>
      </c>
      <c r="B191" s="83" t="s">
        <v>275</v>
      </c>
      <c r="C191" s="83" t="s">
        <v>217</v>
      </c>
      <c r="D191" s="83" t="s">
        <v>271</v>
      </c>
      <c r="E191" s="83" t="s">
        <v>382</v>
      </c>
      <c r="F191" s="83" t="s">
        <v>370</v>
      </c>
      <c r="G191" s="90" t="s">
        <v>451</v>
      </c>
      <c r="H191" s="91">
        <v>0</v>
      </c>
      <c r="I191" s="91">
        <v>28874.77</v>
      </c>
      <c r="J191" s="93">
        <v>0</v>
      </c>
      <c r="K191" s="95">
        <f t="shared" si="3"/>
        <v>0</v>
      </c>
    </row>
    <row r="192" spans="1:11" ht="31.5" x14ac:dyDescent="0.25">
      <c r="A192" s="89" t="s">
        <v>320</v>
      </c>
      <c r="B192" s="83" t="s">
        <v>275</v>
      </c>
      <c r="C192" s="83" t="s">
        <v>217</v>
      </c>
      <c r="D192" s="83" t="s">
        <v>271</v>
      </c>
      <c r="E192" s="83" t="s">
        <v>382</v>
      </c>
      <c r="F192" s="83" t="s">
        <v>370</v>
      </c>
      <c r="G192" s="83" t="s">
        <v>303</v>
      </c>
      <c r="H192" s="91">
        <v>0</v>
      </c>
      <c r="I192" s="91">
        <v>28874.77</v>
      </c>
      <c r="J192" s="93">
        <v>0</v>
      </c>
      <c r="K192" s="95">
        <f t="shared" si="3"/>
        <v>0</v>
      </c>
    </row>
    <row r="193" spans="1:11" ht="15.75" x14ac:dyDescent="0.25">
      <c r="A193" s="89" t="s">
        <v>319</v>
      </c>
      <c r="B193" s="83" t="s">
        <v>275</v>
      </c>
      <c r="C193" s="83" t="s">
        <v>217</v>
      </c>
      <c r="D193" s="83" t="s">
        <v>271</v>
      </c>
      <c r="E193" s="83" t="s">
        <v>382</v>
      </c>
      <c r="F193" s="83" t="s">
        <v>370</v>
      </c>
      <c r="G193" s="83" t="s">
        <v>301</v>
      </c>
      <c r="H193" s="91">
        <v>0</v>
      </c>
      <c r="I193" s="91">
        <v>28874.77</v>
      </c>
      <c r="J193" s="93">
        <v>0</v>
      </c>
      <c r="K193" s="95">
        <f t="shared" si="3"/>
        <v>0</v>
      </c>
    </row>
    <row r="194" spans="1:11" ht="47.25" x14ac:dyDescent="0.25">
      <c r="A194" s="84" t="s">
        <v>417</v>
      </c>
      <c r="B194" s="85" t="s">
        <v>275</v>
      </c>
      <c r="C194" s="85" t="s">
        <v>217</v>
      </c>
      <c r="D194" s="85" t="s">
        <v>265</v>
      </c>
      <c r="E194" s="86" t="s">
        <v>451</v>
      </c>
      <c r="F194" s="86" t="s">
        <v>451</v>
      </c>
      <c r="G194" s="86" t="s">
        <v>451</v>
      </c>
      <c r="H194" s="87">
        <v>80497797.909999996</v>
      </c>
      <c r="I194" s="87">
        <v>88846760.239999995</v>
      </c>
      <c r="J194" s="97">
        <v>41974543.990000002</v>
      </c>
      <c r="K194" s="96">
        <f t="shared" si="3"/>
        <v>47.243753037944209</v>
      </c>
    </row>
    <row r="195" spans="1:11" ht="31.5" x14ac:dyDescent="0.25">
      <c r="A195" s="84" t="s">
        <v>384</v>
      </c>
      <c r="B195" s="85" t="s">
        <v>275</v>
      </c>
      <c r="C195" s="85" t="s">
        <v>217</v>
      </c>
      <c r="D195" s="85" t="s">
        <v>265</v>
      </c>
      <c r="E195" s="85" t="s">
        <v>382</v>
      </c>
      <c r="F195" s="88" t="s">
        <v>451</v>
      </c>
      <c r="G195" s="88" t="s">
        <v>451</v>
      </c>
      <c r="H195" s="87">
        <v>80497797.909999996</v>
      </c>
      <c r="I195" s="87">
        <v>88846760.239999995</v>
      </c>
      <c r="J195" s="97">
        <v>41974543.990000002</v>
      </c>
      <c r="K195" s="96">
        <f t="shared" si="3"/>
        <v>47.243753037944209</v>
      </c>
    </row>
    <row r="196" spans="1:11" ht="15.75" x14ac:dyDescent="0.25">
      <c r="A196" s="89" t="s">
        <v>416</v>
      </c>
      <c r="B196" s="83" t="s">
        <v>275</v>
      </c>
      <c r="C196" s="83" t="s">
        <v>217</v>
      </c>
      <c r="D196" s="83" t="s">
        <v>265</v>
      </c>
      <c r="E196" s="83" t="s">
        <v>382</v>
      </c>
      <c r="F196" s="83" t="s">
        <v>415</v>
      </c>
      <c r="G196" s="90" t="s">
        <v>451</v>
      </c>
      <c r="H196" s="91">
        <v>7779744.6799999997</v>
      </c>
      <c r="I196" s="91">
        <v>8157216.6799999997</v>
      </c>
      <c r="J196" s="98">
        <v>4151537.44</v>
      </c>
      <c r="K196" s="95">
        <f t="shared" si="3"/>
        <v>50.894043922834719</v>
      </c>
    </row>
    <row r="197" spans="1:11" ht="31.5" x14ac:dyDescent="0.25">
      <c r="A197" s="89" t="s">
        <v>320</v>
      </c>
      <c r="B197" s="83" t="s">
        <v>275</v>
      </c>
      <c r="C197" s="83" t="s">
        <v>217</v>
      </c>
      <c r="D197" s="83" t="s">
        <v>265</v>
      </c>
      <c r="E197" s="83" t="s">
        <v>382</v>
      </c>
      <c r="F197" s="83" t="s">
        <v>415</v>
      </c>
      <c r="G197" s="83" t="s">
        <v>303</v>
      </c>
      <c r="H197" s="91">
        <v>7779744.6799999997</v>
      </c>
      <c r="I197" s="91">
        <v>8157216.6799999997</v>
      </c>
      <c r="J197" s="98">
        <v>4151537.44</v>
      </c>
      <c r="K197" s="95">
        <f t="shared" si="3"/>
        <v>50.894043922834719</v>
      </c>
    </row>
    <row r="198" spans="1:11" ht="15.75" x14ac:dyDescent="0.25">
      <c r="A198" s="89" t="s">
        <v>319</v>
      </c>
      <c r="B198" s="83" t="s">
        <v>275</v>
      </c>
      <c r="C198" s="83" t="s">
        <v>217</v>
      </c>
      <c r="D198" s="83" t="s">
        <v>265</v>
      </c>
      <c r="E198" s="83" t="s">
        <v>382</v>
      </c>
      <c r="F198" s="83" t="s">
        <v>415</v>
      </c>
      <c r="G198" s="83" t="s">
        <v>301</v>
      </c>
      <c r="H198" s="91">
        <v>5675220</v>
      </c>
      <c r="I198" s="91">
        <v>5675220</v>
      </c>
      <c r="J198" s="93">
        <v>2799584.17</v>
      </c>
      <c r="K198" s="95">
        <f t="shared" si="3"/>
        <v>49.329967296421991</v>
      </c>
    </row>
    <row r="199" spans="1:11" ht="15.75" x14ac:dyDescent="0.25">
      <c r="A199" s="89" t="s">
        <v>403</v>
      </c>
      <c r="B199" s="83" t="s">
        <v>275</v>
      </c>
      <c r="C199" s="83" t="s">
        <v>217</v>
      </c>
      <c r="D199" s="83" t="s">
        <v>265</v>
      </c>
      <c r="E199" s="83" t="s">
        <v>382</v>
      </c>
      <c r="F199" s="83" t="s">
        <v>415</v>
      </c>
      <c r="G199" s="83" t="s">
        <v>335</v>
      </c>
      <c r="H199" s="91">
        <v>2104524.6800000002</v>
      </c>
      <c r="I199" s="91">
        <v>2481996.6800000002</v>
      </c>
      <c r="J199" s="93">
        <v>1351953.27</v>
      </c>
      <c r="K199" s="95">
        <f t="shared" si="3"/>
        <v>54.470389944276633</v>
      </c>
    </row>
    <row r="200" spans="1:11" ht="15.75" x14ac:dyDescent="0.25">
      <c r="A200" s="89" t="s">
        <v>414</v>
      </c>
      <c r="B200" s="83" t="s">
        <v>275</v>
      </c>
      <c r="C200" s="83" t="s">
        <v>217</v>
      </c>
      <c r="D200" s="83" t="s">
        <v>265</v>
      </c>
      <c r="E200" s="83" t="s">
        <v>382</v>
      </c>
      <c r="F200" s="83" t="s">
        <v>413</v>
      </c>
      <c r="G200" s="90" t="s">
        <v>451</v>
      </c>
      <c r="H200" s="91">
        <v>72718053.230000004</v>
      </c>
      <c r="I200" s="91">
        <v>80689543.560000002</v>
      </c>
      <c r="J200" s="93">
        <v>37823006.549999997</v>
      </c>
      <c r="K200" s="95">
        <f t="shared" si="3"/>
        <v>46.874731075749807</v>
      </c>
    </row>
    <row r="201" spans="1:11" ht="31.5" x14ac:dyDescent="0.25">
      <c r="A201" s="89" t="s">
        <v>320</v>
      </c>
      <c r="B201" s="83" t="s">
        <v>275</v>
      </c>
      <c r="C201" s="83" t="s">
        <v>217</v>
      </c>
      <c r="D201" s="83" t="s">
        <v>265</v>
      </c>
      <c r="E201" s="83" t="s">
        <v>382</v>
      </c>
      <c r="F201" s="83" t="s">
        <v>413</v>
      </c>
      <c r="G201" s="83" t="s">
        <v>303</v>
      </c>
      <c r="H201" s="91">
        <v>72718053.230000004</v>
      </c>
      <c r="I201" s="91">
        <v>80689543.560000002</v>
      </c>
      <c r="J201" s="93">
        <v>37823006.549999997</v>
      </c>
      <c r="K201" s="95">
        <f t="shared" si="3"/>
        <v>46.874731075749807</v>
      </c>
    </row>
    <row r="202" spans="1:11" ht="15.75" x14ac:dyDescent="0.25">
      <c r="A202" s="89" t="s">
        <v>319</v>
      </c>
      <c r="B202" s="83" t="s">
        <v>275</v>
      </c>
      <c r="C202" s="83" t="s">
        <v>217</v>
      </c>
      <c r="D202" s="83" t="s">
        <v>265</v>
      </c>
      <c r="E202" s="83" t="s">
        <v>382</v>
      </c>
      <c r="F202" s="83" t="s">
        <v>413</v>
      </c>
      <c r="G202" s="83" t="s">
        <v>301</v>
      </c>
      <c r="H202" s="91">
        <v>72718053.230000004</v>
      </c>
      <c r="I202" s="91">
        <v>80689543.560000002</v>
      </c>
      <c r="J202" s="93">
        <v>37823006.549999997</v>
      </c>
      <c r="K202" s="95">
        <f t="shared" si="3"/>
        <v>46.874731075749807</v>
      </c>
    </row>
    <row r="203" spans="1:11" ht="15.75" x14ac:dyDescent="0.25">
      <c r="A203" s="84" t="s">
        <v>412</v>
      </c>
      <c r="B203" s="85" t="s">
        <v>275</v>
      </c>
      <c r="C203" s="85" t="s">
        <v>217</v>
      </c>
      <c r="D203" s="85" t="s">
        <v>310</v>
      </c>
      <c r="E203" s="86" t="s">
        <v>451</v>
      </c>
      <c r="F203" s="86" t="s">
        <v>451</v>
      </c>
      <c r="G203" s="86" t="s">
        <v>451</v>
      </c>
      <c r="H203" s="87">
        <v>34636384</v>
      </c>
      <c r="I203" s="87">
        <v>34636384</v>
      </c>
      <c r="J203" s="97">
        <v>10687263.380000001</v>
      </c>
      <c r="K203" s="96">
        <f t="shared" si="3"/>
        <v>30.855597916918814</v>
      </c>
    </row>
    <row r="204" spans="1:11" ht="31.5" x14ac:dyDescent="0.25">
      <c r="A204" s="84" t="s">
        <v>384</v>
      </c>
      <c r="B204" s="85" t="s">
        <v>275</v>
      </c>
      <c r="C204" s="85" t="s">
        <v>217</v>
      </c>
      <c r="D204" s="85" t="s">
        <v>310</v>
      </c>
      <c r="E204" s="85" t="s">
        <v>382</v>
      </c>
      <c r="F204" s="88" t="s">
        <v>451</v>
      </c>
      <c r="G204" s="88" t="s">
        <v>451</v>
      </c>
      <c r="H204" s="87">
        <v>34636384</v>
      </c>
      <c r="I204" s="87">
        <v>34636384</v>
      </c>
      <c r="J204" s="97">
        <v>10687263.380000001</v>
      </c>
      <c r="K204" s="96">
        <f t="shared" si="3"/>
        <v>30.855597916918814</v>
      </c>
    </row>
    <row r="205" spans="1:11" ht="31.5" x14ac:dyDescent="0.25">
      <c r="A205" s="89" t="s">
        <v>970</v>
      </c>
      <c r="B205" s="83" t="s">
        <v>275</v>
      </c>
      <c r="C205" s="83" t="s">
        <v>217</v>
      </c>
      <c r="D205" s="83" t="s">
        <v>310</v>
      </c>
      <c r="E205" s="83" t="s">
        <v>382</v>
      </c>
      <c r="F205" s="83" t="s">
        <v>411</v>
      </c>
      <c r="G205" s="90" t="s">
        <v>451</v>
      </c>
      <c r="H205" s="91">
        <v>26000000</v>
      </c>
      <c r="I205" s="91">
        <v>26000000</v>
      </c>
      <c r="J205" s="98">
        <v>2050879.38</v>
      </c>
      <c r="K205" s="95">
        <f t="shared" si="3"/>
        <v>7.8879976153846147</v>
      </c>
    </row>
    <row r="206" spans="1:11" ht="31.5" x14ac:dyDescent="0.25">
      <c r="A206" s="89" t="s">
        <v>320</v>
      </c>
      <c r="B206" s="83" t="s">
        <v>275</v>
      </c>
      <c r="C206" s="83" t="s">
        <v>217</v>
      </c>
      <c r="D206" s="83" t="s">
        <v>310</v>
      </c>
      <c r="E206" s="83" t="s">
        <v>382</v>
      </c>
      <c r="F206" s="83" t="s">
        <v>411</v>
      </c>
      <c r="G206" s="83" t="s">
        <v>303</v>
      </c>
      <c r="H206" s="91">
        <v>26000000</v>
      </c>
      <c r="I206" s="91">
        <v>26000000</v>
      </c>
      <c r="J206" s="93">
        <v>2050879.38</v>
      </c>
      <c r="K206" s="95">
        <f t="shared" si="3"/>
        <v>7.8879976153846147</v>
      </c>
    </row>
    <row r="207" spans="1:11" ht="15.75" x14ac:dyDescent="0.25">
      <c r="A207" s="89" t="s">
        <v>319</v>
      </c>
      <c r="B207" s="83" t="s">
        <v>275</v>
      </c>
      <c r="C207" s="83" t="s">
        <v>217</v>
      </c>
      <c r="D207" s="83" t="s">
        <v>310</v>
      </c>
      <c r="E207" s="83" t="s">
        <v>382</v>
      </c>
      <c r="F207" s="83" t="s">
        <v>411</v>
      </c>
      <c r="G207" s="83" t="s">
        <v>301</v>
      </c>
      <c r="H207" s="91">
        <v>26000000</v>
      </c>
      <c r="I207" s="91">
        <v>26000000</v>
      </c>
      <c r="J207" s="93">
        <v>2050879.38</v>
      </c>
      <c r="K207" s="95">
        <f t="shared" si="3"/>
        <v>7.8879976153846147</v>
      </c>
    </row>
    <row r="208" spans="1:11" ht="31.5" x14ac:dyDescent="0.25">
      <c r="A208" s="89" t="s">
        <v>865</v>
      </c>
      <c r="B208" s="83" t="s">
        <v>275</v>
      </c>
      <c r="C208" s="83" t="s">
        <v>217</v>
      </c>
      <c r="D208" s="83" t="s">
        <v>310</v>
      </c>
      <c r="E208" s="83" t="s">
        <v>382</v>
      </c>
      <c r="F208" s="83" t="s">
        <v>879</v>
      </c>
      <c r="G208" s="90" t="s">
        <v>451</v>
      </c>
      <c r="H208" s="91">
        <v>8636384</v>
      </c>
      <c r="I208" s="91">
        <v>8636384</v>
      </c>
      <c r="J208" s="93">
        <v>8636384</v>
      </c>
      <c r="K208" s="95">
        <f t="shared" si="3"/>
        <v>100</v>
      </c>
    </row>
    <row r="209" spans="1:11" ht="31.5" x14ac:dyDescent="0.25">
      <c r="A209" s="89" t="s">
        <v>320</v>
      </c>
      <c r="B209" s="83" t="s">
        <v>275</v>
      </c>
      <c r="C209" s="83" t="s">
        <v>217</v>
      </c>
      <c r="D209" s="83" t="s">
        <v>310</v>
      </c>
      <c r="E209" s="83" t="s">
        <v>382</v>
      </c>
      <c r="F209" s="83" t="s">
        <v>879</v>
      </c>
      <c r="G209" s="83" t="s">
        <v>303</v>
      </c>
      <c r="H209" s="91">
        <v>8636384</v>
      </c>
      <c r="I209" s="91">
        <v>8636384</v>
      </c>
      <c r="J209" s="98">
        <v>8636384</v>
      </c>
      <c r="K209" s="95">
        <f t="shared" si="3"/>
        <v>100</v>
      </c>
    </row>
    <row r="210" spans="1:11" ht="15.75" x14ac:dyDescent="0.25">
      <c r="A210" s="89" t="s">
        <v>319</v>
      </c>
      <c r="B210" s="83" t="s">
        <v>275</v>
      </c>
      <c r="C210" s="83" t="s">
        <v>217</v>
      </c>
      <c r="D210" s="83" t="s">
        <v>310</v>
      </c>
      <c r="E210" s="83" t="s">
        <v>382</v>
      </c>
      <c r="F210" s="83" t="s">
        <v>879</v>
      </c>
      <c r="G210" s="83" t="s">
        <v>301</v>
      </c>
      <c r="H210" s="91">
        <v>8636384</v>
      </c>
      <c r="I210" s="91">
        <v>8636384</v>
      </c>
      <c r="J210" s="98">
        <v>8636384</v>
      </c>
      <c r="K210" s="95">
        <f t="shared" si="3"/>
        <v>100</v>
      </c>
    </row>
    <row r="211" spans="1:11" ht="63" x14ac:dyDescent="0.25">
      <c r="A211" s="84" t="s">
        <v>841</v>
      </c>
      <c r="B211" s="85" t="s">
        <v>275</v>
      </c>
      <c r="C211" s="85" t="s">
        <v>217</v>
      </c>
      <c r="D211" s="85" t="s">
        <v>307</v>
      </c>
      <c r="E211" s="86" t="s">
        <v>451</v>
      </c>
      <c r="F211" s="86" t="s">
        <v>451</v>
      </c>
      <c r="G211" s="86" t="s">
        <v>451</v>
      </c>
      <c r="H211" s="87">
        <v>0</v>
      </c>
      <c r="I211" s="87">
        <v>180645.16</v>
      </c>
      <c r="J211" s="97">
        <v>0</v>
      </c>
      <c r="K211" s="96">
        <f t="shared" si="3"/>
        <v>0</v>
      </c>
    </row>
    <row r="212" spans="1:11" ht="31.5" x14ac:dyDescent="0.25">
      <c r="A212" s="84" t="s">
        <v>384</v>
      </c>
      <c r="B212" s="85" t="s">
        <v>275</v>
      </c>
      <c r="C212" s="85" t="s">
        <v>217</v>
      </c>
      <c r="D212" s="85" t="s">
        <v>307</v>
      </c>
      <c r="E212" s="85" t="s">
        <v>382</v>
      </c>
      <c r="F212" s="88" t="s">
        <v>451</v>
      </c>
      <c r="G212" s="88" t="s">
        <v>451</v>
      </c>
      <c r="H212" s="87">
        <v>0</v>
      </c>
      <c r="I212" s="87">
        <v>180645.16</v>
      </c>
      <c r="J212" s="97">
        <v>0</v>
      </c>
      <c r="K212" s="96">
        <f t="shared" si="3"/>
        <v>0</v>
      </c>
    </row>
    <row r="213" spans="1:11" ht="47.25" x14ac:dyDescent="0.25">
      <c r="A213" s="89" t="s">
        <v>841</v>
      </c>
      <c r="B213" s="83" t="s">
        <v>275</v>
      </c>
      <c r="C213" s="83" t="s">
        <v>217</v>
      </c>
      <c r="D213" s="83" t="s">
        <v>307</v>
      </c>
      <c r="E213" s="83" t="s">
        <v>382</v>
      </c>
      <c r="F213" s="83" t="s">
        <v>880</v>
      </c>
      <c r="G213" s="90" t="s">
        <v>451</v>
      </c>
      <c r="H213" s="91">
        <v>0</v>
      </c>
      <c r="I213" s="91">
        <v>180645.16</v>
      </c>
      <c r="J213" s="93">
        <v>0</v>
      </c>
      <c r="K213" s="95">
        <f t="shared" si="3"/>
        <v>0</v>
      </c>
    </row>
    <row r="214" spans="1:11" ht="31.5" x14ac:dyDescent="0.25">
      <c r="A214" s="89" t="s">
        <v>320</v>
      </c>
      <c r="B214" s="83" t="s">
        <v>275</v>
      </c>
      <c r="C214" s="83" t="s">
        <v>217</v>
      </c>
      <c r="D214" s="83" t="s">
        <v>307</v>
      </c>
      <c r="E214" s="83" t="s">
        <v>382</v>
      </c>
      <c r="F214" s="83" t="s">
        <v>880</v>
      </c>
      <c r="G214" s="83" t="s">
        <v>303</v>
      </c>
      <c r="H214" s="91">
        <v>0</v>
      </c>
      <c r="I214" s="91">
        <v>180645.16</v>
      </c>
      <c r="J214" s="93">
        <v>0</v>
      </c>
      <c r="K214" s="95">
        <f t="shared" si="3"/>
        <v>0</v>
      </c>
    </row>
    <row r="215" spans="1:11" ht="15.75" x14ac:dyDescent="0.25">
      <c r="A215" s="89" t="s">
        <v>319</v>
      </c>
      <c r="B215" s="83" t="s">
        <v>275</v>
      </c>
      <c r="C215" s="83" t="s">
        <v>217</v>
      </c>
      <c r="D215" s="83" t="s">
        <v>307</v>
      </c>
      <c r="E215" s="83" t="s">
        <v>382</v>
      </c>
      <c r="F215" s="83" t="s">
        <v>880</v>
      </c>
      <c r="G215" s="83" t="s">
        <v>301</v>
      </c>
      <c r="H215" s="91">
        <v>0</v>
      </c>
      <c r="I215" s="91">
        <v>180645.16</v>
      </c>
      <c r="J215" s="93">
        <v>0</v>
      </c>
      <c r="K215" s="95">
        <f t="shared" si="3"/>
        <v>0</v>
      </c>
    </row>
    <row r="216" spans="1:11" ht="63" x14ac:dyDescent="0.25">
      <c r="A216" s="84" t="s">
        <v>410</v>
      </c>
      <c r="B216" s="85" t="s">
        <v>275</v>
      </c>
      <c r="C216" s="85" t="s">
        <v>217</v>
      </c>
      <c r="D216" s="85" t="s">
        <v>291</v>
      </c>
      <c r="E216" s="86" t="s">
        <v>451</v>
      </c>
      <c r="F216" s="86" t="s">
        <v>451</v>
      </c>
      <c r="G216" s="86" t="s">
        <v>451</v>
      </c>
      <c r="H216" s="87">
        <v>1646839</v>
      </c>
      <c r="I216" s="87">
        <v>1646839</v>
      </c>
      <c r="J216" s="97">
        <v>446700</v>
      </c>
      <c r="K216" s="96">
        <f t="shared" si="3"/>
        <v>27.124691606161868</v>
      </c>
    </row>
    <row r="217" spans="1:11" ht="31.5" x14ac:dyDescent="0.25">
      <c r="A217" s="84" t="s">
        <v>384</v>
      </c>
      <c r="B217" s="85" t="s">
        <v>275</v>
      </c>
      <c r="C217" s="85" t="s">
        <v>217</v>
      </c>
      <c r="D217" s="85" t="s">
        <v>291</v>
      </c>
      <c r="E217" s="85" t="s">
        <v>382</v>
      </c>
      <c r="F217" s="88" t="s">
        <v>451</v>
      </c>
      <c r="G217" s="88" t="s">
        <v>451</v>
      </c>
      <c r="H217" s="87">
        <v>1646839</v>
      </c>
      <c r="I217" s="87">
        <v>1646839</v>
      </c>
      <c r="J217" s="97">
        <v>446700</v>
      </c>
      <c r="K217" s="96">
        <f t="shared" si="3"/>
        <v>27.124691606161868</v>
      </c>
    </row>
    <row r="218" spans="1:11" ht="47.25" x14ac:dyDescent="0.25">
      <c r="A218" s="109" t="s">
        <v>971</v>
      </c>
      <c r="B218" s="83" t="s">
        <v>275</v>
      </c>
      <c r="C218" s="83" t="s">
        <v>217</v>
      </c>
      <c r="D218" s="83" t="s">
        <v>291</v>
      </c>
      <c r="E218" s="83" t="s">
        <v>382</v>
      </c>
      <c r="F218" s="83" t="s">
        <v>408</v>
      </c>
      <c r="G218" s="90" t="s">
        <v>451</v>
      </c>
      <c r="H218" s="91">
        <v>704000</v>
      </c>
      <c r="I218" s="91">
        <v>704000</v>
      </c>
      <c r="J218" s="93">
        <v>225200</v>
      </c>
      <c r="K218" s="95">
        <f t="shared" si="3"/>
        <v>31.988636363636363</v>
      </c>
    </row>
    <row r="219" spans="1:11" ht="78.75" x14ac:dyDescent="0.25">
      <c r="A219" s="89" t="s">
        <v>242</v>
      </c>
      <c r="B219" s="83" t="s">
        <v>275</v>
      </c>
      <c r="C219" s="83" t="s">
        <v>217</v>
      </c>
      <c r="D219" s="83" t="s">
        <v>291</v>
      </c>
      <c r="E219" s="83" t="s">
        <v>382</v>
      </c>
      <c r="F219" s="83" t="s">
        <v>408</v>
      </c>
      <c r="G219" s="83" t="s">
        <v>241</v>
      </c>
      <c r="H219" s="91">
        <v>4000</v>
      </c>
      <c r="I219" s="91">
        <v>4000</v>
      </c>
      <c r="J219" s="93">
        <v>0</v>
      </c>
      <c r="K219" s="95">
        <f t="shared" si="3"/>
        <v>0</v>
      </c>
    </row>
    <row r="220" spans="1:11" ht="15.75" x14ac:dyDescent="0.25">
      <c r="A220" s="89" t="s">
        <v>327</v>
      </c>
      <c r="B220" s="83" t="s">
        <v>275</v>
      </c>
      <c r="C220" s="83" t="s">
        <v>217</v>
      </c>
      <c r="D220" s="83" t="s">
        <v>291</v>
      </c>
      <c r="E220" s="83" t="s">
        <v>382</v>
      </c>
      <c r="F220" s="83" t="s">
        <v>408</v>
      </c>
      <c r="G220" s="83" t="s">
        <v>326</v>
      </c>
      <c r="H220" s="91">
        <v>4000</v>
      </c>
      <c r="I220" s="91">
        <v>4000</v>
      </c>
      <c r="J220" s="93">
        <v>0</v>
      </c>
      <c r="K220" s="95">
        <f t="shared" si="3"/>
        <v>0</v>
      </c>
    </row>
    <row r="221" spans="1:11" ht="31.5" x14ac:dyDescent="0.25">
      <c r="A221" s="89" t="s">
        <v>251</v>
      </c>
      <c r="B221" s="83" t="s">
        <v>275</v>
      </c>
      <c r="C221" s="83" t="s">
        <v>217</v>
      </c>
      <c r="D221" s="83" t="s">
        <v>291</v>
      </c>
      <c r="E221" s="83" t="s">
        <v>382</v>
      </c>
      <c r="F221" s="83" t="s">
        <v>408</v>
      </c>
      <c r="G221" s="83" t="s">
        <v>219</v>
      </c>
      <c r="H221" s="91">
        <v>700000</v>
      </c>
      <c r="I221" s="91">
        <v>700000</v>
      </c>
      <c r="J221" s="93">
        <v>225200</v>
      </c>
      <c r="K221" s="95">
        <f t="shared" si="3"/>
        <v>32.171428571428571</v>
      </c>
    </row>
    <row r="222" spans="1:11" ht="31.5" x14ac:dyDescent="0.25">
      <c r="A222" s="89" t="s">
        <v>250</v>
      </c>
      <c r="B222" s="83" t="s">
        <v>275</v>
      </c>
      <c r="C222" s="83" t="s">
        <v>217</v>
      </c>
      <c r="D222" s="83" t="s">
        <v>291</v>
      </c>
      <c r="E222" s="83" t="s">
        <v>382</v>
      </c>
      <c r="F222" s="83" t="s">
        <v>408</v>
      </c>
      <c r="G222" s="83" t="s">
        <v>215</v>
      </c>
      <c r="H222" s="91">
        <v>700000</v>
      </c>
      <c r="I222" s="91">
        <v>700000</v>
      </c>
      <c r="J222" s="93">
        <v>225200</v>
      </c>
      <c r="K222" s="95">
        <f t="shared" si="3"/>
        <v>32.171428571428571</v>
      </c>
    </row>
    <row r="223" spans="1:11" ht="15.75" x14ac:dyDescent="0.25">
      <c r="A223" s="109" t="s">
        <v>972</v>
      </c>
      <c r="B223" s="83" t="s">
        <v>275</v>
      </c>
      <c r="C223" s="83" t="s">
        <v>217</v>
      </c>
      <c r="D223" s="83" t="s">
        <v>291</v>
      </c>
      <c r="E223" s="83" t="s">
        <v>382</v>
      </c>
      <c r="F223" s="83" t="s">
        <v>368</v>
      </c>
      <c r="G223" s="90" t="s">
        <v>451</v>
      </c>
      <c r="H223" s="91">
        <v>283550</v>
      </c>
      <c r="I223" s="91">
        <v>283550</v>
      </c>
      <c r="J223" s="93">
        <v>0</v>
      </c>
      <c r="K223" s="95">
        <f t="shared" si="3"/>
        <v>0</v>
      </c>
    </row>
    <row r="224" spans="1:11" ht="78.75" x14ac:dyDescent="0.25">
      <c r="A224" s="89" t="s">
        <v>242</v>
      </c>
      <c r="B224" s="83" t="s">
        <v>275</v>
      </c>
      <c r="C224" s="83" t="s">
        <v>217</v>
      </c>
      <c r="D224" s="83" t="s">
        <v>291</v>
      </c>
      <c r="E224" s="83" t="s">
        <v>382</v>
      </c>
      <c r="F224" s="83" t="s">
        <v>368</v>
      </c>
      <c r="G224" s="83" t="s">
        <v>241</v>
      </c>
      <c r="H224" s="91">
        <v>102000</v>
      </c>
      <c r="I224" s="91">
        <v>102000</v>
      </c>
      <c r="J224" s="93">
        <v>0</v>
      </c>
      <c r="K224" s="95">
        <f t="shared" si="3"/>
        <v>0</v>
      </c>
    </row>
    <row r="225" spans="1:11" ht="15.75" x14ac:dyDescent="0.25">
      <c r="A225" s="89" t="s">
        <v>327</v>
      </c>
      <c r="B225" s="83" t="s">
        <v>275</v>
      </c>
      <c r="C225" s="83" t="s">
        <v>217</v>
      </c>
      <c r="D225" s="83" t="s">
        <v>291</v>
      </c>
      <c r="E225" s="83" t="s">
        <v>382</v>
      </c>
      <c r="F225" s="83" t="s">
        <v>368</v>
      </c>
      <c r="G225" s="83" t="s">
        <v>326</v>
      </c>
      <c r="H225" s="91">
        <v>102000</v>
      </c>
      <c r="I225" s="91">
        <v>102000</v>
      </c>
      <c r="J225" s="93">
        <v>0</v>
      </c>
      <c r="K225" s="95">
        <f t="shared" si="3"/>
        <v>0</v>
      </c>
    </row>
    <row r="226" spans="1:11" ht="31.5" x14ac:dyDescent="0.25">
      <c r="A226" s="89" t="s">
        <v>251</v>
      </c>
      <c r="B226" s="83" t="s">
        <v>275</v>
      </c>
      <c r="C226" s="83" t="s">
        <v>217</v>
      </c>
      <c r="D226" s="83" t="s">
        <v>291</v>
      </c>
      <c r="E226" s="83" t="s">
        <v>382</v>
      </c>
      <c r="F226" s="83" t="s">
        <v>368</v>
      </c>
      <c r="G226" s="83" t="s">
        <v>219</v>
      </c>
      <c r="H226" s="91">
        <v>181550</v>
      </c>
      <c r="I226" s="91">
        <v>181550</v>
      </c>
      <c r="J226" s="93">
        <v>0</v>
      </c>
      <c r="K226" s="95">
        <f t="shared" si="3"/>
        <v>0</v>
      </c>
    </row>
    <row r="227" spans="1:11" ht="31.5" x14ac:dyDescent="0.25">
      <c r="A227" s="89" t="s">
        <v>250</v>
      </c>
      <c r="B227" s="83" t="s">
        <v>275</v>
      </c>
      <c r="C227" s="83" t="s">
        <v>217</v>
      </c>
      <c r="D227" s="83" t="s">
        <v>291</v>
      </c>
      <c r="E227" s="83" t="s">
        <v>382</v>
      </c>
      <c r="F227" s="83" t="s">
        <v>368</v>
      </c>
      <c r="G227" s="83" t="s">
        <v>215</v>
      </c>
      <c r="H227" s="91">
        <v>181550</v>
      </c>
      <c r="I227" s="91">
        <v>181550</v>
      </c>
      <c r="J227" s="98">
        <v>0</v>
      </c>
      <c r="K227" s="95">
        <f t="shared" si="3"/>
        <v>0</v>
      </c>
    </row>
    <row r="228" spans="1:11" ht="31.5" x14ac:dyDescent="0.25">
      <c r="A228" s="89" t="s">
        <v>407</v>
      </c>
      <c r="B228" s="83" t="s">
        <v>275</v>
      </c>
      <c r="C228" s="83" t="s">
        <v>217</v>
      </c>
      <c r="D228" s="83" t="s">
        <v>291</v>
      </c>
      <c r="E228" s="83" t="s">
        <v>382</v>
      </c>
      <c r="F228" s="83" t="s">
        <v>406</v>
      </c>
      <c r="G228" s="90" t="s">
        <v>451</v>
      </c>
      <c r="H228" s="91">
        <v>260589</v>
      </c>
      <c r="I228" s="91">
        <v>260589</v>
      </c>
      <c r="J228" s="98">
        <v>0</v>
      </c>
      <c r="K228" s="95">
        <f t="shared" si="3"/>
        <v>0</v>
      </c>
    </row>
    <row r="229" spans="1:11" ht="31.5" x14ac:dyDescent="0.25">
      <c r="A229" s="89" t="s">
        <v>320</v>
      </c>
      <c r="B229" s="83" t="s">
        <v>275</v>
      </c>
      <c r="C229" s="83" t="s">
        <v>217</v>
      </c>
      <c r="D229" s="83" t="s">
        <v>291</v>
      </c>
      <c r="E229" s="83" t="s">
        <v>382</v>
      </c>
      <c r="F229" s="83" t="s">
        <v>406</v>
      </c>
      <c r="G229" s="83" t="s">
        <v>303</v>
      </c>
      <c r="H229" s="91">
        <v>260589</v>
      </c>
      <c r="I229" s="91">
        <v>260589</v>
      </c>
      <c r="J229" s="93">
        <v>0</v>
      </c>
      <c r="K229" s="95">
        <f t="shared" si="3"/>
        <v>0</v>
      </c>
    </row>
    <row r="230" spans="1:11" ht="15.75" x14ac:dyDescent="0.25">
      <c r="A230" s="89" t="s">
        <v>319</v>
      </c>
      <c r="B230" s="83" t="s">
        <v>275</v>
      </c>
      <c r="C230" s="83" t="s">
        <v>217</v>
      </c>
      <c r="D230" s="83" t="s">
        <v>291</v>
      </c>
      <c r="E230" s="83" t="s">
        <v>382</v>
      </c>
      <c r="F230" s="83" t="s">
        <v>406</v>
      </c>
      <c r="G230" s="83" t="s">
        <v>301</v>
      </c>
      <c r="H230" s="91">
        <v>260589</v>
      </c>
      <c r="I230" s="91">
        <v>260589</v>
      </c>
      <c r="J230" s="93">
        <v>0</v>
      </c>
      <c r="K230" s="95">
        <f t="shared" si="3"/>
        <v>0</v>
      </c>
    </row>
    <row r="231" spans="1:11" ht="15.75" x14ac:dyDescent="0.25">
      <c r="A231" s="109" t="s">
        <v>405</v>
      </c>
      <c r="B231" s="83" t="s">
        <v>275</v>
      </c>
      <c r="C231" s="83" t="s">
        <v>217</v>
      </c>
      <c r="D231" s="83" t="s">
        <v>291</v>
      </c>
      <c r="E231" s="83" t="s">
        <v>382</v>
      </c>
      <c r="F231" s="83" t="s">
        <v>365</v>
      </c>
      <c r="G231" s="90" t="s">
        <v>451</v>
      </c>
      <c r="H231" s="91">
        <v>398700</v>
      </c>
      <c r="I231" s="91">
        <v>398700</v>
      </c>
      <c r="J231" s="93">
        <v>221500</v>
      </c>
      <c r="K231" s="95">
        <f t="shared" si="3"/>
        <v>55.555555555555557</v>
      </c>
    </row>
    <row r="232" spans="1:11" ht="15.75" x14ac:dyDescent="0.25">
      <c r="A232" s="89" t="s">
        <v>344</v>
      </c>
      <c r="B232" s="83" t="s">
        <v>275</v>
      </c>
      <c r="C232" s="83" t="s">
        <v>217</v>
      </c>
      <c r="D232" s="83" t="s">
        <v>291</v>
      </c>
      <c r="E232" s="83" t="s">
        <v>382</v>
      </c>
      <c r="F232" s="83" t="s">
        <v>365</v>
      </c>
      <c r="G232" s="83" t="s">
        <v>233</v>
      </c>
      <c r="H232" s="91">
        <v>398700</v>
      </c>
      <c r="I232" s="91">
        <v>398700</v>
      </c>
      <c r="J232" s="98">
        <v>221500</v>
      </c>
      <c r="K232" s="95">
        <f t="shared" si="3"/>
        <v>55.555555555555557</v>
      </c>
    </row>
    <row r="233" spans="1:11" ht="15.75" x14ac:dyDescent="0.25">
      <c r="A233" s="89" t="s">
        <v>405</v>
      </c>
      <c r="B233" s="83" t="s">
        <v>275</v>
      </c>
      <c r="C233" s="83" t="s">
        <v>217</v>
      </c>
      <c r="D233" s="83" t="s">
        <v>291</v>
      </c>
      <c r="E233" s="83" t="s">
        <v>382</v>
      </c>
      <c r="F233" s="83" t="s">
        <v>365</v>
      </c>
      <c r="G233" s="83" t="s">
        <v>366</v>
      </c>
      <c r="H233" s="91">
        <v>398700</v>
      </c>
      <c r="I233" s="91">
        <v>398700</v>
      </c>
      <c r="J233" s="98">
        <v>221500</v>
      </c>
      <c r="K233" s="95">
        <f t="shared" si="3"/>
        <v>55.555555555555557</v>
      </c>
    </row>
    <row r="234" spans="1:11" ht="47.25" x14ac:dyDescent="0.25">
      <c r="A234" s="84" t="s">
        <v>844</v>
      </c>
      <c r="B234" s="85" t="s">
        <v>275</v>
      </c>
      <c r="C234" s="85" t="s">
        <v>217</v>
      </c>
      <c r="D234" s="85" t="s">
        <v>357</v>
      </c>
      <c r="E234" s="86" t="s">
        <v>451</v>
      </c>
      <c r="F234" s="86" t="s">
        <v>451</v>
      </c>
      <c r="G234" s="86" t="s">
        <v>451</v>
      </c>
      <c r="H234" s="87">
        <v>0</v>
      </c>
      <c r="I234" s="87">
        <v>358422.94</v>
      </c>
      <c r="J234" s="97">
        <v>358422.94</v>
      </c>
      <c r="K234" s="96">
        <f t="shared" si="3"/>
        <v>100</v>
      </c>
    </row>
    <row r="235" spans="1:11" ht="31.5" x14ac:dyDescent="0.25">
      <c r="A235" s="84" t="s">
        <v>384</v>
      </c>
      <c r="B235" s="85" t="s">
        <v>275</v>
      </c>
      <c r="C235" s="85" t="s">
        <v>217</v>
      </c>
      <c r="D235" s="85" t="s">
        <v>357</v>
      </c>
      <c r="E235" s="85" t="s">
        <v>382</v>
      </c>
      <c r="F235" s="88" t="s">
        <v>451</v>
      </c>
      <c r="G235" s="88" t="s">
        <v>451</v>
      </c>
      <c r="H235" s="87">
        <v>0</v>
      </c>
      <c r="I235" s="87">
        <v>358422.94</v>
      </c>
      <c r="J235" s="97">
        <v>358422.94</v>
      </c>
      <c r="K235" s="96">
        <f t="shared" si="3"/>
        <v>100</v>
      </c>
    </row>
    <row r="236" spans="1:11" ht="47.25" x14ac:dyDescent="0.25">
      <c r="A236" s="89" t="s">
        <v>844</v>
      </c>
      <c r="B236" s="83" t="s">
        <v>275</v>
      </c>
      <c r="C236" s="83" t="s">
        <v>217</v>
      </c>
      <c r="D236" s="83" t="s">
        <v>357</v>
      </c>
      <c r="E236" s="83" t="s">
        <v>382</v>
      </c>
      <c r="F236" s="83" t="s">
        <v>881</v>
      </c>
      <c r="G236" s="90" t="s">
        <v>451</v>
      </c>
      <c r="H236" s="91">
        <v>0</v>
      </c>
      <c r="I236" s="91">
        <v>358422.94</v>
      </c>
      <c r="J236" s="93">
        <v>358422.94</v>
      </c>
      <c r="K236" s="95">
        <f t="shared" si="3"/>
        <v>100</v>
      </c>
    </row>
    <row r="237" spans="1:11" ht="31.5" x14ac:dyDescent="0.25">
      <c r="A237" s="89" t="s">
        <v>320</v>
      </c>
      <c r="B237" s="83" t="s">
        <v>275</v>
      </c>
      <c r="C237" s="83" t="s">
        <v>217</v>
      </c>
      <c r="D237" s="83" t="s">
        <v>357</v>
      </c>
      <c r="E237" s="83" t="s">
        <v>382</v>
      </c>
      <c r="F237" s="83" t="s">
        <v>881</v>
      </c>
      <c r="G237" s="83" t="s">
        <v>303</v>
      </c>
      <c r="H237" s="91">
        <v>0</v>
      </c>
      <c r="I237" s="91">
        <v>358422.94</v>
      </c>
      <c r="J237" s="93">
        <v>358422.94</v>
      </c>
      <c r="K237" s="95">
        <f t="shared" ref="K237:K305" si="4">J237/I237*100</f>
        <v>100</v>
      </c>
    </row>
    <row r="238" spans="1:11" ht="15.75" x14ac:dyDescent="0.25">
      <c r="A238" s="89" t="s">
        <v>319</v>
      </c>
      <c r="B238" s="83" t="s">
        <v>275</v>
      </c>
      <c r="C238" s="83" t="s">
        <v>217</v>
      </c>
      <c r="D238" s="83" t="s">
        <v>357</v>
      </c>
      <c r="E238" s="83" t="s">
        <v>382</v>
      </c>
      <c r="F238" s="83" t="s">
        <v>881</v>
      </c>
      <c r="G238" s="83" t="s">
        <v>301</v>
      </c>
      <c r="H238" s="91">
        <v>0</v>
      </c>
      <c r="I238" s="91">
        <v>358422.94</v>
      </c>
      <c r="J238" s="98">
        <v>358422.94</v>
      </c>
      <c r="K238" s="95">
        <f t="shared" si="4"/>
        <v>100</v>
      </c>
    </row>
    <row r="239" spans="1:11" ht="15.75" x14ac:dyDescent="0.25">
      <c r="A239" s="84" t="s">
        <v>404</v>
      </c>
      <c r="B239" s="85" t="s">
        <v>275</v>
      </c>
      <c r="C239" s="85" t="s">
        <v>217</v>
      </c>
      <c r="D239" s="85" t="s">
        <v>355</v>
      </c>
      <c r="E239" s="86" t="s">
        <v>451</v>
      </c>
      <c r="F239" s="86" t="s">
        <v>451</v>
      </c>
      <c r="G239" s="86" t="s">
        <v>451</v>
      </c>
      <c r="H239" s="87">
        <v>21042021</v>
      </c>
      <c r="I239" s="87">
        <v>21042021</v>
      </c>
      <c r="J239" s="97">
        <v>8002077.1200000001</v>
      </c>
      <c r="K239" s="96">
        <f t="shared" si="4"/>
        <v>38.029033047728639</v>
      </c>
    </row>
    <row r="240" spans="1:11" ht="31.5" x14ac:dyDescent="0.25">
      <c r="A240" s="84" t="s">
        <v>384</v>
      </c>
      <c r="B240" s="85" t="s">
        <v>275</v>
      </c>
      <c r="C240" s="85" t="s">
        <v>217</v>
      </c>
      <c r="D240" s="85" t="s">
        <v>355</v>
      </c>
      <c r="E240" s="85" t="s">
        <v>382</v>
      </c>
      <c r="F240" s="88" t="s">
        <v>451</v>
      </c>
      <c r="G240" s="88" t="s">
        <v>451</v>
      </c>
      <c r="H240" s="87">
        <v>21042021</v>
      </c>
      <c r="I240" s="87">
        <v>21042021</v>
      </c>
      <c r="J240" s="97">
        <v>8002077.1200000001</v>
      </c>
      <c r="K240" s="96">
        <f t="shared" si="4"/>
        <v>38.029033047728639</v>
      </c>
    </row>
    <row r="241" spans="1:11" ht="15.75" x14ac:dyDescent="0.25">
      <c r="A241" s="109" t="s">
        <v>973</v>
      </c>
      <c r="B241" s="83" t="s">
        <v>275</v>
      </c>
      <c r="C241" s="83" t="s">
        <v>217</v>
      </c>
      <c r="D241" s="83" t="s">
        <v>355</v>
      </c>
      <c r="E241" s="83" t="s">
        <v>382</v>
      </c>
      <c r="F241" s="83" t="s">
        <v>402</v>
      </c>
      <c r="G241" s="90" t="s">
        <v>451</v>
      </c>
      <c r="H241" s="91">
        <v>21042021</v>
      </c>
      <c r="I241" s="91">
        <v>21042021</v>
      </c>
      <c r="J241" s="93">
        <v>8002077.1200000001</v>
      </c>
      <c r="K241" s="95">
        <f t="shared" si="4"/>
        <v>38.029033047728639</v>
      </c>
    </row>
    <row r="242" spans="1:11" ht="31.5" x14ac:dyDescent="0.25">
      <c r="A242" s="89" t="s">
        <v>320</v>
      </c>
      <c r="B242" s="83" t="s">
        <v>275</v>
      </c>
      <c r="C242" s="83" t="s">
        <v>217</v>
      </c>
      <c r="D242" s="83" t="s">
        <v>355</v>
      </c>
      <c r="E242" s="83" t="s">
        <v>382</v>
      </c>
      <c r="F242" s="83" t="s">
        <v>402</v>
      </c>
      <c r="G242" s="83" t="s">
        <v>303</v>
      </c>
      <c r="H242" s="91">
        <v>21042021</v>
      </c>
      <c r="I242" s="91">
        <v>21042021</v>
      </c>
      <c r="J242" s="93">
        <v>8002077.1200000001</v>
      </c>
      <c r="K242" s="95">
        <f t="shared" si="4"/>
        <v>38.029033047728639</v>
      </c>
    </row>
    <row r="243" spans="1:11" ht="15.75" x14ac:dyDescent="0.25">
      <c r="A243" s="89" t="s">
        <v>319</v>
      </c>
      <c r="B243" s="83" t="s">
        <v>275</v>
      </c>
      <c r="C243" s="83" t="s">
        <v>217</v>
      </c>
      <c r="D243" s="83" t="s">
        <v>355</v>
      </c>
      <c r="E243" s="83" t="s">
        <v>382</v>
      </c>
      <c r="F243" s="83" t="s">
        <v>402</v>
      </c>
      <c r="G243" s="83" t="s">
        <v>301</v>
      </c>
      <c r="H243" s="91">
        <v>19956741</v>
      </c>
      <c r="I243" s="91">
        <v>19956741</v>
      </c>
      <c r="J243" s="98">
        <v>7663527.1200000001</v>
      </c>
      <c r="K243" s="95">
        <f t="shared" si="4"/>
        <v>38.400694381913361</v>
      </c>
    </row>
    <row r="244" spans="1:11" ht="15.75" x14ac:dyDescent="0.25">
      <c r="A244" s="89" t="s">
        <v>403</v>
      </c>
      <c r="B244" s="83" t="s">
        <v>275</v>
      </c>
      <c r="C244" s="83" t="s">
        <v>217</v>
      </c>
      <c r="D244" s="83" t="s">
        <v>355</v>
      </c>
      <c r="E244" s="83" t="s">
        <v>382</v>
      </c>
      <c r="F244" s="83" t="s">
        <v>402</v>
      </c>
      <c r="G244" s="83" t="s">
        <v>335</v>
      </c>
      <c r="H244" s="91">
        <v>1085280</v>
      </c>
      <c r="I244" s="91">
        <v>1085280</v>
      </c>
      <c r="J244" s="98">
        <v>338550</v>
      </c>
      <c r="K244" s="95">
        <f t="shared" si="4"/>
        <v>31.194714727996462</v>
      </c>
    </row>
    <row r="245" spans="1:11" ht="15.75" x14ac:dyDescent="0.25">
      <c r="A245" s="84" t="s">
        <v>401</v>
      </c>
      <c r="B245" s="85" t="s">
        <v>275</v>
      </c>
      <c r="C245" s="85" t="s">
        <v>217</v>
      </c>
      <c r="D245" s="85" t="s">
        <v>266</v>
      </c>
      <c r="E245" s="86" t="s">
        <v>451</v>
      </c>
      <c r="F245" s="86" t="s">
        <v>451</v>
      </c>
      <c r="G245" s="86" t="s">
        <v>451</v>
      </c>
      <c r="H245" s="87">
        <v>2149056</v>
      </c>
      <c r="I245" s="87">
        <v>2149056</v>
      </c>
      <c r="J245" s="97">
        <v>0</v>
      </c>
      <c r="K245" s="96">
        <f t="shared" si="4"/>
        <v>0</v>
      </c>
    </row>
    <row r="246" spans="1:11" ht="31.5" x14ac:dyDescent="0.25">
      <c r="A246" s="84" t="s">
        <v>384</v>
      </c>
      <c r="B246" s="85" t="s">
        <v>275</v>
      </c>
      <c r="C246" s="85" t="s">
        <v>217</v>
      </c>
      <c r="D246" s="85" t="s">
        <v>266</v>
      </c>
      <c r="E246" s="85" t="s">
        <v>382</v>
      </c>
      <c r="F246" s="88" t="s">
        <v>451</v>
      </c>
      <c r="G246" s="88" t="s">
        <v>451</v>
      </c>
      <c r="H246" s="87">
        <v>2149056</v>
      </c>
      <c r="I246" s="87">
        <v>2149056</v>
      </c>
      <c r="J246" s="97">
        <v>0</v>
      </c>
      <c r="K246" s="96">
        <f t="shared" si="4"/>
        <v>0</v>
      </c>
    </row>
    <row r="247" spans="1:11" ht="31.5" x14ac:dyDescent="0.25">
      <c r="A247" s="109" t="s">
        <v>974</v>
      </c>
      <c r="B247" s="83" t="s">
        <v>275</v>
      </c>
      <c r="C247" s="83" t="s">
        <v>217</v>
      </c>
      <c r="D247" s="83" t="s">
        <v>266</v>
      </c>
      <c r="E247" s="83" t="s">
        <v>382</v>
      </c>
      <c r="F247" s="83" t="s">
        <v>400</v>
      </c>
      <c r="G247" s="90" t="s">
        <v>451</v>
      </c>
      <c r="H247" s="91">
        <v>2149056</v>
      </c>
      <c r="I247" s="91">
        <v>2149056</v>
      </c>
      <c r="J247" s="93">
        <v>0</v>
      </c>
      <c r="K247" s="95">
        <f t="shared" si="4"/>
        <v>0</v>
      </c>
    </row>
    <row r="248" spans="1:11" ht="31.5" x14ac:dyDescent="0.25">
      <c r="A248" s="89" t="s">
        <v>320</v>
      </c>
      <c r="B248" s="83" t="s">
        <v>275</v>
      </c>
      <c r="C248" s="83" t="s">
        <v>217</v>
      </c>
      <c r="D248" s="83" t="s">
        <v>266</v>
      </c>
      <c r="E248" s="83" t="s">
        <v>382</v>
      </c>
      <c r="F248" s="83" t="s">
        <v>400</v>
      </c>
      <c r="G248" s="83" t="s">
        <v>303</v>
      </c>
      <c r="H248" s="91">
        <v>2149056</v>
      </c>
      <c r="I248" s="91">
        <v>2149056</v>
      </c>
      <c r="J248" s="93">
        <v>0</v>
      </c>
      <c r="K248" s="95">
        <f t="shared" si="4"/>
        <v>0</v>
      </c>
    </row>
    <row r="249" spans="1:11" ht="15.75" x14ac:dyDescent="0.25">
      <c r="A249" s="89" t="s">
        <v>319</v>
      </c>
      <c r="B249" s="83" t="s">
        <v>275</v>
      </c>
      <c r="C249" s="83" t="s">
        <v>217</v>
      </c>
      <c r="D249" s="83" t="s">
        <v>266</v>
      </c>
      <c r="E249" s="83" t="s">
        <v>382</v>
      </c>
      <c r="F249" s="83" t="s">
        <v>400</v>
      </c>
      <c r="G249" s="83" t="s">
        <v>301</v>
      </c>
      <c r="H249" s="91">
        <v>2149056</v>
      </c>
      <c r="I249" s="91">
        <v>2149056</v>
      </c>
      <c r="J249" s="93">
        <v>0</v>
      </c>
      <c r="K249" s="95">
        <f t="shared" si="4"/>
        <v>0</v>
      </c>
    </row>
    <row r="250" spans="1:11" ht="15.75" x14ac:dyDescent="0.25">
      <c r="A250" s="84" t="s">
        <v>399</v>
      </c>
      <c r="B250" s="85" t="s">
        <v>275</v>
      </c>
      <c r="C250" s="85" t="s">
        <v>217</v>
      </c>
      <c r="D250" s="85" t="s">
        <v>352</v>
      </c>
      <c r="E250" s="86" t="s">
        <v>451</v>
      </c>
      <c r="F250" s="86" t="s">
        <v>451</v>
      </c>
      <c r="G250" s="86" t="s">
        <v>451</v>
      </c>
      <c r="H250" s="87">
        <v>10307160</v>
      </c>
      <c r="I250" s="87">
        <v>10306060</v>
      </c>
      <c r="J250" s="97">
        <v>5422740</v>
      </c>
      <c r="K250" s="96">
        <f t="shared" si="4"/>
        <v>52.617003976301326</v>
      </c>
    </row>
    <row r="251" spans="1:11" ht="31.5" x14ac:dyDescent="0.25">
      <c r="A251" s="84" t="s">
        <v>384</v>
      </c>
      <c r="B251" s="85" t="s">
        <v>275</v>
      </c>
      <c r="C251" s="85" t="s">
        <v>217</v>
      </c>
      <c r="D251" s="85" t="s">
        <v>352</v>
      </c>
      <c r="E251" s="85" t="s">
        <v>382</v>
      </c>
      <c r="F251" s="88" t="s">
        <v>451</v>
      </c>
      <c r="G251" s="88" t="s">
        <v>451</v>
      </c>
      <c r="H251" s="87">
        <v>10307160</v>
      </c>
      <c r="I251" s="87">
        <v>10306060</v>
      </c>
      <c r="J251" s="97">
        <v>5422740</v>
      </c>
      <c r="K251" s="96">
        <f t="shared" si="4"/>
        <v>52.617003976301326</v>
      </c>
    </row>
    <row r="252" spans="1:11" ht="110.25" x14ac:dyDescent="0.25">
      <c r="A252" s="89" t="s">
        <v>852</v>
      </c>
      <c r="B252" s="83" t="s">
        <v>275</v>
      </c>
      <c r="C252" s="83" t="s">
        <v>217</v>
      </c>
      <c r="D252" s="83" t="s">
        <v>352</v>
      </c>
      <c r="E252" s="83" t="s">
        <v>382</v>
      </c>
      <c r="F252" s="83" t="s">
        <v>882</v>
      </c>
      <c r="G252" s="90" t="s">
        <v>451</v>
      </c>
      <c r="H252" s="91">
        <v>10072800</v>
      </c>
      <c r="I252" s="91">
        <v>10071700</v>
      </c>
      <c r="J252" s="98">
        <v>5201400</v>
      </c>
      <c r="K252" s="95">
        <f t="shared" si="4"/>
        <v>51.643714566557783</v>
      </c>
    </row>
    <row r="253" spans="1:11" ht="15.75" x14ac:dyDescent="0.25">
      <c r="A253" s="89" t="s">
        <v>344</v>
      </c>
      <c r="B253" s="83" t="s">
        <v>275</v>
      </c>
      <c r="C253" s="83" t="s">
        <v>217</v>
      </c>
      <c r="D253" s="83" t="s">
        <v>352</v>
      </c>
      <c r="E253" s="83" t="s">
        <v>382</v>
      </c>
      <c r="F253" s="83" t="s">
        <v>882</v>
      </c>
      <c r="G253" s="83" t="s">
        <v>233</v>
      </c>
      <c r="H253" s="91">
        <v>10072800</v>
      </c>
      <c r="I253" s="91">
        <v>10071700</v>
      </c>
      <c r="J253" s="93">
        <v>5201400</v>
      </c>
      <c r="K253" s="95">
        <f t="shared" si="4"/>
        <v>51.643714566557783</v>
      </c>
    </row>
    <row r="254" spans="1:11" ht="31.5" x14ac:dyDescent="0.25">
      <c r="A254" s="89" t="s">
        <v>398</v>
      </c>
      <c r="B254" s="83" t="s">
        <v>275</v>
      </c>
      <c r="C254" s="83" t="s">
        <v>217</v>
      </c>
      <c r="D254" s="83" t="s">
        <v>352</v>
      </c>
      <c r="E254" s="83" t="s">
        <v>382</v>
      </c>
      <c r="F254" s="83" t="s">
        <v>882</v>
      </c>
      <c r="G254" s="83" t="s">
        <v>232</v>
      </c>
      <c r="H254" s="91">
        <v>10072800</v>
      </c>
      <c r="I254" s="91">
        <v>10071700</v>
      </c>
      <c r="J254" s="93">
        <v>5201400</v>
      </c>
      <c r="K254" s="95">
        <f t="shared" si="4"/>
        <v>51.643714566557783</v>
      </c>
    </row>
    <row r="255" spans="1:11" ht="47.25" x14ac:dyDescent="0.25">
      <c r="A255" s="89" t="s">
        <v>397</v>
      </c>
      <c r="B255" s="83" t="s">
        <v>275</v>
      </c>
      <c r="C255" s="83" t="s">
        <v>217</v>
      </c>
      <c r="D255" s="83" t="s">
        <v>352</v>
      </c>
      <c r="E255" s="83" t="s">
        <v>382</v>
      </c>
      <c r="F255" s="83" t="s">
        <v>396</v>
      </c>
      <c r="G255" s="90" t="s">
        <v>451</v>
      </c>
      <c r="H255" s="91">
        <v>234360</v>
      </c>
      <c r="I255" s="91">
        <v>234360</v>
      </c>
      <c r="J255" s="93">
        <v>221340</v>
      </c>
      <c r="K255" s="95">
        <f t="shared" si="4"/>
        <v>94.444444444444443</v>
      </c>
    </row>
    <row r="256" spans="1:11" ht="31.5" x14ac:dyDescent="0.25">
      <c r="A256" s="89" t="s">
        <v>320</v>
      </c>
      <c r="B256" s="83" t="s">
        <v>275</v>
      </c>
      <c r="C256" s="83" t="s">
        <v>217</v>
      </c>
      <c r="D256" s="83" t="s">
        <v>352</v>
      </c>
      <c r="E256" s="83" t="s">
        <v>382</v>
      </c>
      <c r="F256" s="83" t="s">
        <v>396</v>
      </c>
      <c r="G256" s="83" t="s">
        <v>303</v>
      </c>
      <c r="H256" s="91">
        <v>234360</v>
      </c>
      <c r="I256" s="91">
        <v>234360</v>
      </c>
      <c r="J256" s="93">
        <v>221340</v>
      </c>
      <c r="K256" s="95">
        <f t="shared" si="4"/>
        <v>94.444444444444443</v>
      </c>
    </row>
    <row r="257" spans="1:11" ht="15.75" x14ac:dyDescent="0.25">
      <c r="A257" s="89" t="s">
        <v>319</v>
      </c>
      <c r="B257" s="83" t="s">
        <v>275</v>
      </c>
      <c r="C257" s="83" t="s">
        <v>217</v>
      </c>
      <c r="D257" s="83" t="s">
        <v>352</v>
      </c>
      <c r="E257" s="83" t="s">
        <v>382</v>
      </c>
      <c r="F257" s="83" t="s">
        <v>396</v>
      </c>
      <c r="G257" s="83" t="s">
        <v>301</v>
      </c>
      <c r="H257" s="91">
        <v>234360</v>
      </c>
      <c r="I257" s="91">
        <v>234360</v>
      </c>
      <c r="J257" s="93">
        <v>221340</v>
      </c>
      <c r="K257" s="95">
        <f t="shared" si="4"/>
        <v>94.444444444444443</v>
      </c>
    </row>
    <row r="258" spans="1:11" ht="15.75" x14ac:dyDescent="0.25">
      <c r="A258" s="84" t="s">
        <v>395</v>
      </c>
      <c r="B258" s="85" t="s">
        <v>275</v>
      </c>
      <c r="C258" s="85" t="s">
        <v>217</v>
      </c>
      <c r="D258" s="85" t="s">
        <v>350</v>
      </c>
      <c r="E258" s="86" t="s">
        <v>451</v>
      </c>
      <c r="F258" s="86" t="s">
        <v>451</v>
      </c>
      <c r="G258" s="86" t="s">
        <v>451</v>
      </c>
      <c r="H258" s="87">
        <v>6327444</v>
      </c>
      <c r="I258" s="87">
        <v>6327444</v>
      </c>
      <c r="J258" s="97">
        <v>1638378.97</v>
      </c>
      <c r="K258" s="96">
        <f t="shared" si="4"/>
        <v>25.893219600205075</v>
      </c>
    </row>
    <row r="259" spans="1:11" ht="31.5" x14ac:dyDescent="0.25">
      <c r="A259" s="84" t="s">
        <v>384</v>
      </c>
      <c r="B259" s="85" t="s">
        <v>275</v>
      </c>
      <c r="C259" s="85" t="s">
        <v>217</v>
      </c>
      <c r="D259" s="85" t="s">
        <v>350</v>
      </c>
      <c r="E259" s="85" t="s">
        <v>382</v>
      </c>
      <c r="F259" s="88" t="s">
        <v>451</v>
      </c>
      <c r="G259" s="88" t="s">
        <v>451</v>
      </c>
      <c r="H259" s="87">
        <v>6327444</v>
      </c>
      <c r="I259" s="87">
        <v>6327444</v>
      </c>
      <c r="J259" s="97">
        <v>1638378.97</v>
      </c>
      <c r="K259" s="96">
        <f t="shared" si="4"/>
        <v>25.893219600205075</v>
      </c>
    </row>
    <row r="260" spans="1:11" ht="63" x14ac:dyDescent="0.25">
      <c r="A260" s="109" t="s">
        <v>975</v>
      </c>
      <c r="B260" s="83" t="s">
        <v>275</v>
      </c>
      <c r="C260" s="83" t="s">
        <v>217</v>
      </c>
      <c r="D260" s="83" t="s">
        <v>350</v>
      </c>
      <c r="E260" s="83" t="s">
        <v>382</v>
      </c>
      <c r="F260" s="83" t="s">
        <v>392</v>
      </c>
      <c r="G260" s="90" t="s">
        <v>451</v>
      </c>
      <c r="H260" s="91">
        <v>6327444</v>
      </c>
      <c r="I260" s="91">
        <v>6327444</v>
      </c>
      <c r="J260" s="93">
        <v>1638378.97</v>
      </c>
      <c r="K260" s="95">
        <f t="shared" si="4"/>
        <v>25.893219600205075</v>
      </c>
    </row>
    <row r="261" spans="1:11" ht="15.75" x14ac:dyDescent="0.25">
      <c r="A261" s="89" t="s">
        <v>344</v>
      </c>
      <c r="B261" s="83" t="s">
        <v>275</v>
      </c>
      <c r="C261" s="83" t="s">
        <v>217</v>
      </c>
      <c r="D261" s="83" t="s">
        <v>350</v>
      </c>
      <c r="E261" s="83" t="s">
        <v>382</v>
      </c>
      <c r="F261" s="83" t="s">
        <v>392</v>
      </c>
      <c r="G261" s="83" t="s">
        <v>233</v>
      </c>
      <c r="H261" s="91">
        <v>6327444</v>
      </c>
      <c r="I261" s="91">
        <v>6327444</v>
      </c>
      <c r="J261" s="98">
        <v>1638378.97</v>
      </c>
      <c r="K261" s="95">
        <f t="shared" si="4"/>
        <v>25.893219600205075</v>
      </c>
    </row>
    <row r="262" spans="1:11" ht="31.5" x14ac:dyDescent="0.25">
      <c r="A262" s="89" t="s">
        <v>398</v>
      </c>
      <c r="B262" s="83" t="s">
        <v>275</v>
      </c>
      <c r="C262" s="83" t="s">
        <v>217</v>
      </c>
      <c r="D262" s="83" t="s">
        <v>350</v>
      </c>
      <c r="E262" s="83" t="s">
        <v>382</v>
      </c>
      <c r="F262" s="83" t="s">
        <v>392</v>
      </c>
      <c r="G262" s="83" t="s">
        <v>232</v>
      </c>
      <c r="H262" s="91">
        <v>6327444</v>
      </c>
      <c r="I262" s="91">
        <v>6327444</v>
      </c>
      <c r="J262" s="98">
        <v>1638378.97</v>
      </c>
      <c r="K262" s="95">
        <f t="shared" si="4"/>
        <v>25.893219600205075</v>
      </c>
    </row>
    <row r="263" spans="1:11" ht="31.5" x14ac:dyDescent="0.25">
      <c r="A263" s="84" t="s">
        <v>390</v>
      </c>
      <c r="B263" s="85" t="s">
        <v>275</v>
      </c>
      <c r="C263" s="85" t="s">
        <v>217</v>
      </c>
      <c r="D263" s="85" t="s">
        <v>346</v>
      </c>
      <c r="E263" s="86" t="s">
        <v>451</v>
      </c>
      <c r="F263" s="86" t="s">
        <v>451</v>
      </c>
      <c r="G263" s="86" t="s">
        <v>451</v>
      </c>
      <c r="H263" s="87">
        <v>11364451.02</v>
      </c>
      <c r="I263" s="87">
        <v>12064451.02</v>
      </c>
      <c r="J263" s="97">
        <v>1805717.4</v>
      </c>
      <c r="K263" s="96">
        <f t="shared" si="4"/>
        <v>14.967257084525013</v>
      </c>
    </row>
    <row r="264" spans="1:11" ht="15.75" x14ac:dyDescent="0.25">
      <c r="A264" s="84" t="s">
        <v>237</v>
      </c>
      <c r="B264" s="85" t="s">
        <v>275</v>
      </c>
      <c r="C264" s="85" t="s">
        <v>217</v>
      </c>
      <c r="D264" s="85" t="s">
        <v>346</v>
      </c>
      <c r="E264" s="85" t="s">
        <v>216</v>
      </c>
      <c r="F264" s="88" t="s">
        <v>451</v>
      </c>
      <c r="G264" s="88" t="s">
        <v>451</v>
      </c>
      <c r="H264" s="87">
        <v>11364451.02</v>
      </c>
      <c r="I264" s="87">
        <v>12064451.02</v>
      </c>
      <c r="J264" s="97">
        <v>1805717.4</v>
      </c>
      <c r="K264" s="96">
        <f t="shared" si="4"/>
        <v>14.967257084525013</v>
      </c>
    </row>
    <row r="265" spans="1:11" ht="31.5" x14ac:dyDescent="0.25">
      <c r="A265" s="109" t="s">
        <v>976</v>
      </c>
      <c r="B265" s="83" t="s">
        <v>275</v>
      </c>
      <c r="C265" s="83" t="s">
        <v>217</v>
      </c>
      <c r="D265" s="83" t="s">
        <v>346</v>
      </c>
      <c r="E265" s="83" t="s">
        <v>216</v>
      </c>
      <c r="F265" s="83" t="s">
        <v>306</v>
      </c>
      <c r="G265" s="90" t="s">
        <v>451</v>
      </c>
      <c r="H265" s="91">
        <v>4833810.18</v>
      </c>
      <c r="I265" s="91">
        <v>12064451.02</v>
      </c>
      <c r="J265" s="93">
        <v>1805717.4</v>
      </c>
      <c r="K265" s="95">
        <f t="shared" si="4"/>
        <v>14.967257084525013</v>
      </c>
    </row>
    <row r="266" spans="1:11" ht="31.5" x14ac:dyDescent="0.25">
      <c r="A266" s="89" t="s">
        <v>381</v>
      </c>
      <c r="B266" s="83" t="s">
        <v>275</v>
      </c>
      <c r="C266" s="83" t="s">
        <v>217</v>
      </c>
      <c r="D266" s="83" t="s">
        <v>346</v>
      </c>
      <c r="E266" s="83" t="s">
        <v>216</v>
      </c>
      <c r="F266" s="83" t="s">
        <v>306</v>
      </c>
      <c r="G266" s="83" t="s">
        <v>299</v>
      </c>
      <c r="H266" s="91">
        <v>4833810.18</v>
      </c>
      <c r="I266" s="91">
        <v>12064451.02</v>
      </c>
      <c r="J266" s="93">
        <v>1805717.4</v>
      </c>
      <c r="K266" s="95">
        <f t="shared" si="4"/>
        <v>14.967257084525013</v>
      </c>
    </row>
    <row r="267" spans="1:11" ht="15.75" x14ac:dyDescent="0.25">
      <c r="A267" s="89" t="s">
        <v>380</v>
      </c>
      <c r="B267" s="83" t="s">
        <v>275</v>
      </c>
      <c r="C267" s="83" t="s">
        <v>217</v>
      </c>
      <c r="D267" s="83" t="s">
        <v>346</v>
      </c>
      <c r="E267" s="83" t="s">
        <v>216</v>
      </c>
      <c r="F267" s="83" t="s">
        <v>306</v>
      </c>
      <c r="G267" s="83" t="s">
        <v>298</v>
      </c>
      <c r="H267" s="91">
        <v>4833810.18</v>
      </c>
      <c r="I267" s="91">
        <v>12064451.02</v>
      </c>
      <c r="J267" s="93">
        <v>1805717.4</v>
      </c>
      <c r="K267" s="95">
        <f t="shared" si="4"/>
        <v>14.967257084525013</v>
      </c>
    </row>
    <row r="268" spans="1:11" ht="31.5" x14ac:dyDescent="0.25">
      <c r="A268" s="109" t="s">
        <v>977</v>
      </c>
      <c r="B268" s="83" t="s">
        <v>275</v>
      </c>
      <c r="C268" s="83" t="s">
        <v>217</v>
      </c>
      <c r="D268" s="83" t="s">
        <v>346</v>
      </c>
      <c r="E268" s="83" t="s">
        <v>216</v>
      </c>
      <c r="F268" s="83" t="s">
        <v>312</v>
      </c>
      <c r="G268" s="90" t="s">
        <v>451</v>
      </c>
      <c r="H268" s="91">
        <v>6530640.8399999999</v>
      </c>
      <c r="I268" s="91">
        <v>0</v>
      </c>
      <c r="J268" s="93">
        <v>0</v>
      </c>
      <c r="K268" s="95" t="e">
        <f t="shared" si="4"/>
        <v>#DIV/0!</v>
      </c>
    </row>
    <row r="269" spans="1:11" ht="31.5" x14ac:dyDescent="0.25">
      <c r="A269" s="89" t="s">
        <v>381</v>
      </c>
      <c r="B269" s="83" t="s">
        <v>275</v>
      </c>
      <c r="C269" s="83" t="s">
        <v>217</v>
      </c>
      <c r="D269" s="83" t="s">
        <v>346</v>
      </c>
      <c r="E269" s="83" t="s">
        <v>216</v>
      </c>
      <c r="F269" s="83" t="s">
        <v>312</v>
      </c>
      <c r="G269" s="83" t="s">
        <v>299</v>
      </c>
      <c r="H269" s="91">
        <v>6530640.8399999999</v>
      </c>
      <c r="I269" s="91">
        <v>0</v>
      </c>
      <c r="J269" s="93">
        <v>0</v>
      </c>
      <c r="K269" s="95" t="e">
        <f t="shared" si="4"/>
        <v>#DIV/0!</v>
      </c>
    </row>
    <row r="270" spans="1:11" ht="15.75" x14ac:dyDescent="0.25">
      <c r="A270" s="89" t="s">
        <v>380</v>
      </c>
      <c r="B270" s="83" t="s">
        <v>275</v>
      </c>
      <c r="C270" s="83" t="s">
        <v>217</v>
      </c>
      <c r="D270" s="83" t="s">
        <v>346</v>
      </c>
      <c r="E270" s="83" t="s">
        <v>216</v>
      </c>
      <c r="F270" s="83" t="s">
        <v>312</v>
      </c>
      <c r="G270" s="83" t="s">
        <v>298</v>
      </c>
      <c r="H270" s="91">
        <v>6530640.8399999999</v>
      </c>
      <c r="I270" s="91">
        <v>0</v>
      </c>
      <c r="J270" s="98">
        <v>0</v>
      </c>
      <c r="K270" s="95" t="e">
        <f t="shared" si="4"/>
        <v>#DIV/0!</v>
      </c>
    </row>
    <row r="271" spans="1:11" ht="31.5" x14ac:dyDescent="0.25">
      <c r="A271" s="84" t="s">
        <v>388</v>
      </c>
      <c r="B271" s="85" t="s">
        <v>275</v>
      </c>
      <c r="C271" s="85" t="s">
        <v>217</v>
      </c>
      <c r="D271" s="85" t="s">
        <v>340</v>
      </c>
      <c r="E271" s="86" t="s">
        <v>451</v>
      </c>
      <c r="F271" s="86" t="s">
        <v>451</v>
      </c>
      <c r="G271" s="86" t="s">
        <v>451</v>
      </c>
      <c r="H271" s="87">
        <v>7294550</v>
      </c>
      <c r="I271" s="87">
        <v>7294550</v>
      </c>
      <c r="J271" s="97">
        <v>3313114.9</v>
      </c>
      <c r="K271" s="96">
        <f t="shared" si="4"/>
        <v>45.419044355032177</v>
      </c>
    </row>
    <row r="272" spans="1:11" ht="31.5" x14ac:dyDescent="0.25">
      <c r="A272" s="84" t="s">
        <v>384</v>
      </c>
      <c r="B272" s="85" t="s">
        <v>275</v>
      </c>
      <c r="C272" s="85" t="s">
        <v>217</v>
      </c>
      <c r="D272" s="85" t="s">
        <v>340</v>
      </c>
      <c r="E272" s="85" t="s">
        <v>382</v>
      </c>
      <c r="F272" s="88" t="s">
        <v>451</v>
      </c>
      <c r="G272" s="88" t="s">
        <v>451</v>
      </c>
      <c r="H272" s="87">
        <v>7294550</v>
      </c>
      <c r="I272" s="87">
        <v>7294550</v>
      </c>
      <c r="J272" s="97">
        <v>3313114.9</v>
      </c>
      <c r="K272" s="96">
        <f t="shared" si="4"/>
        <v>45.419044355032177</v>
      </c>
    </row>
    <row r="273" spans="1:11" ht="31.5" x14ac:dyDescent="0.25">
      <c r="A273" s="109" t="s">
        <v>967</v>
      </c>
      <c r="B273" s="83" t="s">
        <v>275</v>
      </c>
      <c r="C273" s="83" t="s">
        <v>217</v>
      </c>
      <c r="D273" s="83" t="s">
        <v>340</v>
      </c>
      <c r="E273" s="83" t="s">
        <v>382</v>
      </c>
      <c r="F273" s="83" t="s">
        <v>329</v>
      </c>
      <c r="G273" s="90" t="s">
        <v>451</v>
      </c>
      <c r="H273" s="91">
        <v>7294550</v>
      </c>
      <c r="I273" s="91">
        <v>7294550</v>
      </c>
      <c r="J273" s="93">
        <v>3313114.9</v>
      </c>
      <c r="K273" s="95">
        <f t="shared" si="4"/>
        <v>45.419044355032177</v>
      </c>
    </row>
    <row r="274" spans="1:11" ht="78.75" x14ac:dyDescent="0.25">
      <c r="A274" s="89" t="s">
        <v>242</v>
      </c>
      <c r="B274" s="83" t="s">
        <v>275</v>
      </c>
      <c r="C274" s="83" t="s">
        <v>217</v>
      </c>
      <c r="D274" s="83" t="s">
        <v>340</v>
      </c>
      <c r="E274" s="83" t="s">
        <v>382</v>
      </c>
      <c r="F274" s="83" t="s">
        <v>329</v>
      </c>
      <c r="G274" s="83" t="s">
        <v>241</v>
      </c>
      <c r="H274" s="91">
        <v>6715932</v>
      </c>
      <c r="I274" s="91">
        <v>6715932</v>
      </c>
      <c r="J274" s="93">
        <v>3051593.1</v>
      </c>
      <c r="K274" s="95">
        <f t="shared" si="4"/>
        <v>45.438117896369413</v>
      </c>
    </row>
    <row r="275" spans="1:11" ht="15.75" x14ac:dyDescent="0.25">
      <c r="A275" s="89" t="s">
        <v>327</v>
      </c>
      <c r="B275" s="83" t="s">
        <v>275</v>
      </c>
      <c r="C275" s="83" t="s">
        <v>217</v>
      </c>
      <c r="D275" s="83" t="s">
        <v>340</v>
      </c>
      <c r="E275" s="83" t="s">
        <v>382</v>
      </c>
      <c r="F275" s="83" t="s">
        <v>329</v>
      </c>
      <c r="G275" s="83" t="s">
        <v>326</v>
      </c>
      <c r="H275" s="91">
        <v>6715932</v>
      </c>
      <c r="I275" s="91">
        <v>6715932</v>
      </c>
      <c r="J275" s="93">
        <v>3051593.1</v>
      </c>
      <c r="K275" s="95">
        <f t="shared" si="4"/>
        <v>45.438117896369413</v>
      </c>
    </row>
    <row r="276" spans="1:11" ht="31.5" x14ac:dyDescent="0.25">
      <c r="A276" s="89" t="s">
        <v>251</v>
      </c>
      <c r="B276" s="83" t="s">
        <v>275</v>
      </c>
      <c r="C276" s="83" t="s">
        <v>217</v>
      </c>
      <c r="D276" s="83" t="s">
        <v>340</v>
      </c>
      <c r="E276" s="83" t="s">
        <v>382</v>
      </c>
      <c r="F276" s="83" t="s">
        <v>329</v>
      </c>
      <c r="G276" s="83" t="s">
        <v>219</v>
      </c>
      <c r="H276" s="91">
        <v>576858</v>
      </c>
      <c r="I276" s="91">
        <v>576858</v>
      </c>
      <c r="J276" s="93">
        <v>260961.8</v>
      </c>
      <c r="K276" s="95">
        <f t="shared" si="4"/>
        <v>45.238481567387467</v>
      </c>
    </row>
    <row r="277" spans="1:11" ht="31.5" x14ac:dyDescent="0.25">
      <c r="A277" s="89" t="s">
        <v>250</v>
      </c>
      <c r="B277" s="83" t="s">
        <v>275</v>
      </c>
      <c r="C277" s="83" t="s">
        <v>217</v>
      </c>
      <c r="D277" s="83" t="s">
        <v>340</v>
      </c>
      <c r="E277" s="83" t="s">
        <v>382</v>
      </c>
      <c r="F277" s="83" t="s">
        <v>329</v>
      </c>
      <c r="G277" s="83" t="s">
        <v>215</v>
      </c>
      <c r="H277" s="91">
        <v>576858</v>
      </c>
      <c r="I277" s="91">
        <v>576858</v>
      </c>
      <c r="J277" s="98">
        <v>260961.8</v>
      </c>
      <c r="K277" s="95">
        <f t="shared" si="4"/>
        <v>45.238481567387467</v>
      </c>
    </row>
    <row r="278" spans="1:11" ht="15.75" x14ac:dyDescent="0.25">
      <c r="A278" s="89" t="s">
        <v>277</v>
      </c>
      <c r="B278" s="83" t="s">
        <v>275</v>
      </c>
      <c r="C278" s="83" t="s">
        <v>217</v>
      </c>
      <c r="D278" s="83" t="s">
        <v>340</v>
      </c>
      <c r="E278" s="83" t="s">
        <v>382</v>
      </c>
      <c r="F278" s="83" t="s">
        <v>329</v>
      </c>
      <c r="G278" s="83" t="s">
        <v>222</v>
      </c>
      <c r="H278" s="91">
        <v>1760</v>
      </c>
      <c r="I278" s="91">
        <v>1760</v>
      </c>
      <c r="J278" s="98">
        <v>560</v>
      </c>
      <c r="K278" s="95">
        <f t="shared" si="4"/>
        <v>31.818181818181817</v>
      </c>
    </row>
    <row r="279" spans="1:11" ht="15.75" x14ac:dyDescent="0.25">
      <c r="A279" s="89" t="s">
        <v>276</v>
      </c>
      <c r="B279" s="83" t="s">
        <v>275</v>
      </c>
      <c r="C279" s="83" t="s">
        <v>217</v>
      </c>
      <c r="D279" s="83" t="s">
        <v>340</v>
      </c>
      <c r="E279" s="83" t="s">
        <v>382</v>
      </c>
      <c r="F279" s="83" t="s">
        <v>329</v>
      </c>
      <c r="G279" s="83" t="s">
        <v>274</v>
      </c>
      <c r="H279" s="91">
        <v>1760</v>
      </c>
      <c r="I279" s="91">
        <v>1760</v>
      </c>
      <c r="J279" s="93">
        <v>560</v>
      </c>
      <c r="K279" s="95">
        <f t="shared" si="4"/>
        <v>31.818181818181817</v>
      </c>
    </row>
    <row r="280" spans="1:11" ht="31.5" x14ac:dyDescent="0.25">
      <c r="A280" s="84" t="s">
        <v>387</v>
      </c>
      <c r="B280" s="85" t="s">
        <v>275</v>
      </c>
      <c r="C280" s="85" t="s">
        <v>217</v>
      </c>
      <c r="D280" s="85" t="s">
        <v>337</v>
      </c>
      <c r="E280" s="86" t="s">
        <v>451</v>
      </c>
      <c r="F280" s="86" t="s">
        <v>451</v>
      </c>
      <c r="G280" s="86" t="s">
        <v>451</v>
      </c>
      <c r="H280" s="87">
        <v>1081553</v>
      </c>
      <c r="I280" s="87">
        <v>1081553</v>
      </c>
      <c r="J280" s="97">
        <v>483803.82</v>
      </c>
      <c r="K280" s="96">
        <f t="shared" si="4"/>
        <v>44.732326571143531</v>
      </c>
    </row>
    <row r="281" spans="1:11" ht="31.5" x14ac:dyDescent="0.25">
      <c r="A281" s="84" t="s">
        <v>384</v>
      </c>
      <c r="B281" s="85" t="s">
        <v>275</v>
      </c>
      <c r="C281" s="85" t="s">
        <v>217</v>
      </c>
      <c r="D281" s="85" t="s">
        <v>337</v>
      </c>
      <c r="E281" s="85" t="s">
        <v>382</v>
      </c>
      <c r="F281" s="88" t="s">
        <v>451</v>
      </c>
      <c r="G281" s="88" t="s">
        <v>451</v>
      </c>
      <c r="H281" s="87">
        <v>1081553</v>
      </c>
      <c r="I281" s="87">
        <v>1081553</v>
      </c>
      <c r="J281" s="97">
        <v>483803.82</v>
      </c>
      <c r="K281" s="96">
        <f t="shared" si="4"/>
        <v>44.732326571143531</v>
      </c>
    </row>
    <row r="282" spans="1:11" ht="31.5" x14ac:dyDescent="0.25">
      <c r="A282" s="109" t="s">
        <v>967</v>
      </c>
      <c r="B282" s="83" t="s">
        <v>275</v>
      </c>
      <c r="C282" s="83" t="s">
        <v>217</v>
      </c>
      <c r="D282" s="83" t="s">
        <v>337</v>
      </c>
      <c r="E282" s="83" t="s">
        <v>382</v>
      </c>
      <c r="F282" s="83" t="s">
        <v>329</v>
      </c>
      <c r="G282" s="90" t="s">
        <v>451</v>
      </c>
      <c r="H282" s="91">
        <v>1081553</v>
      </c>
      <c r="I282" s="91">
        <v>1081553</v>
      </c>
      <c r="J282" s="98">
        <v>483803.82</v>
      </c>
      <c r="K282" s="95">
        <f t="shared" si="4"/>
        <v>44.732326571143531</v>
      </c>
    </row>
    <row r="283" spans="1:11" ht="78.75" x14ac:dyDescent="0.25">
      <c r="A283" s="89" t="s">
        <v>242</v>
      </c>
      <c r="B283" s="83" t="s">
        <v>275</v>
      </c>
      <c r="C283" s="83" t="s">
        <v>217</v>
      </c>
      <c r="D283" s="83" t="s">
        <v>337</v>
      </c>
      <c r="E283" s="83" t="s">
        <v>382</v>
      </c>
      <c r="F283" s="83" t="s">
        <v>329</v>
      </c>
      <c r="G283" s="83" t="s">
        <v>241</v>
      </c>
      <c r="H283" s="91">
        <v>1078553</v>
      </c>
      <c r="I283" s="91">
        <v>1078553</v>
      </c>
      <c r="J283" s="98">
        <v>480803.82</v>
      </c>
      <c r="K283" s="95">
        <f t="shared" si="4"/>
        <v>44.578599289974626</v>
      </c>
    </row>
    <row r="284" spans="1:11" ht="15.75" x14ac:dyDescent="0.25">
      <c r="A284" s="89" t="s">
        <v>327</v>
      </c>
      <c r="B284" s="83" t="s">
        <v>275</v>
      </c>
      <c r="C284" s="83" t="s">
        <v>217</v>
      </c>
      <c r="D284" s="83" t="s">
        <v>337</v>
      </c>
      <c r="E284" s="83" t="s">
        <v>382</v>
      </c>
      <c r="F284" s="83" t="s">
        <v>329</v>
      </c>
      <c r="G284" s="83" t="s">
        <v>326</v>
      </c>
      <c r="H284" s="91">
        <v>1078553</v>
      </c>
      <c r="I284" s="91">
        <v>1078553</v>
      </c>
      <c r="J284" s="93">
        <v>480803.82</v>
      </c>
      <c r="K284" s="95">
        <f t="shared" si="4"/>
        <v>44.578599289974626</v>
      </c>
    </row>
    <row r="285" spans="1:11" ht="31.5" x14ac:dyDescent="0.25">
      <c r="A285" s="89" t="s">
        <v>251</v>
      </c>
      <c r="B285" s="83" t="s">
        <v>275</v>
      </c>
      <c r="C285" s="83" t="s">
        <v>217</v>
      </c>
      <c r="D285" s="83" t="s">
        <v>337</v>
      </c>
      <c r="E285" s="83" t="s">
        <v>382</v>
      </c>
      <c r="F285" s="83" t="s">
        <v>329</v>
      </c>
      <c r="G285" s="83" t="s">
        <v>219</v>
      </c>
      <c r="H285" s="91">
        <v>3000</v>
      </c>
      <c r="I285" s="91">
        <v>3000</v>
      </c>
      <c r="J285" s="93">
        <v>3000</v>
      </c>
      <c r="K285" s="95">
        <f t="shared" si="4"/>
        <v>100</v>
      </c>
    </row>
    <row r="286" spans="1:11" ht="31.5" x14ac:dyDescent="0.25">
      <c r="A286" s="89" t="s">
        <v>250</v>
      </c>
      <c r="B286" s="83" t="s">
        <v>275</v>
      </c>
      <c r="C286" s="83" t="s">
        <v>217</v>
      </c>
      <c r="D286" s="83" t="s">
        <v>337</v>
      </c>
      <c r="E286" s="83" t="s">
        <v>382</v>
      </c>
      <c r="F286" s="83" t="s">
        <v>329</v>
      </c>
      <c r="G286" s="83" t="s">
        <v>215</v>
      </c>
      <c r="H286" s="91">
        <v>3000</v>
      </c>
      <c r="I286" s="91">
        <v>3000</v>
      </c>
      <c r="J286" s="93">
        <v>3000</v>
      </c>
      <c r="K286" s="95">
        <f t="shared" si="4"/>
        <v>100</v>
      </c>
    </row>
    <row r="287" spans="1:11" ht="31.5" x14ac:dyDescent="0.25">
      <c r="A287" s="84" t="s">
        <v>386</v>
      </c>
      <c r="B287" s="85" t="s">
        <v>275</v>
      </c>
      <c r="C287" s="85" t="s">
        <v>217</v>
      </c>
      <c r="D287" s="85" t="s">
        <v>330</v>
      </c>
      <c r="E287" s="86" t="s">
        <v>451</v>
      </c>
      <c r="F287" s="86" t="s">
        <v>451</v>
      </c>
      <c r="G287" s="86" t="s">
        <v>451</v>
      </c>
      <c r="H287" s="87">
        <v>2157106</v>
      </c>
      <c r="I287" s="87">
        <v>2157106</v>
      </c>
      <c r="J287" s="97">
        <v>1011237.11</v>
      </c>
      <c r="K287" s="96">
        <f t="shared" si="4"/>
        <v>46.87934250797133</v>
      </c>
    </row>
    <row r="288" spans="1:11" ht="31.5" x14ac:dyDescent="0.25">
      <c r="A288" s="84" t="s">
        <v>384</v>
      </c>
      <c r="B288" s="85" t="s">
        <v>275</v>
      </c>
      <c r="C288" s="85" t="s">
        <v>217</v>
      </c>
      <c r="D288" s="85" t="s">
        <v>330</v>
      </c>
      <c r="E288" s="85" t="s">
        <v>382</v>
      </c>
      <c r="F288" s="88" t="s">
        <v>451</v>
      </c>
      <c r="G288" s="88" t="s">
        <v>451</v>
      </c>
      <c r="H288" s="87">
        <v>2157106</v>
      </c>
      <c r="I288" s="87">
        <v>2157106</v>
      </c>
      <c r="J288" s="97">
        <v>1011237.11</v>
      </c>
      <c r="K288" s="96">
        <f t="shared" si="4"/>
        <v>46.87934250797133</v>
      </c>
    </row>
    <row r="289" spans="1:11" ht="31.5" x14ac:dyDescent="0.25">
      <c r="A289" s="109" t="s">
        <v>967</v>
      </c>
      <c r="B289" s="83" t="s">
        <v>275</v>
      </c>
      <c r="C289" s="83" t="s">
        <v>217</v>
      </c>
      <c r="D289" s="83" t="s">
        <v>330</v>
      </c>
      <c r="E289" s="83" t="s">
        <v>382</v>
      </c>
      <c r="F289" s="83" t="s">
        <v>329</v>
      </c>
      <c r="G289" s="90" t="s">
        <v>451</v>
      </c>
      <c r="H289" s="91">
        <v>2157106</v>
      </c>
      <c r="I289" s="91">
        <v>2157106</v>
      </c>
      <c r="J289" s="93">
        <v>1011237.11</v>
      </c>
      <c r="K289" s="95">
        <f t="shared" si="4"/>
        <v>46.87934250797133</v>
      </c>
    </row>
    <row r="290" spans="1:11" ht="78.75" x14ac:dyDescent="0.25">
      <c r="A290" s="89" t="s">
        <v>242</v>
      </c>
      <c r="B290" s="83" t="s">
        <v>275</v>
      </c>
      <c r="C290" s="83" t="s">
        <v>217</v>
      </c>
      <c r="D290" s="83" t="s">
        <v>330</v>
      </c>
      <c r="E290" s="83" t="s">
        <v>382</v>
      </c>
      <c r="F290" s="83" t="s">
        <v>329</v>
      </c>
      <c r="G290" s="83" t="s">
        <v>241</v>
      </c>
      <c r="H290" s="91">
        <v>2157106</v>
      </c>
      <c r="I290" s="91">
        <v>2157106</v>
      </c>
      <c r="J290" s="93">
        <v>1011237.11</v>
      </c>
      <c r="K290" s="95">
        <f t="shared" si="4"/>
        <v>46.87934250797133</v>
      </c>
    </row>
    <row r="291" spans="1:11" ht="15.75" x14ac:dyDescent="0.25">
      <c r="A291" s="89" t="s">
        <v>327</v>
      </c>
      <c r="B291" s="83" t="s">
        <v>275</v>
      </c>
      <c r="C291" s="83" t="s">
        <v>217</v>
      </c>
      <c r="D291" s="83" t="s">
        <v>330</v>
      </c>
      <c r="E291" s="83" t="s">
        <v>382</v>
      </c>
      <c r="F291" s="83" t="s">
        <v>329</v>
      </c>
      <c r="G291" s="83" t="s">
        <v>326</v>
      </c>
      <c r="H291" s="91">
        <v>2157106</v>
      </c>
      <c r="I291" s="91">
        <v>2157106</v>
      </c>
      <c r="J291" s="93">
        <v>1011237.11</v>
      </c>
      <c r="K291" s="95">
        <f t="shared" si="4"/>
        <v>46.87934250797133</v>
      </c>
    </row>
    <row r="292" spans="1:11" ht="31.5" x14ac:dyDescent="0.25">
      <c r="A292" s="111" t="s">
        <v>978</v>
      </c>
      <c r="B292" s="107" t="s">
        <v>275</v>
      </c>
      <c r="C292" s="107" t="s">
        <v>217</v>
      </c>
      <c r="D292" s="107" t="s">
        <v>325</v>
      </c>
      <c r="E292" s="107"/>
      <c r="F292" s="107"/>
      <c r="G292" s="107"/>
      <c r="H292" s="100">
        <v>0</v>
      </c>
      <c r="I292" s="100">
        <v>15033140</v>
      </c>
      <c r="J292" s="97">
        <v>0</v>
      </c>
      <c r="K292" s="96"/>
    </row>
    <row r="293" spans="1:11" ht="31.5" x14ac:dyDescent="0.25">
      <c r="A293" s="111" t="s">
        <v>317</v>
      </c>
      <c r="B293" s="85" t="s">
        <v>275</v>
      </c>
      <c r="C293" s="85" t="s">
        <v>217</v>
      </c>
      <c r="D293" s="85">
        <v>22</v>
      </c>
      <c r="E293" s="85">
        <v>104</v>
      </c>
      <c r="F293" s="86"/>
      <c r="G293" s="86"/>
      <c r="H293" s="87">
        <v>0</v>
      </c>
      <c r="I293" s="87">
        <v>15033140</v>
      </c>
      <c r="J293" s="92">
        <v>0</v>
      </c>
      <c r="K293" s="96"/>
    </row>
    <row r="294" spans="1:11" ht="31.5" x14ac:dyDescent="0.25">
      <c r="A294" s="109" t="s">
        <v>847</v>
      </c>
      <c r="B294" s="83" t="s">
        <v>275</v>
      </c>
      <c r="C294" s="83" t="s">
        <v>217</v>
      </c>
      <c r="D294" s="83">
        <v>22</v>
      </c>
      <c r="E294" s="83">
        <v>104</v>
      </c>
      <c r="F294" s="83" t="s">
        <v>885</v>
      </c>
      <c r="G294" s="86"/>
      <c r="H294" s="112">
        <v>0</v>
      </c>
      <c r="I294" s="112">
        <v>15033140</v>
      </c>
      <c r="J294" s="98">
        <v>0</v>
      </c>
      <c r="K294" s="96"/>
    </row>
    <row r="295" spans="1:11" ht="31.5" x14ac:dyDescent="0.25">
      <c r="A295" s="109" t="s">
        <v>320</v>
      </c>
      <c r="B295" s="83" t="s">
        <v>275</v>
      </c>
      <c r="C295" s="83" t="s">
        <v>217</v>
      </c>
      <c r="D295" s="83">
        <v>22</v>
      </c>
      <c r="E295" s="83">
        <v>104</v>
      </c>
      <c r="F295" s="83" t="s">
        <v>885</v>
      </c>
      <c r="G295" s="83">
        <v>600</v>
      </c>
      <c r="H295" s="112">
        <v>0</v>
      </c>
      <c r="I295" s="112">
        <v>15033140</v>
      </c>
      <c r="J295" s="98">
        <v>0</v>
      </c>
      <c r="K295" s="96"/>
    </row>
    <row r="296" spans="1:11" ht="15.75" x14ac:dyDescent="0.25">
      <c r="A296" s="109" t="s">
        <v>319</v>
      </c>
      <c r="B296" s="83" t="s">
        <v>275</v>
      </c>
      <c r="C296" s="83" t="s">
        <v>217</v>
      </c>
      <c r="D296" s="83">
        <v>22</v>
      </c>
      <c r="E296" s="83">
        <v>104</v>
      </c>
      <c r="F296" s="83" t="s">
        <v>885</v>
      </c>
      <c r="G296" s="83">
        <v>610</v>
      </c>
      <c r="H296" s="112">
        <v>0</v>
      </c>
      <c r="I296" s="112">
        <v>15033140</v>
      </c>
      <c r="J296" s="98">
        <v>0</v>
      </c>
      <c r="K296" s="96"/>
    </row>
    <row r="297" spans="1:11" ht="15.75" x14ac:dyDescent="0.25">
      <c r="A297" s="84" t="s">
        <v>385</v>
      </c>
      <c r="B297" s="85" t="s">
        <v>275</v>
      </c>
      <c r="C297" s="85" t="s">
        <v>217</v>
      </c>
      <c r="D297" s="85" t="s">
        <v>383</v>
      </c>
      <c r="E297" s="86" t="s">
        <v>451</v>
      </c>
      <c r="F297" s="86" t="s">
        <v>451</v>
      </c>
      <c r="G297" s="86" t="s">
        <v>451</v>
      </c>
      <c r="H297" s="87">
        <v>347884</v>
      </c>
      <c r="I297" s="87">
        <v>4331943</v>
      </c>
      <c r="J297" s="97">
        <v>347884</v>
      </c>
      <c r="K297" s="96">
        <f t="shared" si="4"/>
        <v>8.0306689169271159</v>
      </c>
    </row>
    <row r="298" spans="1:11" ht="31.5" x14ac:dyDescent="0.25">
      <c r="A298" s="84" t="s">
        <v>384</v>
      </c>
      <c r="B298" s="85" t="s">
        <v>275</v>
      </c>
      <c r="C298" s="85" t="s">
        <v>217</v>
      </c>
      <c r="D298" s="85" t="s">
        <v>383</v>
      </c>
      <c r="E298" s="85" t="s">
        <v>382</v>
      </c>
      <c r="F298" s="88" t="s">
        <v>451</v>
      </c>
      <c r="G298" s="88" t="s">
        <v>451</v>
      </c>
      <c r="H298" s="87">
        <v>347884</v>
      </c>
      <c r="I298" s="87">
        <v>4331943</v>
      </c>
      <c r="J298" s="97">
        <v>347884</v>
      </c>
      <c r="K298" s="96">
        <f t="shared" si="4"/>
        <v>8.0306689169271159</v>
      </c>
    </row>
    <row r="299" spans="1:11" ht="47.25" x14ac:dyDescent="0.25">
      <c r="A299" s="109" t="s">
        <v>914</v>
      </c>
      <c r="B299" s="83" t="s">
        <v>275</v>
      </c>
      <c r="C299" s="83" t="s">
        <v>217</v>
      </c>
      <c r="D299" s="83" t="s">
        <v>383</v>
      </c>
      <c r="E299" s="83" t="s">
        <v>382</v>
      </c>
      <c r="F299" s="83">
        <v>50970</v>
      </c>
      <c r="G299" s="90" t="s">
        <v>451</v>
      </c>
      <c r="H299" s="112">
        <v>0</v>
      </c>
      <c r="I299" s="112">
        <v>3984059</v>
      </c>
      <c r="J299" s="98">
        <v>0</v>
      </c>
      <c r="K299" s="96"/>
    </row>
    <row r="300" spans="1:11" ht="31.5" x14ac:dyDescent="0.25">
      <c r="A300" s="109" t="s">
        <v>320</v>
      </c>
      <c r="B300" s="83" t="s">
        <v>275</v>
      </c>
      <c r="C300" s="83" t="s">
        <v>217</v>
      </c>
      <c r="D300" s="83" t="s">
        <v>383</v>
      </c>
      <c r="E300" s="83" t="s">
        <v>382</v>
      </c>
      <c r="F300" s="83">
        <v>50970</v>
      </c>
      <c r="G300" s="83" t="s">
        <v>303</v>
      </c>
      <c r="H300" s="112">
        <v>0</v>
      </c>
      <c r="I300" s="112">
        <v>3984059</v>
      </c>
      <c r="J300" s="98">
        <v>0</v>
      </c>
      <c r="K300" s="96"/>
    </row>
    <row r="301" spans="1:11" ht="15.75" x14ac:dyDescent="0.25">
      <c r="A301" s="109" t="s">
        <v>319</v>
      </c>
      <c r="B301" s="83" t="s">
        <v>275</v>
      </c>
      <c r="C301" s="83" t="s">
        <v>217</v>
      </c>
      <c r="D301" s="83" t="s">
        <v>383</v>
      </c>
      <c r="E301" s="83" t="s">
        <v>382</v>
      </c>
      <c r="F301" s="83">
        <v>50970</v>
      </c>
      <c r="G301" s="83" t="s">
        <v>301</v>
      </c>
      <c r="H301" s="112">
        <v>0</v>
      </c>
      <c r="I301" s="112">
        <v>3984059</v>
      </c>
      <c r="J301" s="98">
        <v>0</v>
      </c>
      <c r="K301" s="96"/>
    </row>
    <row r="302" spans="1:11" ht="63" x14ac:dyDescent="0.25">
      <c r="A302" s="89" t="s">
        <v>846</v>
      </c>
      <c r="B302" s="83" t="s">
        <v>275</v>
      </c>
      <c r="C302" s="83" t="s">
        <v>217</v>
      </c>
      <c r="D302" s="83" t="s">
        <v>383</v>
      </c>
      <c r="E302" s="83" t="s">
        <v>382</v>
      </c>
      <c r="F302" s="83" t="s">
        <v>883</v>
      </c>
      <c r="G302" s="90" t="s">
        <v>451</v>
      </c>
      <c r="H302" s="91">
        <v>347884</v>
      </c>
      <c r="I302" s="91">
        <v>347884</v>
      </c>
      <c r="J302" s="93">
        <v>347884</v>
      </c>
      <c r="K302" s="95">
        <f t="shared" si="4"/>
        <v>100</v>
      </c>
    </row>
    <row r="303" spans="1:11" ht="31.5" x14ac:dyDescent="0.25">
      <c r="A303" s="89" t="s">
        <v>320</v>
      </c>
      <c r="B303" s="83" t="s">
        <v>275</v>
      </c>
      <c r="C303" s="83" t="s">
        <v>217</v>
      </c>
      <c r="D303" s="83" t="s">
        <v>383</v>
      </c>
      <c r="E303" s="83" t="s">
        <v>382</v>
      </c>
      <c r="F303" s="83" t="s">
        <v>883</v>
      </c>
      <c r="G303" s="83" t="s">
        <v>303</v>
      </c>
      <c r="H303" s="91">
        <v>347884</v>
      </c>
      <c r="I303" s="91">
        <v>347884</v>
      </c>
      <c r="J303" s="93">
        <v>347884</v>
      </c>
      <c r="K303" s="95">
        <f t="shared" si="4"/>
        <v>100</v>
      </c>
    </row>
    <row r="304" spans="1:11" ht="15.75" x14ac:dyDescent="0.25">
      <c r="A304" s="89" t="s">
        <v>319</v>
      </c>
      <c r="B304" s="83" t="s">
        <v>275</v>
      </c>
      <c r="C304" s="83" t="s">
        <v>217</v>
      </c>
      <c r="D304" s="83" t="s">
        <v>383</v>
      </c>
      <c r="E304" s="83" t="s">
        <v>382</v>
      </c>
      <c r="F304" s="83" t="s">
        <v>883</v>
      </c>
      <c r="G304" s="83" t="s">
        <v>301</v>
      </c>
      <c r="H304" s="91">
        <v>347884</v>
      </c>
      <c r="I304" s="91">
        <v>347884</v>
      </c>
      <c r="J304" s="93">
        <v>347884</v>
      </c>
      <c r="K304" s="95">
        <f t="shared" si="4"/>
        <v>100</v>
      </c>
    </row>
    <row r="305" spans="1:11" ht="31.5" x14ac:dyDescent="0.25">
      <c r="A305" s="84" t="s">
        <v>884</v>
      </c>
      <c r="B305" s="85" t="s">
        <v>271</v>
      </c>
      <c r="C305" s="86" t="s">
        <v>451</v>
      </c>
      <c r="D305" s="86" t="s">
        <v>451</v>
      </c>
      <c r="E305" s="86" t="s">
        <v>451</v>
      </c>
      <c r="F305" s="86" t="s">
        <v>451</v>
      </c>
      <c r="G305" s="86" t="s">
        <v>451</v>
      </c>
      <c r="H305" s="87">
        <v>122161327.73999999</v>
      </c>
      <c r="I305" s="87">
        <v>147621247.00999999</v>
      </c>
      <c r="J305" s="92">
        <v>49574220.969999999</v>
      </c>
      <c r="K305" s="96">
        <f t="shared" si="4"/>
        <v>33.582036444009852</v>
      </c>
    </row>
    <row r="306" spans="1:11" ht="15.75" x14ac:dyDescent="0.25">
      <c r="A306" s="84" t="s">
        <v>379</v>
      </c>
      <c r="B306" s="85" t="s">
        <v>271</v>
      </c>
      <c r="C306" s="85" t="s">
        <v>217</v>
      </c>
      <c r="D306" s="85" t="s">
        <v>221</v>
      </c>
      <c r="E306" s="86" t="s">
        <v>451</v>
      </c>
      <c r="F306" s="86" t="s">
        <v>451</v>
      </c>
      <c r="G306" s="86" t="s">
        <v>451</v>
      </c>
      <c r="H306" s="87">
        <v>20000</v>
      </c>
      <c r="I306" s="87">
        <v>20000</v>
      </c>
      <c r="J306" s="92">
        <v>10000</v>
      </c>
      <c r="K306" s="96">
        <f>J306/I306*100</f>
        <v>50</v>
      </c>
    </row>
    <row r="307" spans="1:11" ht="31.5" x14ac:dyDescent="0.25">
      <c r="A307" s="84" t="s">
        <v>317</v>
      </c>
      <c r="B307" s="85" t="s">
        <v>271</v>
      </c>
      <c r="C307" s="85" t="s">
        <v>217</v>
      </c>
      <c r="D307" s="85" t="s">
        <v>221</v>
      </c>
      <c r="E307" s="85" t="s">
        <v>315</v>
      </c>
      <c r="F307" s="88" t="s">
        <v>451</v>
      </c>
      <c r="G307" s="88" t="s">
        <v>451</v>
      </c>
      <c r="H307" s="87">
        <v>20000</v>
      </c>
      <c r="I307" s="87">
        <v>20000</v>
      </c>
      <c r="J307" s="92">
        <v>10000</v>
      </c>
      <c r="K307" s="96">
        <f>J307/I307*100</f>
        <v>50</v>
      </c>
    </row>
    <row r="308" spans="1:11" ht="15.75" x14ac:dyDescent="0.25">
      <c r="A308" s="89" t="s">
        <v>379</v>
      </c>
      <c r="B308" s="83" t="s">
        <v>271</v>
      </c>
      <c r="C308" s="83" t="s">
        <v>217</v>
      </c>
      <c r="D308" s="83" t="s">
        <v>221</v>
      </c>
      <c r="E308" s="83" t="s">
        <v>315</v>
      </c>
      <c r="F308" s="83" t="s">
        <v>378</v>
      </c>
      <c r="G308" s="90" t="s">
        <v>451</v>
      </c>
      <c r="H308" s="91">
        <v>20000</v>
      </c>
      <c r="I308" s="91">
        <v>20000</v>
      </c>
      <c r="J308" s="93">
        <v>10000</v>
      </c>
      <c r="K308" s="95">
        <f>J308/I308*100</f>
        <v>50</v>
      </c>
    </row>
    <row r="309" spans="1:11" ht="31.5" x14ac:dyDescent="0.25">
      <c r="A309" s="89" t="s">
        <v>251</v>
      </c>
      <c r="B309" s="83" t="s">
        <v>271</v>
      </c>
      <c r="C309" s="83" t="s">
        <v>217</v>
      </c>
      <c r="D309" s="83" t="s">
        <v>221</v>
      </c>
      <c r="E309" s="83" t="s">
        <v>315</v>
      </c>
      <c r="F309" s="83" t="s">
        <v>378</v>
      </c>
      <c r="G309" s="83" t="s">
        <v>219</v>
      </c>
      <c r="H309" s="91">
        <v>20000</v>
      </c>
      <c r="I309" s="91">
        <v>20000</v>
      </c>
      <c r="J309" s="93">
        <v>10000</v>
      </c>
      <c r="K309" s="95">
        <f t="shared" ref="K309:K369" si="5">J309/I309*100</f>
        <v>50</v>
      </c>
    </row>
    <row r="310" spans="1:11" ht="31.5" x14ac:dyDescent="0.25">
      <c r="A310" s="89" t="s">
        <v>250</v>
      </c>
      <c r="B310" s="83" t="s">
        <v>271</v>
      </c>
      <c r="C310" s="83" t="s">
        <v>217</v>
      </c>
      <c r="D310" s="83" t="s">
        <v>221</v>
      </c>
      <c r="E310" s="83" t="s">
        <v>315</v>
      </c>
      <c r="F310" s="83" t="s">
        <v>378</v>
      </c>
      <c r="G310" s="83" t="s">
        <v>215</v>
      </c>
      <c r="H310" s="91">
        <v>20000</v>
      </c>
      <c r="I310" s="91">
        <v>20000</v>
      </c>
      <c r="J310" s="93">
        <v>10000</v>
      </c>
      <c r="K310" s="95">
        <f t="shared" si="5"/>
        <v>50</v>
      </c>
    </row>
    <row r="311" spans="1:11" ht="31.5" x14ac:dyDescent="0.25">
      <c r="A311" s="84" t="s">
        <v>377</v>
      </c>
      <c r="B311" s="85" t="s">
        <v>271</v>
      </c>
      <c r="C311" s="85" t="s">
        <v>217</v>
      </c>
      <c r="D311" s="85" t="s">
        <v>280</v>
      </c>
      <c r="E311" s="86" t="s">
        <v>451</v>
      </c>
      <c r="F311" s="86" t="s">
        <v>451</v>
      </c>
      <c r="G311" s="86" t="s">
        <v>451</v>
      </c>
      <c r="H311" s="87">
        <v>29240832</v>
      </c>
      <c r="I311" s="87">
        <v>29838034</v>
      </c>
      <c r="J311" s="97">
        <v>11904962.83</v>
      </c>
      <c r="K311" s="96">
        <f t="shared" si="5"/>
        <v>39.898616745325782</v>
      </c>
    </row>
    <row r="312" spans="1:11" ht="31.5" x14ac:dyDescent="0.25">
      <c r="A312" s="84" t="s">
        <v>317</v>
      </c>
      <c r="B312" s="85" t="s">
        <v>271</v>
      </c>
      <c r="C312" s="85" t="s">
        <v>217</v>
      </c>
      <c r="D312" s="85" t="s">
        <v>280</v>
      </c>
      <c r="E312" s="85" t="s">
        <v>315</v>
      </c>
      <c r="F312" s="88" t="s">
        <v>451</v>
      </c>
      <c r="G312" s="88" t="s">
        <v>451</v>
      </c>
      <c r="H312" s="87">
        <v>29240832</v>
      </c>
      <c r="I312" s="87">
        <v>29838034</v>
      </c>
      <c r="J312" s="97">
        <v>11904962.83</v>
      </c>
      <c r="K312" s="96">
        <f t="shared" si="5"/>
        <v>39.898616745325782</v>
      </c>
    </row>
    <row r="313" spans="1:11" ht="15.75" x14ac:dyDescent="0.25">
      <c r="A313" s="89" t="s">
        <v>979</v>
      </c>
      <c r="B313" s="83" t="s">
        <v>271</v>
      </c>
      <c r="C313" s="83" t="s">
        <v>217</v>
      </c>
      <c r="D313" s="83" t="s">
        <v>280</v>
      </c>
      <c r="E313" s="83" t="s">
        <v>315</v>
      </c>
      <c r="F313" s="83" t="s">
        <v>376</v>
      </c>
      <c r="G313" s="90" t="s">
        <v>451</v>
      </c>
      <c r="H313" s="91">
        <v>29240832</v>
      </c>
      <c r="I313" s="91">
        <v>29838034</v>
      </c>
      <c r="J313" s="93">
        <v>11904962.83</v>
      </c>
      <c r="K313" s="95">
        <f t="shared" si="5"/>
        <v>39.898616745325782</v>
      </c>
    </row>
    <row r="314" spans="1:11" ht="31.5" x14ac:dyDescent="0.25">
      <c r="A314" s="89" t="s">
        <v>320</v>
      </c>
      <c r="B314" s="83" t="s">
        <v>271</v>
      </c>
      <c r="C314" s="83" t="s">
        <v>217</v>
      </c>
      <c r="D314" s="83" t="s">
        <v>280</v>
      </c>
      <c r="E314" s="83" t="s">
        <v>315</v>
      </c>
      <c r="F314" s="83" t="s">
        <v>376</v>
      </c>
      <c r="G314" s="83" t="s">
        <v>303</v>
      </c>
      <c r="H314" s="91">
        <v>29240832</v>
      </c>
      <c r="I314" s="91">
        <v>29838034</v>
      </c>
      <c r="J314" s="98">
        <v>11904962.83</v>
      </c>
      <c r="K314" s="95">
        <f t="shared" si="5"/>
        <v>39.898616745325782</v>
      </c>
    </row>
    <row r="315" spans="1:11" ht="15.75" x14ac:dyDescent="0.25">
      <c r="A315" s="89" t="s">
        <v>319</v>
      </c>
      <c r="B315" s="83" t="s">
        <v>271</v>
      </c>
      <c r="C315" s="83" t="s">
        <v>217</v>
      </c>
      <c r="D315" s="83" t="s">
        <v>280</v>
      </c>
      <c r="E315" s="83" t="s">
        <v>315</v>
      </c>
      <c r="F315" s="83" t="s">
        <v>376</v>
      </c>
      <c r="G315" s="83" t="s">
        <v>301</v>
      </c>
      <c r="H315" s="91">
        <v>29240832</v>
      </c>
      <c r="I315" s="91">
        <v>29838034</v>
      </c>
      <c r="J315" s="98">
        <v>11904962.83</v>
      </c>
      <c r="K315" s="95">
        <f t="shared" si="5"/>
        <v>39.898616745325782</v>
      </c>
    </row>
    <row r="316" spans="1:11" ht="31.5" x14ac:dyDescent="0.25">
      <c r="A316" s="84" t="s">
        <v>375</v>
      </c>
      <c r="B316" s="85" t="s">
        <v>271</v>
      </c>
      <c r="C316" s="85" t="s">
        <v>217</v>
      </c>
      <c r="D316" s="85" t="s">
        <v>275</v>
      </c>
      <c r="E316" s="86" t="s">
        <v>451</v>
      </c>
      <c r="F316" s="86" t="s">
        <v>451</v>
      </c>
      <c r="G316" s="86" t="s">
        <v>451</v>
      </c>
      <c r="H316" s="87">
        <v>6493894</v>
      </c>
      <c r="I316" s="87">
        <v>21317089.789999999</v>
      </c>
      <c r="J316" s="97">
        <v>2584297.31</v>
      </c>
      <c r="K316" s="96">
        <f t="shared" si="5"/>
        <v>12.123124382636473</v>
      </c>
    </row>
    <row r="317" spans="1:11" ht="31.5" x14ac:dyDescent="0.25">
      <c r="A317" s="84" t="s">
        <v>317</v>
      </c>
      <c r="B317" s="85" t="s">
        <v>271</v>
      </c>
      <c r="C317" s="85" t="s">
        <v>217</v>
      </c>
      <c r="D317" s="85" t="s">
        <v>275</v>
      </c>
      <c r="E317" s="85" t="s">
        <v>315</v>
      </c>
      <c r="F317" s="88" t="s">
        <v>451</v>
      </c>
      <c r="G317" s="88" t="s">
        <v>451</v>
      </c>
      <c r="H317" s="87">
        <v>6493894</v>
      </c>
      <c r="I317" s="87">
        <v>21317089.789999999</v>
      </c>
      <c r="J317" s="97">
        <v>2584297.31</v>
      </c>
      <c r="K317" s="96">
        <f t="shared" si="5"/>
        <v>12.123124382636473</v>
      </c>
    </row>
    <row r="318" spans="1:11" ht="15.75" x14ac:dyDescent="0.25">
      <c r="A318" s="89" t="s">
        <v>372</v>
      </c>
      <c r="B318" s="83" t="s">
        <v>271</v>
      </c>
      <c r="C318" s="83" t="s">
        <v>217</v>
      </c>
      <c r="D318" s="83" t="s">
        <v>275</v>
      </c>
      <c r="E318" s="83" t="s">
        <v>315</v>
      </c>
      <c r="F318" s="83" t="s">
        <v>371</v>
      </c>
      <c r="G318" s="90" t="s">
        <v>451</v>
      </c>
      <c r="H318" s="91">
        <v>6493894</v>
      </c>
      <c r="I318" s="91">
        <v>21284206.120000001</v>
      </c>
      <c r="J318" s="93">
        <v>2584297.31</v>
      </c>
      <c r="K318" s="95">
        <f t="shared" si="5"/>
        <v>12.141854365766685</v>
      </c>
    </row>
    <row r="319" spans="1:11" ht="31.5" x14ac:dyDescent="0.25">
      <c r="A319" s="89" t="s">
        <v>320</v>
      </c>
      <c r="B319" s="83" t="s">
        <v>271</v>
      </c>
      <c r="C319" s="83" t="s">
        <v>217</v>
      </c>
      <c r="D319" s="83" t="s">
        <v>275</v>
      </c>
      <c r="E319" s="83" t="s">
        <v>315</v>
      </c>
      <c r="F319" s="83" t="s">
        <v>371</v>
      </c>
      <c r="G319" s="83" t="s">
        <v>303</v>
      </c>
      <c r="H319" s="91">
        <v>6493894</v>
      </c>
      <c r="I319" s="91">
        <v>21284206.120000001</v>
      </c>
      <c r="J319" s="93">
        <v>2584297.31</v>
      </c>
      <c r="K319" s="95">
        <f t="shared" si="5"/>
        <v>12.141854365766685</v>
      </c>
    </row>
    <row r="320" spans="1:11" ht="15.75" x14ac:dyDescent="0.25">
      <c r="A320" s="89" t="s">
        <v>319</v>
      </c>
      <c r="B320" s="83" t="s">
        <v>271</v>
      </c>
      <c r="C320" s="83" t="s">
        <v>217</v>
      </c>
      <c r="D320" s="83" t="s">
        <v>275</v>
      </c>
      <c r="E320" s="83" t="s">
        <v>315</v>
      </c>
      <c r="F320" s="83" t="s">
        <v>371</v>
      </c>
      <c r="G320" s="83" t="s">
        <v>301</v>
      </c>
      <c r="H320" s="91">
        <v>6493894</v>
      </c>
      <c r="I320" s="91">
        <v>21284206.120000001</v>
      </c>
      <c r="J320" s="93">
        <v>2584297.31</v>
      </c>
      <c r="K320" s="95">
        <f t="shared" si="5"/>
        <v>12.141854365766685</v>
      </c>
    </row>
    <row r="321" spans="1:11" ht="15.75" x14ac:dyDescent="0.25">
      <c r="A321" s="89" t="s">
        <v>334</v>
      </c>
      <c r="B321" s="83" t="s">
        <v>271</v>
      </c>
      <c r="C321" s="83" t="s">
        <v>217</v>
      </c>
      <c r="D321" s="83" t="s">
        <v>275</v>
      </c>
      <c r="E321" s="83" t="s">
        <v>315</v>
      </c>
      <c r="F321" s="83" t="s">
        <v>370</v>
      </c>
      <c r="G321" s="90" t="s">
        <v>451</v>
      </c>
      <c r="H321" s="91">
        <v>0</v>
      </c>
      <c r="I321" s="91">
        <v>32883.67</v>
      </c>
      <c r="J321" s="93">
        <v>0</v>
      </c>
      <c r="K321" s="95">
        <f t="shared" si="5"/>
        <v>0</v>
      </c>
    </row>
    <row r="322" spans="1:11" ht="31.5" x14ac:dyDescent="0.25">
      <c r="A322" s="89" t="s">
        <v>320</v>
      </c>
      <c r="B322" s="83" t="s">
        <v>271</v>
      </c>
      <c r="C322" s="83" t="s">
        <v>217</v>
      </c>
      <c r="D322" s="83" t="s">
        <v>275</v>
      </c>
      <c r="E322" s="83" t="s">
        <v>315</v>
      </c>
      <c r="F322" s="83" t="s">
        <v>370</v>
      </c>
      <c r="G322" s="83" t="s">
        <v>303</v>
      </c>
      <c r="H322" s="91">
        <v>0</v>
      </c>
      <c r="I322" s="91">
        <v>32883.67</v>
      </c>
      <c r="J322" s="93">
        <v>0</v>
      </c>
      <c r="K322" s="95">
        <f t="shared" si="5"/>
        <v>0</v>
      </c>
    </row>
    <row r="323" spans="1:11" ht="15.75" x14ac:dyDescent="0.25">
      <c r="A323" s="89" t="s">
        <v>319</v>
      </c>
      <c r="B323" s="83" t="s">
        <v>271</v>
      </c>
      <c r="C323" s="83" t="s">
        <v>217</v>
      </c>
      <c r="D323" s="83" t="s">
        <v>275</v>
      </c>
      <c r="E323" s="83" t="s">
        <v>315</v>
      </c>
      <c r="F323" s="83" t="s">
        <v>370</v>
      </c>
      <c r="G323" s="83" t="s">
        <v>301</v>
      </c>
      <c r="H323" s="91">
        <v>0</v>
      </c>
      <c r="I323" s="91">
        <v>32883.67</v>
      </c>
      <c r="J323" s="93">
        <v>0</v>
      </c>
      <c r="K323" s="95">
        <f t="shared" si="5"/>
        <v>0</v>
      </c>
    </row>
    <row r="324" spans="1:11" ht="15.75" x14ac:dyDescent="0.25">
      <c r="A324" s="84" t="s">
        <v>369</v>
      </c>
      <c r="B324" s="85" t="s">
        <v>271</v>
      </c>
      <c r="C324" s="85" t="s">
        <v>217</v>
      </c>
      <c r="D324" s="85" t="s">
        <v>265</v>
      </c>
      <c r="E324" s="86" t="s">
        <v>451</v>
      </c>
      <c r="F324" s="86" t="s">
        <v>451</v>
      </c>
      <c r="G324" s="86" t="s">
        <v>451</v>
      </c>
      <c r="H324" s="87">
        <v>379700</v>
      </c>
      <c r="I324" s="87">
        <v>379700</v>
      </c>
      <c r="J324" s="92">
        <v>124740</v>
      </c>
      <c r="K324" s="96">
        <f t="shared" si="5"/>
        <v>32.852251777719253</v>
      </c>
    </row>
    <row r="325" spans="1:11" ht="31.5" x14ac:dyDescent="0.25">
      <c r="A325" s="84" t="s">
        <v>317</v>
      </c>
      <c r="B325" s="85" t="s">
        <v>271</v>
      </c>
      <c r="C325" s="85" t="s">
        <v>217</v>
      </c>
      <c r="D325" s="85" t="s">
        <v>265</v>
      </c>
      <c r="E325" s="85" t="s">
        <v>315</v>
      </c>
      <c r="F325" s="88" t="s">
        <v>451</v>
      </c>
      <c r="G325" s="88" t="s">
        <v>451</v>
      </c>
      <c r="H325" s="87">
        <v>379700</v>
      </c>
      <c r="I325" s="87">
        <v>379700</v>
      </c>
      <c r="J325" s="92">
        <v>124740</v>
      </c>
      <c r="K325" s="96">
        <f t="shared" si="5"/>
        <v>32.852251777719253</v>
      </c>
    </row>
    <row r="326" spans="1:11" ht="15.75" x14ac:dyDescent="0.25">
      <c r="A326" s="109" t="s">
        <v>972</v>
      </c>
      <c r="B326" s="83" t="s">
        <v>271</v>
      </c>
      <c r="C326" s="83" t="s">
        <v>217</v>
      </c>
      <c r="D326" s="83" t="s">
        <v>265</v>
      </c>
      <c r="E326" s="83" t="s">
        <v>315</v>
      </c>
      <c r="F326" s="83" t="s">
        <v>368</v>
      </c>
      <c r="G326" s="90" t="s">
        <v>451</v>
      </c>
      <c r="H326" s="91">
        <v>161000</v>
      </c>
      <c r="I326" s="91">
        <v>161000</v>
      </c>
      <c r="J326" s="93">
        <v>3240</v>
      </c>
      <c r="K326" s="95">
        <f t="shared" si="5"/>
        <v>2.012422360248447</v>
      </c>
    </row>
    <row r="327" spans="1:11" ht="31.5" x14ac:dyDescent="0.25">
      <c r="A327" s="89" t="s">
        <v>251</v>
      </c>
      <c r="B327" s="83" t="s">
        <v>271</v>
      </c>
      <c r="C327" s="83" t="s">
        <v>217</v>
      </c>
      <c r="D327" s="83" t="s">
        <v>265</v>
      </c>
      <c r="E327" s="83" t="s">
        <v>315</v>
      </c>
      <c r="F327" s="83" t="s">
        <v>368</v>
      </c>
      <c r="G327" s="83" t="s">
        <v>219</v>
      </c>
      <c r="H327" s="91">
        <v>161000</v>
      </c>
      <c r="I327" s="91">
        <v>161000</v>
      </c>
      <c r="J327" s="93">
        <v>3240</v>
      </c>
      <c r="K327" s="95">
        <f t="shared" si="5"/>
        <v>2.012422360248447</v>
      </c>
    </row>
    <row r="328" spans="1:11" ht="31.5" x14ac:dyDescent="0.25">
      <c r="A328" s="89" t="s">
        <v>250</v>
      </c>
      <c r="B328" s="83" t="s">
        <v>271</v>
      </c>
      <c r="C328" s="83" t="s">
        <v>217</v>
      </c>
      <c r="D328" s="83" t="s">
        <v>265</v>
      </c>
      <c r="E328" s="83" t="s">
        <v>315</v>
      </c>
      <c r="F328" s="83" t="s">
        <v>368</v>
      </c>
      <c r="G328" s="83" t="s">
        <v>215</v>
      </c>
      <c r="H328" s="91">
        <v>161000</v>
      </c>
      <c r="I328" s="91">
        <v>161000</v>
      </c>
      <c r="J328" s="93">
        <v>3240</v>
      </c>
      <c r="K328" s="95">
        <f t="shared" si="5"/>
        <v>2.012422360248447</v>
      </c>
    </row>
    <row r="329" spans="1:11" ht="15.75" x14ac:dyDescent="0.25">
      <c r="A329" s="109" t="s">
        <v>405</v>
      </c>
      <c r="B329" s="83" t="s">
        <v>271</v>
      </c>
      <c r="C329" s="83" t="s">
        <v>217</v>
      </c>
      <c r="D329" s="83" t="s">
        <v>265</v>
      </c>
      <c r="E329" s="83" t="s">
        <v>315</v>
      </c>
      <c r="F329" s="83" t="s">
        <v>365</v>
      </c>
      <c r="G329" s="90" t="s">
        <v>451</v>
      </c>
      <c r="H329" s="91">
        <v>218700</v>
      </c>
      <c r="I329" s="91">
        <v>218700</v>
      </c>
      <c r="J329" s="93">
        <v>121500</v>
      </c>
      <c r="K329" s="95">
        <f t="shared" si="5"/>
        <v>55.555555555555557</v>
      </c>
    </row>
    <row r="330" spans="1:11" ht="15.75" x14ac:dyDescent="0.25">
      <c r="A330" s="89" t="s">
        <v>344</v>
      </c>
      <c r="B330" s="83" t="s">
        <v>271</v>
      </c>
      <c r="C330" s="83" t="s">
        <v>217</v>
      </c>
      <c r="D330" s="83" t="s">
        <v>265</v>
      </c>
      <c r="E330" s="83" t="s">
        <v>315</v>
      </c>
      <c r="F330" s="83" t="s">
        <v>365</v>
      </c>
      <c r="G330" s="83" t="s">
        <v>233</v>
      </c>
      <c r="H330" s="91">
        <v>25200</v>
      </c>
      <c r="I330" s="91">
        <v>193500</v>
      </c>
      <c r="J330" s="93">
        <v>107500</v>
      </c>
      <c r="K330" s="95">
        <f t="shared" si="5"/>
        <v>55.555555555555557</v>
      </c>
    </row>
    <row r="331" spans="1:11" ht="15.75" x14ac:dyDescent="0.25">
      <c r="A331" s="89" t="s">
        <v>405</v>
      </c>
      <c r="B331" s="83" t="s">
        <v>271</v>
      </c>
      <c r="C331" s="83" t="s">
        <v>217</v>
      </c>
      <c r="D331" s="83" t="s">
        <v>265</v>
      </c>
      <c r="E331" s="83" t="s">
        <v>315</v>
      </c>
      <c r="F331" s="83" t="s">
        <v>365</v>
      </c>
      <c r="G331" s="83" t="s">
        <v>366</v>
      </c>
      <c r="H331" s="91">
        <v>25200</v>
      </c>
      <c r="I331" s="91">
        <v>193500</v>
      </c>
      <c r="J331" s="93">
        <v>107500</v>
      </c>
      <c r="K331" s="95">
        <f t="shared" si="5"/>
        <v>55.555555555555557</v>
      </c>
    </row>
    <row r="332" spans="1:11" ht="31.5" x14ac:dyDescent="0.25">
      <c r="A332" s="89" t="s">
        <v>320</v>
      </c>
      <c r="B332" s="83" t="s">
        <v>271</v>
      </c>
      <c r="C332" s="83" t="s">
        <v>217</v>
      </c>
      <c r="D332" s="83" t="s">
        <v>265</v>
      </c>
      <c r="E332" s="83" t="s">
        <v>315</v>
      </c>
      <c r="F332" s="83" t="s">
        <v>365</v>
      </c>
      <c r="G332" s="83" t="s">
        <v>303</v>
      </c>
      <c r="H332" s="91">
        <v>193500</v>
      </c>
      <c r="I332" s="91">
        <v>25200</v>
      </c>
      <c r="J332" s="98">
        <v>14000</v>
      </c>
      <c r="K332" s="95">
        <f t="shared" si="5"/>
        <v>55.555555555555557</v>
      </c>
    </row>
    <row r="333" spans="1:11" ht="15.75" x14ac:dyDescent="0.25">
      <c r="A333" s="89" t="s">
        <v>319</v>
      </c>
      <c r="B333" s="83" t="s">
        <v>271</v>
      </c>
      <c r="C333" s="83" t="s">
        <v>217</v>
      </c>
      <c r="D333" s="83" t="s">
        <v>265</v>
      </c>
      <c r="E333" s="83" t="s">
        <v>315</v>
      </c>
      <c r="F333" s="83" t="s">
        <v>365</v>
      </c>
      <c r="G333" s="83" t="s">
        <v>301</v>
      </c>
      <c r="H333" s="91">
        <v>193500</v>
      </c>
      <c r="I333" s="91">
        <v>25200</v>
      </c>
      <c r="J333" s="98">
        <v>14000</v>
      </c>
      <c r="K333" s="95">
        <f t="shared" si="5"/>
        <v>55.555555555555557</v>
      </c>
    </row>
    <row r="334" spans="1:11" ht="78.75" x14ac:dyDescent="0.25">
      <c r="A334" s="84" t="s">
        <v>364</v>
      </c>
      <c r="B334" s="85" t="s">
        <v>271</v>
      </c>
      <c r="C334" s="85" t="s">
        <v>217</v>
      </c>
      <c r="D334" s="85" t="s">
        <v>310</v>
      </c>
      <c r="E334" s="86" t="s">
        <v>451</v>
      </c>
      <c r="F334" s="86" t="s">
        <v>451</v>
      </c>
      <c r="G334" s="86" t="s">
        <v>451</v>
      </c>
      <c r="H334" s="87">
        <v>273600</v>
      </c>
      <c r="I334" s="87">
        <v>274700</v>
      </c>
      <c r="J334" s="97">
        <v>138100</v>
      </c>
      <c r="K334" s="96">
        <f t="shared" si="5"/>
        <v>50.27302511831089</v>
      </c>
    </row>
    <row r="335" spans="1:11" ht="31.5" x14ac:dyDescent="0.25">
      <c r="A335" s="84" t="s">
        <v>317</v>
      </c>
      <c r="B335" s="85" t="s">
        <v>271</v>
      </c>
      <c r="C335" s="85" t="s">
        <v>217</v>
      </c>
      <c r="D335" s="85" t="s">
        <v>310</v>
      </c>
      <c r="E335" s="85" t="s">
        <v>315</v>
      </c>
      <c r="F335" s="88" t="s">
        <v>451</v>
      </c>
      <c r="G335" s="88" t="s">
        <v>451</v>
      </c>
      <c r="H335" s="87">
        <v>273600</v>
      </c>
      <c r="I335" s="87">
        <v>274700</v>
      </c>
      <c r="J335" s="97">
        <v>138100</v>
      </c>
      <c r="K335" s="96">
        <f t="shared" si="5"/>
        <v>50.27302511831089</v>
      </c>
    </row>
    <row r="336" spans="1:11" ht="110.25" x14ac:dyDescent="0.25">
      <c r="A336" s="89" t="s">
        <v>852</v>
      </c>
      <c r="B336" s="83" t="s">
        <v>271</v>
      </c>
      <c r="C336" s="83" t="s">
        <v>217</v>
      </c>
      <c r="D336" s="83" t="s">
        <v>310</v>
      </c>
      <c r="E336" s="83" t="s">
        <v>315</v>
      </c>
      <c r="F336" s="83" t="s">
        <v>882</v>
      </c>
      <c r="G336" s="90" t="s">
        <v>451</v>
      </c>
      <c r="H336" s="91">
        <v>273600</v>
      </c>
      <c r="I336" s="91">
        <v>274700</v>
      </c>
      <c r="J336" s="93">
        <v>138100</v>
      </c>
      <c r="K336" s="95">
        <f t="shared" si="5"/>
        <v>50.27302511831089</v>
      </c>
    </row>
    <row r="337" spans="1:11" ht="15.75" x14ac:dyDescent="0.25">
      <c r="A337" s="89" t="s">
        <v>344</v>
      </c>
      <c r="B337" s="83" t="s">
        <v>271</v>
      </c>
      <c r="C337" s="83" t="s">
        <v>217</v>
      </c>
      <c r="D337" s="83" t="s">
        <v>310</v>
      </c>
      <c r="E337" s="83" t="s">
        <v>315</v>
      </c>
      <c r="F337" s="83" t="s">
        <v>882</v>
      </c>
      <c r="G337" s="83" t="s">
        <v>233</v>
      </c>
      <c r="H337" s="91">
        <v>273600</v>
      </c>
      <c r="I337" s="91">
        <v>274700</v>
      </c>
      <c r="J337" s="98">
        <v>138100</v>
      </c>
      <c r="K337" s="95">
        <f t="shared" si="5"/>
        <v>50.27302511831089</v>
      </c>
    </row>
    <row r="338" spans="1:11" ht="31.5" x14ac:dyDescent="0.25">
      <c r="A338" s="89" t="s">
        <v>398</v>
      </c>
      <c r="B338" s="83" t="s">
        <v>271</v>
      </c>
      <c r="C338" s="83" t="s">
        <v>217</v>
      </c>
      <c r="D338" s="83" t="s">
        <v>310</v>
      </c>
      <c r="E338" s="83" t="s">
        <v>315</v>
      </c>
      <c r="F338" s="83" t="s">
        <v>882</v>
      </c>
      <c r="G338" s="83" t="s">
        <v>232</v>
      </c>
      <c r="H338" s="91">
        <v>273600</v>
      </c>
      <c r="I338" s="91">
        <v>274700</v>
      </c>
      <c r="J338" s="98">
        <v>138100</v>
      </c>
      <c r="K338" s="95">
        <f t="shared" si="5"/>
        <v>50.27302511831089</v>
      </c>
    </row>
    <row r="339" spans="1:11" ht="15.75" x14ac:dyDescent="0.25">
      <c r="A339" s="84" t="s">
        <v>363</v>
      </c>
      <c r="B339" s="85" t="s">
        <v>271</v>
      </c>
      <c r="C339" s="85" t="s">
        <v>217</v>
      </c>
      <c r="D339" s="85" t="s">
        <v>307</v>
      </c>
      <c r="E339" s="86" t="s">
        <v>451</v>
      </c>
      <c r="F339" s="86" t="s">
        <v>451</v>
      </c>
      <c r="G339" s="86" t="s">
        <v>451</v>
      </c>
      <c r="H339" s="87">
        <v>13136603</v>
      </c>
      <c r="I339" s="87">
        <v>12748811</v>
      </c>
      <c r="J339" s="92">
        <v>4992834.53</v>
      </c>
      <c r="K339" s="96">
        <f t="shared" si="5"/>
        <v>39.163138664460554</v>
      </c>
    </row>
    <row r="340" spans="1:11" ht="31.5" x14ac:dyDescent="0.25">
      <c r="A340" s="84" t="s">
        <v>317</v>
      </c>
      <c r="B340" s="85" t="s">
        <v>271</v>
      </c>
      <c r="C340" s="85" t="s">
        <v>217</v>
      </c>
      <c r="D340" s="85" t="s">
        <v>307</v>
      </c>
      <c r="E340" s="85" t="s">
        <v>315</v>
      </c>
      <c r="F340" s="88" t="s">
        <v>451</v>
      </c>
      <c r="G340" s="88" t="s">
        <v>451</v>
      </c>
      <c r="H340" s="87">
        <v>13136603</v>
      </c>
      <c r="I340" s="87">
        <v>12748811</v>
      </c>
      <c r="J340" s="92">
        <v>4992834.53</v>
      </c>
      <c r="K340" s="96">
        <f t="shared" si="5"/>
        <v>39.163138664460554</v>
      </c>
    </row>
    <row r="341" spans="1:11" ht="15.75" x14ac:dyDescent="0.25">
      <c r="A341" s="89" t="s">
        <v>363</v>
      </c>
      <c r="B341" s="83" t="s">
        <v>271</v>
      </c>
      <c r="C341" s="83" t="s">
        <v>217</v>
      </c>
      <c r="D341" s="83" t="s">
        <v>307</v>
      </c>
      <c r="E341" s="83" t="s">
        <v>315</v>
      </c>
      <c r="F341" s="83" t="s">
        <v>362</v>
      </c>
      <c r="G341" s="90" t="s">
        <v>451</v>
      </c>
      <c r="H341" s="91">
        <v>13136603</v>
      </c>
      <c r="I341" s="91">
        <v>12748811</v>
      </c>
      <c r="J341" s="93">
        <v>4992834.53</v>
      </c>
      <c r="K341" s="95">
        <f t="shared" si="5"/>
        <v>39.163138664460554</v>
      </c>
    </row>
    <row r="342" spans="1:11" ht="31.5" x14ac:dyDescent="0.25">
      <c r="A342" s="89" t="s">
        <v>320</v>
      </c>
      <c r="B342" s="83" t="s">
        <v>271</v>
      </c>
      <c r="C342" s="83" t="s">
        <v>217</v>
      </c>
      <c r="D342" s="83" t="s">
        <v>307</v>
      </c>
      <c r="E342" s="83" t="s">
        <v>315</v>
      </c>
      <c r="F342" s="83" t="s">
        <v>362</v>
      </c>
      <c r="G342" s="83" t="s">
        <v>303</v>
      </c>
      <c r="H342" s="91">
        <v>13136603</v>
      </c>
      <c r="I342" s="91">
        <v>12748811</v>
      </c>
      <c r="J342" s="93">
        <v>4992834.53</v>
      </c>
      <c r="K342" s="95">
        <f t="shared" si="5"/>
        <v>39.163138664460554</v>
      </c>
    </row>
    <row r="343" spans="1:11" ht="15.75" x14ac:dyDescent="0.25">
      <c r="A343" s="89" t="s">
        <v>319</v>
      </c>
      <c r="B343" s="83" t="s">
        <v>271</v>
      </c>
      <c r="C343" s="83" t="s">
        <v>217</v>
      </c>
      <c r="D343" s="83" t="s">
        <v>307</v>
      </c>
      <c r="E343" s="83" t="s">
        <v>315</v>
      </c>
      <c r="F343" s="83" t="s">
        <v>362</v>
      </c>
      <c r="G343" s="83" t="s">
        <v>301</v>
      </c>
      <c r="H343" s="91">
        <v>13136603</v>
      </c>
      <c r="I343" s="91">
        <v>12748811</v>
      </c>
      <c r="J343" s="93">
        <v>4992834.53</v>
      </c>
      <c r="K343" s="95">
        <f t="shared" si="5"/>
        <v>39.163138664460554</v>
      </c>
    </row>
    <row r="344" spans="1:11" ht="15.75" x14ac:dyDescent="0.25">
      <c r="A344" s="84" t="s">
        <v>361</v>
      </c>
      <c r="B344" s="85" t="s">
        <v>271</v>
      </c>
      <c r="C344" s="85" t="s">
        <v>217</v>
      </c>
      <c r="D344" s="85" t="s">
        <v>291</v>
      </c>
      <c r="E344" s="86" t="s">
        <v>451</v>
      </c>
      <c r="F344" s="86" t="s">
        <v>451</v>
      </c>
      <c r="G344" s="86" t="s">
        <v>451</v>
      </c>
      <c r="H344" s="87">
        <v>2987025</v>
      </c>
      <c r="I344" s="87">
        <v>2977025</v>
      </c>
      <c r="J344" s="97">
        <v>1133533.46</v>
      </c>
      <c r="K344" s="96">
        <f t="shared" si="5"/>
        <v>38.076047732215883</v>
      </c>
    </row>
    <row r="345" spans="1:11" ht="31.5" x14ac:dyDescent="0.25">
      <c r="A345" s="84" t="s">
        <v>317</v>
      </c>
      <c r="B345" s="85" t="s">
        <v>271</v>
      </c>
      <c r="C345" s="85" t="s">
        <v>217</v>
      </c>
      <c r="D345" s="85" t="s">
        <v>291</v>
      </c>
      <c r="E345" s="85" t="s">
        <v>315</v>
      </c>
      <c r="F345" s="88" t="s">
        <v>451</v>
      </c>
      <c r="G345" s="88" t="s">
        <v>451</v>
      </c>
      <c r="H345" s="87">
        <v>2987025</v>
      </c>
      <c r="I345" s="87">
        <v>2977025</v>
      </c>
      <c r="J345" s="97">
        <v>1133533.46</v>
      </c>
      <c r="K345" s="96">
        <f t="shared" si="5"/>
        <v>38.076047732215883</v>
      </c>
    </row>
    <row r="346" spans="1:11" ht="15.75" x14ac:dyDescent="0.25">
      <c r="A346" s="89" t="s">
        <v>360</v>
      </c>
      <c r="B346" s="83" t="s">
        <v>271</v>
      </c>
      <c r="C346" s="83" t="s">
        <v>217</v>
      </c>
      <c r="D346" s="83" t="s">
        <v>291</v>
      </c>
      <c r="E346" s="83" t="s">
        <v>315</v>
      </c>
      <c r="F346" s="83" t="s">
        <v>359</v>
      </c>
      <c r="G346" s="90" t="s">
        <v>451</v>
      </c>
      <c r="H346" s="91">
        <v>2987025</v>
      </c>
      <c r="I346" s="91">
        <v>2977025</v>
      </c>
      <c r="J346" s="93">
        <v>1133533.46</v>
      </c>
      <c r="K346" s="95">
        <f t="shared" si="5"/>
        <v>38.076047732215883</v>
      </c>
    </row>
    <row r="347" spans="1:11" ht="31.5" x14ac:dyDescent="0.25">
      <c r="A347" s="89" t="s">
        <v>320</v>
      </c>
      <c r="B347" s="83" t="s">
        <v>271</v>
      </c>
      <c r="C347" s="83" t="s">
        <v>217</v>
      </c>
      <c r="D347" s="83" t="s">
        <v>291</v>
      </c>
      <c r="E347" s="83" t="s">
        <v>315</v>
      </c>
      <c r="F347" s="83" t="s">
        <v>359</v>
      </c>
      <c r="G347" s="83" t="s">
        <v>303</v>
      </c>
      <c r="H347" s="91">
        <v>2987025</v>
      </c>
      <c r="I347" s="91">
        <v>2977025</v>
      </c>
      <c r="J347" s="93">
        <v>1133533.46</v>
      </c>
      <c r="K347" s="95">
        <f t="shared" si="5"/>
        <v>38.076047732215883</v>
      </c>
    </row>
    <row r="348" spans="1:11" ht="15.75" x14ac:dyDescent="0.25">
      <c r="A348" s="89" t="s">
        <v>319</v>
      </c>
      <c r="B348" s="83" t="s">
        <v>271</v>
      </c>
      <c r="C348" s="83" t="s">
        <v>217</v>
      </c>
      <c r="D348" s="83" t="s">
        <v>291</v>
      </c>
      <c r="E348" s="83" t="s">
        <v>315</v>
      </c>
      <c r="F348" s="83" t="s">
        <v>359</v>
      </c>
      <c r="G348" s="83" t="s">
        <v>301</v>
      </c>
      <c r="H348" s="91">
        <v>2987025</v>
      </c>
      <c r="I348" s="91">
        <v>2977025</v>
      </c>
      <c r="J348" s="93">
        <v>1133533.46</v>
      </c>
      <c r="K348" s="95">
        <f t="shared" si="5"/>
        <v>38.076047732215883</v>
      </c>
    </row>
    <row r="349" spans="1:11" ht="15.75" x14ac:dyDescent="0.25">
      <c r="A349" s="84" t="s">
        <v>358</v>
      </c>
      <c r="B349" s="85" t="s">
        <v>271</v>
      </c>
      <c r="C349" s="85" t="s">
        <v>217</v>
      </c>
      <c r="D349" s="85" t="s">
        <v>357</v>
      </c>
      <c r="E349" s="86" t="s">
        <v>451</v>
      </c>
      <c r="F349" s="86" t="s">
        <v>451</v>
      </c>
      <c r="G349" s="86" t="s">
        <v>451</v>
      </c>
      <c r="H349" s="87">
        <v>36593156.740000002</v>
      </c>
      <c r="I349" s="87">
        <v>47154772.219999999</v>
      </c>
      <c r="J349" s="97">
        <v>17121095.23</v>
      </c>
      <c r="K349" s="96">
        <f t="shared" si="5"/>
        <v>36.308298023626847</v>
      </c>
    </row>
    <row r="350" spans="1:11" ht="31.5" x14ac:dyDescent="0.25">
      <c r="A350" s="84" t="s">
        <v>317</v>
      </c>
      <c r="B350" s="85" t="s">
        <v>271</v>
      </c>
      <c r="C350" s="85" t="s">
        <v>217</v>
      </c>
      <c r="D350" s="85" t="s">
        <v>357</v>
      </c>
      <c r="E350" s="85" t="s">
        <v>315</v>
      </c>
      <c r="F350" s="88" t="s">
        <v>451</v>
      </c>
      <c r="G350" s="88" t="s">
        <v>451</v>
      </c>
      <c r="H350" s="87">
        <v>36593156.740000002</v>
      </c>
      <c r="I350" s="87">
        <v>47154772.219999999</v>
      </c>
      <c r="J350" s="97">
        <v>17121095.23</v>
      </c>
      <c r="K350" s="96">
        <f t="shared" si="5"/>
        <v>36.308298023626847</v>
      </c>
    </row>
    <row r="351" spans="1:11" ht="15.75" x14ac:dyDescent="0.25">
      <c r="A351" s="109" t="s">
        <v>980</v>
      </c>
      <c r="B351" s="83" t="s">
        <v>271</v>
      </c>
      <c r="C351" s="83" t="s">
        <v>217</v>
      </c>
      <c r="D351" s="83" t="s">
        <v>357</v>
      </c>
      <c r="E351" s="83" t="s">
        <v>315</v>
      </c>
      <c r="F351" s="83" t="s">
        <v>316</v>
      </c>
      <c r="G351" s="90" t="s">
        <v>451</v>
      </c>
      <c r="H351" s="91">
        <v>20013526.440000001</v>
      </c>
      <c r="I351" s="91">
        <v>20449808.440000001</v>
      </c>
      <c r="J351" s="98">
        <v>8213349.0899999999</v>
      </c>
      <c r="K351" s="95">
        <f t="shared" si="5"/>
        <v>40.163452455303286</v>
      </c>
    </row>
    <row r="352" spans="1:11" ht="31.5" x14ac:dyDescent="0.25">
      <c r="A352" s="89" t="s">
        <v>320</v>
      </c>
      <c r="B352" s="83" t="s">
        <v>271</v>
      </c>
      <c r="C352" s="83" t="s">
        <v>217</v>
      </c>
      <c r="D352" s="83" t="s">
        <v>357</v>
      </c>
      <c r="E352" s="83" t="s">
        <v>315</v>
      </c>
      <c r="F352" s="83" t="s">
        <v>316</v>
      </c>
      <c r="G352" s="83" t="s">
        <v>303</v>
      </c>
      <c r="H352" s="91">
        <v>20013526.440000001</v>
      </c>
      <c r="I352" s="91">
        <v>20449808.440000001</v>
      </c>
      <c r="J352" s="93">
        <v>8213349.0899999999</v>
      </c>
      <c r="K352" s="95">
        <f t="shared" si="5"/>
        <v>40.163452455303286</v>
      </c>
    </row>
    <row r="353" spans="1:11" ht="15.75" x14ac:dyDescent="0.25">
      <c r="A353" s="89" t="s">
        <v>319</v>
      </c>
      <c r="B353" s="83" t="s">
        <v>271</v>
      </c>
      <c r="C353" s="83" t="s">
        <v>217</v>
      </c>
      <c r="D353" s="83" t="s">
        <v>357</v>
      </c>
      <c r="E353" s="83" t="s">
        <v>315</v>
      </c>
      <c r="F353" s="83" t="s">
        <v>316</v>
      </c>
      <c r="G353" s="83" t="s">
        <v>301</v>
      </c>
      <c r="H353" s="91">
        <v>20013526.440000001</v>
      </c>
      <c r="I353" s="91">
        <v>20449808.440000001</v>
      </c>
      <c r="J353" s="93">
        <v>8213349.0899999999</v>
      </c>
      <c r="K353" s="95">
        <f t="shared" si="5"/>
        <v>40.163452455303286</v>
      </c>
    </row>
    <row r="354" spans="1:11" ht="31.5" x14ac:dyDescent="0.25">
      <c r="A354" s="109" t="s">
        <v>981</v>
      </c>
      <c r="B354" s="83" t="s">
        <v>271</v>
      </c>
      <c r="C354" s="83" t="s">
        <v>217</v>
      </c>
      <c r="D354" s="83" t="s">
        <v>357</v>
      </c>
      <c r="E354" s="83" t="s">
        <v>315</v>
      </c>
      <c r="F354" s="83" t="s">
        <v>759</v>
      </c>
      <c r="G354" s="90" t="s">
        <v>451</v>
      </c>
      <c r="H354" s="91">
        <v>16579630.300000001</v>
      </c>
      <c r="I354" s="91">
        <v>24014870.780000001</v>
      </c>
      <c r="J354" s="93">
        <v>8907746.1400000006</v>
      </c>
      <c r="K354" s="95">
        <f t="shared" si="5"/>
        <v>37.092625738459212</v>
      </c>
    </row>
    <row r="355" spans="1:11" ht="31.5" x14ac:dyDescent="0.25">
      <c r="A355" s="89" t="s">
        <v>320</v>
      </c>
      <c r="B355" s="83" t="s">
        <v>271</v>
      </c>
      <c r="C355" s="83" t="s">
        <v>217</v>
      </c>
      <c r="D355" s="83" t="s">
        <v>357</v>
      </c>
      <c r="E355" s="83" t="s">
        <v>315</v>
      </c>
      <c r="F355" s="83" t="s">
        <v>759</v>
      </c>
      <c r="G355" s="83" t="s">
        <v>303</v>
      </c>
      <c r="H355" s="91">
        <v>16579630.300000001</v>
      </c>
      <c r="I355" s="91">
        <v>24014870.780000001</v>
      </c>
      <c r="J355" s="98">
        <v>8907746.1400000006</v>
      </c>
      <c r="K355" s="95">
        <f t="shared" si="5"/>
        <v>37.092625738459212</v>
      </c>
    </row>
    <row r="356" spans="1:11" ht="15.75" x14ac:dyDescent="0.25">
      <c r="A356" s="89" t="s">
        <v>319</v>
      </c>
      <c r="B356" s="83" t="s">
        <v>271</v>
      </c>
      <c r="C356" s="83" t="s">
        <v>217</v>
      </c>
      <c r="D356" s="83" t="s">
        <v>357</v>
      </c>
      <c r="E356" s="83" t="s">
        <v>315</v>
      </c>
      <c r="F356" s="83" t="s">
        <v>759</v>
      </c>
      <c r="G356" s="83" t="s">
        <v>301</v>
      </c>
      <c r="H356" s="91">
        <v>16579630.300000001</v>
      </c>
      <c r="I356" s="91">
        <v>24014870.780000001</v>
      </c>
      <c r="J356" s="98">
        <v>8907746.1400000006</v>
      </c>
      <c r="K356" s="95">
        <f t="shared" si="5"/>
        <v>37.092625738459212</v>
      </c>
    </row>
    <row r="357" spans="1:11" ht="63" x14ac:dyDescent="0.25">
      <c r="A357" s="109" t="s">
        <v>982</v>
      </c>
      <c r="B357" s="83" t="s">
        <v>271</v>
      </c>
      <c r="C357" s="83" t="s">
        <v>217</v>
      </c>
      <c r="D357" s="83" t="s">
        <v>357</v>
      </c>
      <c r="E357" s="83" t="s">
        <v>315</v>
      </c>
      <c r="F357" s="83" t="s">
        <v>314</v>
      </c>
      <c r="G357" s="90" t="s">
        <v>451</v>
      </c>
      <c r="H357" s="91">
        <v>0</v>
      </c>
      <c r="I357" s="91">
        <v>2690093</v>
      </c>
      <c r="J357" s="93">
        <v>0</v>
      </c>
      <c r="K357" s="95">
        <f t="shared" si="5"/>
        <v>0</v>
      </c>
    </row>
    <row r="358" spans="1:11" ht="31.5" x14ac:dyDescent="0.25">
      <c r="A358" s="89" t="s">
        <v>320</v>
      </c>
      <c r="B358" s="83" t="s">
        <v>271</v>
      </c>
      <c r="C358" s="83" t="s">
        <v>217</v>
      </c>
      <c r="D358" s="83" t="s">
        <v>357</v>
      </c>
      <c r="E358" s="83" t="s">
        <v>315</v>
      </c>
      <c r="F358" s="83" t="s">
        <v>314</v>
      </c>
      <c r="G358" s="83" t="s">
        <v>303</v>
      </c>
      <c r="H358" s="91">
        <v>0</v>
      </c>
      <c r="I358" s="91">
        <v>2690093</v>
      </c>
      <c r="J358" s="93">
        <v>0</v>
      </c>
      <c r="K358" s="95">
        <f t="shared" si="5"/>
        <v>0</v>
      </c>
    </row>
    <row r="359" spans="1:11" ht="15.75" x14ac:dyDescent="0.25">
      <c r="A359" s="89" t="s">
        <v>319</v>
      </c>
      <c r="B359" s="83" t="s">
        <v>271</v>
      </c>
      <c r="C359" s="83" t="s">
        <v>217</v>
      </c>
      <c r="D359" s="83" t="s">
        <v>357</v>
      </c>
      <c r="E359" s="83" t="s">
        <v>315</v>
      </c>
      <c r="F359" s="83" t="s">
        <v>314</v>
      </c>
      <c r="G359" s="83" t="s">
        <v>301</v>
      </c>
      <c r="H359" s="91">
        <v>0</v>
      </c>
      <c r="I359" s="91">
        <v>2690093</v>
      </c>
      <c r="J359" s="93">
        <v>0</v>
      </c>
      <c r="K359" s="95">
        <f t="shared" si="5"/>
        <v>0</v>
      </c>
    </row>
    <row r="360" spans="1:11" ht="31.5" x14ac:dyDescent="0.25">
      <c r="A360" s="84" t="s">
        <v>356</v>
      </c>
      <c r="B360" s="85" t="s">
        <v>271</v>
      </c>
      <c r="C360" s="85" t="s">
        <v>217</v>
      </c>
      <c r="D360" s="85" t="s">
        <v>355</v>
      </c>
      <c r="E360" s="86" t="s">
        <v>451</v>
      </c>
      <c r="F360" s="86" t="s">
        <v>451</v>
      </c>
      <c r="G360" s="86" t="s">
        <v>451</v>
      </c>
      <c r="H360" s="87">
        <v>75000</v>
      </c>
      <c r="I360" s="87">
        <v>0</v>
      </c>
      <c r="J360" s="97">
        <v>0</v>
      </c>
      <c r="K360" s="96"/>
    </row>
    <row r="361" spans="1:11" ht="31.5" x14ac:dyDescent="0.25">
      <c r="A361" s="84" t="s">
        <v>317</v>
      </c>
      <c r="B361" s="85" t="s">
        <v>271</v>
      </c>
      <c r="C361" s="85" t="s">
        <v>217</v>
      </c>
      <c r="D361" s="85" t="s">
        <v>355</v>
      </c>
      <c r="E361" s="85" t="s">
        <v>315</v>
      </c>
      <c r="F361" s="88" t="s">
        <v>451</v>
      </c>
      <c r="G361" s="88" t="s">
        <v>451</v>
      </c>
      <c r="H361" s="87">
        <v>75000</v>
      </c>
      <c r="I361" s="87">
        <v>0</v>
      </c>
      <c r="J361" s="97">
        <v>0</v>
      </c>
      <c r="K361" s="96"/>
    </row>
    <row r="362" spans="1:11" ht="31.5" x14ac:dyDescent="0.25">
      <c r="A362" s="89" t="s">
        <v>356</v>
      </c>
      <c r="B362" s="83" t="s">
        <v>271</v>
      </c>
      <c r="C362" s="83" t="s">
        <v>217</v>
      </c>
      <c r="D362" s="83" t="s">
        <v>355</v>
      </c>
      <c r="E362" s="83" t="s">
        <v>315</v>
      </c>
      <c r="F362" s="83" t="s">
        <v>354</v>
      </c>
      <c r="G362" s="90" t="s">
        <v>451</v>
      </c>
      <c r="H362" s="91">
        <v>75000</v>
      </c>
      <c r="I362" s="91">
        <v>0</v>
      </c>
      <c r="J362" s="98">
        <v>0</v>
      </c>
      <c r="K362" s="95"/>
    </row>
    <row r="363" spans="1:11" ht="31.5" x14ac:dyDescent="0.25">
      <c r="A363" s="89" t="s">
        <v>320</v>
      </c>
      <c r="B363" s="83" t="s">
        <v>271</v>
      </c>
      <c r="C363" s="83" t="s">
        <v>217</v>
      </c>
      <c r="D363" s="83" t="s">
        <v>355</v>
      </c>
      <c r="E363" s="83" t="s">
        <v>315</v>
      </c>
      <c r="F363" s="83" t="s">
        <v>354</v>
      </c>
      <c r="G363" s="83" t="s">
        <v>303</v>
      </c>
      <c r="H363" s="91">
        <v>75000</v>
      </c>
      <c r="I363" s="91">
        <v>0</v>
      </c>
      <c r="J363" s="98">
        <v>0</v>
      </c>
      <c r="K363" s="95"/>
    </row>
    <row r="364" spans="1:11" ht="15.75" x14ac:dyDescent="0.25">
      <c r="A364" s="89" t="s">
        <v>319</v>
      </c>
      <c r="B364" s="83" t="s">
        <v>271</v>
      </c>
      <c r="C364" s="83" t="s">
        <v>217</v>
      </c>
      <c r="D364" s="83" t="s">
        <v>355</v>
      </c>
      <c r="E364" s="83" t="s">
        <v>315</v>
      </c>
      <c r="F364" s="83" t="s">
        <v>354</v>
      </c>
      <c r="G364" s="83" t="s">
        <v>301</v>
      </c>
      <c r="H364" s="91">
        <v>75000</v>
      </c>
      <c r="I364" s="91">
        <v>0</v>
      </c>
      <c r="J364" s="93">
        <v>0</v>
      </c>
      <c r="K364" s="95"/>
    </row>
    <row r="365" spans="1:11" ht="63" x14ac:dyDescent="0.25">
      <c r="A365" s="84" t="s">
        <v>353</v>
      </c>
      <c r="B365" s="85" t="s">
        <v>271</v>
      </c>
      <c r="C365" s="85" t="s">
        <v>217</v>
      </c>
      <c r="D365" s="85" t="s">
        <v>352</v>
      </c>
      <c r="E365" s="86" t="s">
        <v>451</v>
      </c>
      <c r="F365" s="86" t="s">
        <v>451</v>
      </c>
      <c r="G365" s="86" t="s">
        <v>451</v>
      </c>
      <c r="H365" s="87">
        <v>876800</v>
      </c>
      <c r="I365" s="87">
        <v>608663</v>
      </c>
      <c r="J365" s="97">
        <v>86149.8</v>
      </c>
      <c r="K365" s="96">
        <f t="shared" si="5"/>
        <v>14.153940686389676</v>
      </c>
    </row>
    <row r="366" spans="1:11" ht="31.5" x14ac:dyDescent="0.25">
      <c r="A366" s="84" t="s">
        <v>317</v>
      </c>
      <c r="B366" s="85" t="s">
        <v>271</v>
      </c>
      <c r="C366" s="85" t="s">
        <v>217</v>
      </c>
      <c r="D366" s="85" t="s">
        <v>352</v>
      </c>
      <c r="E366" s="85" t="s">
        <v>315</v>
      </c>
      <c r="F366" s="88" t="s">
        <v>451</v>
      </c>
      <c r="G366" s="88" t="s">
        <v>451</v>
      </c>
      <c r="H366" s="87">
        <v>876800</v>
      </c>
      <c r="I366" s="87">
        <v>608663</v>
      </c>
      <c r="J366" s="97">
        <v>86149.8</v>
      </c>
      <c r="K366" s="96">
        <f t="shared" si="5"/>
        <v>14.153940686389676</v>
      </c>
    </row>
    <row r="367" spans="1:11" ht="15.75" x14ac:dyDescent="0.25">
      <c r="A367" s="109" t="s">
        <v>983</v>
      </c>
      <c r="B367" s="83" t="s">
        <v>271</v>
      </c>
      <c r="C367" s="83" t="s">
        <v>217</v>
      </c>
      <c r="D367" s="83" t="s">
        <v>352</v>
      </c>
      <c r="E367" s="83" t="s">
        <v>315</v>
      </c>
      <c r="F367" s="83" t="s">
        <v>351</v>
      </c>
      <c r="G367" s="90" t="s">
        <v>451</v>
      </c>
      <c r="H367" s="91">
        <v>876800</v>
      </c>
      <c r="I367" s="91">
        <v>608663</v>
      </c>
      <c r="J367" s="98">
        <v>86149.8</v>
      </c>
      <c r="K367" s="95">
        <f t="shared" si="5"/>
        <v>14.153940686389676</v>
      </c>
    </row>
    <row r="368" spans="1:11" ht="31.5" x14ac:dyDescent="0.25">
      <c r="A368" s="89" t="s">
        <v>251</v>
      </c>
      <c r="B368" s="83" t="s">
        <v>271</v>
      </c>
      <c r="C368" s="83" t="s">
        <v>217</v>
      </c>
      <c r="D368" s="83" t="s">
        <v>352</v>
      </c>
      <c r="E368" s="83" t="s">
        <v>315</v>
      </c>
      <c r="F368" s="83" t="s">
        <v>351</v>
      </c>
      <c r="G368" s="83" t="s">
        <v>219</v>
      </c>
      <c r="H368" s="91">
        <v>816455</v>
      </c>
      <c r="I368" s="91">
        <v>548318</v>
      </c>
      <c r="J368" s="98">
        <v>86149.8</v>
      </c>
      <c r="K368" s="95">
        <f t="shared" si="5"/>
        <v>15.711649079548728</v>
      </c>
    </row>
    <row r="369" spans="1:11" ht="31.5" x14ac:dyDescent="0.25">
      <c r="A369" s="89" t="s">
        <v>250</v>
      </c>
      <c r="B369" s="83" t="s">
        <v>271</v>
      </c>
      <c r="C369" s="83" t="s">
        <v>217</v>
      </c>
      <c r="D369" s="83" t="s">
        <v>352</v>
      </c>
      <c r="E369" s="83" t="s">
        <v>315</v>
      </c>
      <c r="F369" s="83" t="s">
        <v>351</v>
      </c>
      <c r="G369" s="83" t="s">
        <v>215</v>
      </c>
      <c r="H369" s="91">
        <v>816455</v>
      </c>
      <c r="I369" s="91">
        <v>548318</v>
      </c>
      <c r="J369" s="93">
        <v>86149.8</v>
      </c>
      <c r="K369" s="95">
        <f t="shared" si="5"/>
        <v>15.711649079548728</v>
      </c>
    </row>
    <row r="370" spans="1:11" ht="31.5" x14ac:dyDescent="0.25">
      <c r="A370" s="89" t="s">
        <v>320</v>
      </c>
      <c r="B370" s="83" t="s">
        <v>271</v>
      </c>
      <c r="C370" s="83" t="s">
        <v>217</v>
      </c>
      <c r="D370" s="83" t="s">
        <v>352</v>
      </c>
      <c r="E370" s="83" t="s">
        <v>315</v>
      </c>
      <c r="F370" s="83" t="s">
        <v>351</v>
      </c>
      <c r="G370" s="83" t="s">
        <v>303</v>
      </c>
      <c r="H370" s="91">
        <v>60345</v>
      </c>
      <c r="I370" s="91">
        <v>60345</v>
      </c>
      <c r="J370" s="93">
        <v>0</v>
      </c>
      <c r="K370" s="95">
        <f t="shared" ref="K370:K433" si="6">J370/I370*100</f>
        <v>0</v>
      </c>
    </row>
    <row r="371" spans="1:11" ht="15.75" x14ac:dyDescent="0.25">
      <c r="A371" s="89" t="s">
        <v>319</v>
      </c>
      <c r="B371" s="83" t="s">
        <v>271</v>
      </c>
      <c r="C371" s="83" t="s">
        <v>217</v>
      </c>
      <c r="D371" s="83" t="s">
        <v>352</v>
      </c>
      <c r="E371" s="83" t="s">
        <v>315</v>
      </c>
      <c r="F371" s="83" t="s">
        <v>351</v>
      </c>
      <c r="G371" s="83" t="s">
        <v>301</v>
      </c>
      <c r="H371" s="91">
        <v>60345</v>
      </c>
      <c r="I371" s="91">
        <v>60345</v>
      </c>
      <c r="J371" s="93">
        <v>0</v>
      </c>
      <c r="K371" s="95">
        <f t="shared" si="6"/>
        <v>0</v>
      </c>
    </row>
    <row r="372" spans="1:11" ht="31.5" x14ac:dyDescent="0.25">
      <c r="A372" s="84" t="s">
        <v>243</v>
      </c>
      <c r="B372" s="85" t="s">
        <v>271</v>
      </c>
      <c r="C372" s="85" t="s">
        <v>217</v>
      </c>
      <c r="D372" s="85" t="s">
        <v>350</v>
      </c>
      <c r="E372" s="86" t="s">
        <v>451</v>
      </c>
      <c r="F372" s="86" t="s">
        <v>451</v>
      </c>
      <c r="G372" s="86" t="s">
        <v>451</v>
      </c>
      <c r="H372" s="87">
        <v>2356584</v>
      </c>
      <c r="I372" s="87">
        <v>2356584</v>
      </c>
      <c r="J372" s="97">
        <v>1127044.1100000001</v>
      </c>
      <c r="K372" s="96">
        <f t="shared" si="6"/>
        <v>47.825331496776698</v>
      </c>
    </row>
    <row r="373" spans="1:11" ht="31.5" x14ac:dyDescent="0.25">
      <c r="A373" s="84" t="s">
        <v>317</v>
      </c>
      <c r="B373" s="85" t="s">
        <v>271</v>
      </c>
      <c r="C373" s="85" t="s">
        <v>217</v>
      </c>
      <c r="D373" s="85" t="s">
        <v>350</v>
      </c>
      <c r="E373" s="85" t="s">
        <v>315</v>
      </c>
      <c r="F373" s="88" t="s">
        <v>451</v>
      </c>
      <c r="G373" s="88" t="s">
        <v>451</v>
      </c>
      <c r="H373" s="87">
        <v>2356584</v>
      </c>
      <c r="I373" s="87">
        <v>2356584</v>
      </c>
      <c r="J373" s="97">
        <v>1127044.1100000001</v>
      </c>
      <c r="K373" s="96">
        <f t="shared" si="6"/>
        <v>47.825331496776698</v>
      </c>
    </row>
    <row r="374" spans="1:11" ht="31.5" x14ac:dyDescent="0.25">
      <c r="A374" s="89" t="s">
        <v>243</v>
      </c>
      <c r="B374" s="83" t="s">
        <v>271</v>
      </c>
      <c r="C374" s="83" t="s">
        <v>217</v>
      </c>
      <c r="D374" s="83" t="s">
        <v>350</v>
      </c>
      <c r="E374" s="83" t="s">
        <v>315</v>
      </c>
      <c r="F374" s="83" t="s">
        <v>238</v>
      </c>
      <c r="G374" s="90" t="s">
        <v>451</v>
      </c>
      <c r="H374" s="91">
        <v>2356584</v>
      </c>
      <c r="I374" s="91">
        <v>2356584</v>
      </c>
      <c r="J374" s="93">
        <v>1127044.1100000001</v>
      </c>
      <c r="K374" s="95">
        <f t="shared" si="6"/>
        <v>47.825331496776698</v>
      </c>
    </row>
    <row r="375" spans="1:11" ht="78.75" x14ac:dyDescent="0.25">
      <c r="A375" s="89" t="s">
        <v>242</v>
      </c>
      <c r="B375" s="83" t="s">
        <v>271</v>
      </c>
      <c r="C375" s="83" t="s">
        <v>217</v>
      </c>
      <c r="D375" s="83" t="s">
        <v>350</v>
      </c>
      <c r="E375" s="83" t="s">
        <v>315</v>
      </c>
      <c r="F375" s="83" t="s">
        <v>238</v>
      </c>
      <c r="G375" s="83" t="s">
        <v>241</v>
      </c>
      <c r="H375" s="91">
        <v>2356584</v>
      </c>
      <c r="I375" s="91">
        <v>2356584</v>
      </c>
      <c r="J375" s="93">
        <v>1127044.1100000001</v>
      </c>
      <c r="K375" s="95">
        <f t="shared" si="6"/>
        <v>47.825331496776698</v>
      </c>
    </row>
    <row r="376" spans="1:11" ht="31.5" x14ac:dyDescent="0.25">
      <c r="A376" s="89" t="s">
        <v>252</v>
      </c>
      <c r="B376" s="83" t="s">
        <v>271</v>
      </c>
      <c r="C376" s="83" t="s">
        <v>217</v>
      </c>
      <c r="D376" s="83" t="s">
        <v>350</v>
      </c>
      <c r="E376" s="83" t="s">
        <v>315</v>
      </c>
      <c r="F376" s="83" t="s">
        <v>238</v>
      </c>
      <c r="G376" s="83" t="s">
        <v>240</v>
      </c>
      <c r="H376" s="91">
        <v>2356584</v>
      </c>
      <c r="I376" s="91">
        <v>2356584</v>
      </c>
      <c r="J376" s="98">
        <v>1127044.1100000001</v>
      </c>
      <c r="K376" s="95">
        <f t="shared" si="6"/>
        <v>47.825331496776698</v>
      </c>
    </row>
    <row r="377" spans="1:11" ht="31.5" x14ac:dyDescent="0.25">
      <c r="A377" s="84" t="s">
        <v>349</v>
      </c>
      <c r="B377" s="85" t="s">
        <v>271</v>
      </c>
      <c r="C377" s="85" t="s">
        <v>217</v>
      </c>
      <c r="D377" s="85" t="s">
        <v>348</v>
      </c>
      <c r="E377" s="86" t="s">
        <v>451</v>
      </c>
      <c r="F377" s="86" t="s">
        <v>451</v>
      </c>
      <c r="G377" s="86" t="s">
        <v>451</v>
      </c>
      <c r="H377" s="87">
        <v>3053917</v>
      </c>
      <c r="I377" s="87">
        <v>3053917</v>
      </c>
      <c r="J377" s="97">
        <v>1249137.1599999999</v>
      </c>
      <c r="K377" s="96">
        <f t="shared" si="6"/>
        <v>40.90278681444191</v>
      </c>
    </row>
    <row r="378" spans="1:11" ht="31.5" x14ac:dyDescent="0.25">
      <c r="A378" s="84" t="s">
        <v>317</v>
      </c>
      <c r="B378" s="85" t="s">
        <v>271</v>
      </c>
      <c r="C378" s="85" t="s">
        <v>217</v>
      </c>
      <c r="D378" s="85" t="s">
        <v>348</v>
      </c>
      <c r="E378" s="85" t="s">
        <v>315</v>
      </c>
      <c r="F378" s="88" t="s">
        <v>451</v>
      </c>
      <c r="G378" s="88" t="s">
        <v>451</v>
      </c>
      <c r="H378" s="87">
        <v>3053917</v>
      </c>
      <c r="I378" s="87">
        <v>3053917</v>
      </c>
      <c r="J378" s="97">
        <v>1249137.1599999999</v>
      </c>
      <c r="K378" s="96">
        <f t="shared" si="6"/>
        <v>40.90278681444191</v>
      </c>
    </row>
    <row r="379" spans="1:11" ht="31.5" x14ac:dyDescent="0.25">
      <c r="A379" s="89" t="s">
        <v>967</v>
      </c>
      <c r="B379" s="83" t="s">
        <v>271</v>
      </c>
      <c r="C379" s="83" t="s">
        <v>217</v>
      </c>
      <c r="D379" s="83" t="s">
        <v>348</v>
      </c>
      <c r="E379" s="83" t="s">
        <v>315</v>
      </c>
      <c r="F379" s="83" t="s">
        <v>329</v>
      </c>
      <c r="G379" s="90" t="s">
        <v>451</v>
      </c>
      <c r="H379" s="91">
        <v>3053917</v>
      </c>
      <c r="I379" s="91">
        <v>3053917</v>
      </c>
      <c r="J379" s="93">
        <v>1249137.1599999999</v>
      </c>
      <c r="K379" s="95">
        <f t="shared" si="6"/>
        <v>40.90278681444191</v>
      </c>
    </row>
    <row r="380" spans="1:11" ht="78.75" x14ac:dyDescent="0.25">
      <c r="A380" s="89" t="s">
        <v>242</v>
      </c>
      <c r="B380" s="83" t="s">
        <v>271</v>
      </c>
      <c r="C380" s="83" t="s">
        <v>217</v>
      </c>
      <c r="D380" s="83" t="s">
        <v>348</v>
      </c>
      <c r="E380" s="83" t="s">
        <v>315</v>
      </c>
      <c r="F380" s="83" t="s">
        <v>329</v>
      </c>
      <c r="G380" s="83" t="s">
        <v>241</v>
      </c>
      <c r="H380" s="91">
        <v>2928101</v>
      </c>
      <c r="I380" s="91">
        <v>2928101</v>
      </c>
      <c r="J380" s="93">
        <v>1216424.3999999999</v>
      </c>
      <c r="K380" s="95">
        <f t="shared" si="6"/>
        <v>41.543116169831571</v>
      </c>
    </row>
    <row r="381" spans="1:11" ht="15.75" x14ac:dyDescent="0.25">
      <c r="A381" s="89" t="s">
        <v>327</v>
      </c>
      <c r="B381" s="83" t="s">
        <v>271</v>
      </c>
      <c r="C381" s="83" t="s">
        <v>217</v>
      </c>
      <c r="D381" s="83" t="s">
        <v>348</v>
      </c>
      <c r="E381" s="83" t="s">
        <v>315</v>
      </c>
      <c r="F381" s="83" t="s">
        <v>329</v>
      </c>
      <c r="G381" s="83" t="s">
        <v>326</v>
      </c>
      <c r="H381" s="91">
        <v>2928101</v>
      </c>
      <c r="I381" s="91">
        <v>2928101</v>
      </c>
      <c r="J381" s="93">
        <v>1216424.3999999999</v>
      </c>
      <c r="K381" s="95">
        <f t="shared" si="6"/>
        <v>41.543116169831571</v>
      </c>
    </row>
    <row r="382" spans="1:11" ht="31.5" x14ac:dyDescent="0.25">
      <c r="A382" s="89" t="s">
        <v>251</v>
      </c>
      <c r="B382" s="83" t="s">
        <v>271</v>
      </c>
      <c r="C382" s="83" t="s">
        <v>217</v>
      </c>
      <c r="D382" s="83" t="s">
        <v>348</v>
      </c>
      <c r="E382" s="83" t="s">
        <v>315</v>
      </c>
      <c r="F382" s="83" t="s">
        <v>329</v>
      </c>
      <c r="G382" s="83" t="s">
        <v>219</v>
      </c>
      <c r="H382" s="91">
        <v>118816</v>
      </c>
      <c r="I382" s="91">
        <v>118816</v>
      </c>
      <c r="J382" s="93">
        <v>26385.759999999998</v>
      </c>
      <c r="K382" s="95">
        <f t="shared" si="6"/>
        <v>22.207244815513061</v>
      </c>
    </row>
    <row r="383" spans="1:11" ht="31.5" x14ac:dyDescent="0.25">
      <c r="A383" s="89" t="s">
        <v>250</v>
      </c>
      <c r="B383" s="83" t="s">
        <v>271</v>
      </c>
      <c r="C383" s="83" t="s">
        <v>217</v>
      </c>
      <c r="D383" s="83" t="s">
        <v>348</v>
      </c>
      <c r="E383" s="83" t="s">
        <v>315</v>
      </c>
      <c r="F383" s="83" t="s">
        <v>329</v>
      </c>
      <c r="G383" s="83" t="s">
        <v>215</v>
      </c>
      <c r="H383" s="91">
        <v>118816</v>
      </c>
      <c r="I383" s="91">
        <v>118816</v>
      </c>
      <c r="J383" s="98">
        <v>26385.759999999998</v>
      </c>
      <c r="K383" s="95">
        <f t="shared" si="6"/>
        <v>22.207244815513061</v>
      </c>
    </row>
    <row r="384" spans="1:11" ht="15.75" x14ac:dyDescent="0.25">
      <c r="A384" s="89" t="s">
        <v>277</v>
      </c>
      <c r="B384" s="83" t="s">
        <v>271</v>
      </c>
      <c r="C384" s="83" t="s">
        <v>217</v>
      </c>
      <c r="D384" s="83" t="s">
        <v>348</v>
      </c>
      <c r="E384" s="83" t="s">
        <v>315</v>
      </c>
      <c r="F384" s="83" t="s">
        <v>329</v>
      </c>
      <c r="G384" s="83" t="s">
        <v>222</v>
      </c>
      <c r="H384" s="91">
        <v>7000</v>
      </c>
      <c r="I384" s="91">
        <v>7000</v>
      </c>
      <c r="J384" s="98">
        <v>6327</v>
      </c>
      <c r="K384" s="95">
        <f t="shared" si="6"/>
        <v>90.385714285714286</v>
      </c>
    </row>
    <row r="385" spans="1:11" ht="15.75" x14ac:dyDescent="0.25">
      <c r="A385" s="89" t="s">
        <v>276</v>
      </c>
      <c r="B385" s="83" t="s">
        <v>271</v>
      </c>
      <c r="C385" s="83" t="s">
        <v>217</v>
      </c>
      <c r="D385" s="83" t="s">
        <v>348</v>
      </c>
      <c r="E385" s="83" t="s">
        <v>315</v>
      </c>
      <c r="F385" s="83" t="s">
        <v>329</v>
      </c>
      <c r="G385" s="83" t="s">
        <v>274</v>
      </c>
      <c r="H385" s="91">
        <v>7000</v>
      </c>
      <c r="I385" s="91">
        <v>7000</v>
      </c>
      <c r="J385" s="93">
        <v>6327</v>
      </c>
      <c r="K385" s="95">
        <f t="shared" si="6"/>
        <v>90.385714285714286</v>
      </c>
    </row>
    <row r="386" spans="1:11" ht="31.5" x14ac:dyDescent="0.25">
      <c r="A386" s="84" t="s">
        <v>347</v>
      </c>
      <c r="B386" s="85" t="s">
        <v>271</v>
      </c>
      <c r="C386" s="85" t="s">
        <v>217</v>
      </c>
      <c r="D386" s="85" t="s">
        <v>346</v>
      </c>
      <c r="E386" s="86" t="s">
        <v>451</v>
      </c>
      <c r="F386" s="86" t="s">
        <v>451</v>
      </c>
      <c r="G386" s="86" t="s">
        <v>451</v>
      </c>
      <c r="H386" s="87">
        <v>3747856</v>
      </c>
      <c r="I386" s="87">
        <v>3747856</v>
      </c>
      <c r="J386" s="97">
        <v>1719953.57</v>
      </c>
      <c r="K386" s="96">
        <f t="shared" si="6"/>
        <v>45.891666328695663</v>
      </c>
    </row>
    <row r="387" spans="1:11" ht="31.5" x14ac:dyDescent="0.25">
      <c r="A387" s="84" t="s">
        <v>317</v>
      </c>
      <c r="B387" s="85" t="s">
        <v>271</v>
      </c>
      <c r="C387" s="85" t="s">
        <v>217</v>
      </c>
      <c r="D387" s="85" t="s">
        <v>346</v>
      </c>
      <c r="E387" s="85" t="s">
        <v>315</v>
      </c>
      <c r="F387" s="88" t="s">
        <v>451</v>
      </c>
      <c r="G387" s="88" t="s">
        <v>451</v>
      </c>
      <c r="H387" s="87">
        <v>3747856</v>
      </c>
      <c r="I387" s="87">
        <v>3747856</v>
      </c>
      <c r="J387" s="97">
        <v>1719953.57</v>
      </c>
      <c r="K387" s="96">
        <f t="shared" si="6"/>
        <v>45.891666328695663</v>
      </c>
    </row>
    <row r="388" spans="1:11" ht="31.5" x14ac:dyDescent="0.25">
      <c r="A388" s="89" t="s">
        <v>967</v>
      </c>
      <c r="B388" s="83" t="s">
        <v>271</v>
      </c>
      <c r="C388" s="83" t="s">
        <v>217</v>
      </c>
      <c r="D388" s="83" t="s">
        <v>346</v>
      </c>
      <c r="E388" s="83" t="s">
        <v>315</v>
      </c>
      <c r="F388" s="83" t="s">
        <v>329</v>
      </c>
      <c r="G388" s="90" t="s">
        <v>451</v>
      </c>
      <c r="H388" s="91">
        <v>3747856</v>
      </c>
      <c r="I388" s="91">
        <v>3747856</v>
      </c>
      <c r="J388" s="93">
        <v>1719953.57</v>
      </c>
      <c r="K388" s="95">
        <f t="shared" si="6"/>
        <v>45.891666328695663</v>
      </c>
    </row>
    <row r="389" spans="1:11" ht="78.75" x14ac:dyDescent="0.25">
      <c r="A389" s="89" t="s">
        <v>242</v>
      </c>
      <c r="B389" s="83" t="s">
        <v>271</v>
      </c>
      <c r="C389" s="83" t="s">
        <v>217</v>
      </c>
      <c r="D389" s="83" t="s">
        <v>346</v>
      </c>
      <c r="E389" s="83" t="s">
        <v>315</v>
      </c>
      <c r="F389" s="83" t="s">
        <v>329</v>
      </c>
      <c r="G389" s="83" t="s">
        <v>241</v>
      </c>
      <c r="H389" s="91">
        <v>3576856</v>
      </c>
      <c r="I389" s="91">
        <v>3576856</v>
      </c>
      <c r="J389" s="93">
        <v>1670443.57</v>
      </c>
      <c r="K389" s="95">
        <f t="shared" si="6"/>
        <v>46.701448702435883</v>
      </c>
    </row>
    <row r="390" spans="1:11" ht="15.75" x14ac:dyDescent="0.25">
      <c r="A390" s="89" t="s">
        <v>327</v>
      </c>
      <c r="B390" s="83" t="s">
        <v>271</v>
      </c>
      <c r="C390" s="83" t="s">
        <v>217</v>
      </c>
      <c r="D390" s="83" t="s">
        <v>346</v>
      </c>
      <c r="E390" s="83" t="s">
        <v>315</v>
      </c>
      <c r="F390" s="83" t="s">
        <v>329</v>
      </c>
      <c r="G390" s="83" t="s">
        <v>326</v>
      </c>
      <c r="H390" s="91">
        <v>3576856</v>
      </c>
      <c r="I390" s="91">
        <v>3576856</v>
      </c>
      <c r="J390" s="98">
        <v>1670443.57</v>
      </c>
      <c r="K390" s="95">
        <f t="shared" si="6"/>
        <v>46.701448702435883</v>
      </c>
    </row>
    <row r="391" spans="1:11" ht="31.5" x14ac:dyDescent="0.25">
      <c r="A391" s="89" t="s">
        <v>251</v>
      </c>
      <c r="B391" s="83" t="s">
        <v>271</v>
      </c>
      <c r="C391" s="83" t="s">
        <v>217</v>
      </c>
      <c r="D391" s="83" t="s">
        <v>346</v>
      </c>
      <c r="E391" s="83" t="s">
        <v>315</v>
      </c>
      <c r="F391" s="83" t="s">
        <v>329</v>
      </c>
      <c r="G391" s="83" t="s">
        <v>219</v>
      </c>
      <c r="H391" s="91">
        <v>171000</v>
      </c>
      <c r="I391" s="91">
        <v>171000</v>
      </c>
      <c r="J391" s="98">
        <v>49510</v>
      </c>
      <c r="K391" s="95">
        <f t="shared" si="6"/>
        <v>28.953216374269008</v>
      </c>
    </row>
    <row r="392" spans="1:11" ht="31.5" x14ac:dyDescent="0.25">
      <c r="A392" s="89" t="s">
        <v>250</v>
      </c>
      <c r="B392" s="83" t="s">
        <v>271</v>
      </c>
      <c r="C392" s="83" t="s">
        <v>217</v>
      </c>
      <c r="D392" s="83" t="s">
        <v>346</v>
      </c>
      <c r="E392" s="83" t="s">
        <v>315</v>
      </c>
      <c r="F392" s="83" t="s">
        <v>329</v>
      </c>
      <c r="G392" s="83" t="s">
        <v>215</v>
      </c>
      <c r="H392" s="91">
        <v>171000</v>
      </c>
      <c r="I392" s="91">
        <v>171000</v>
      </c>
      <c r="J392" s="93">
        <v>49510</v>
      </c>
      <c r="K392" s="95">
        <f t="shared" si="6"/>
        <v>28.953216374269008</v>
      </c>
    </row>
    <row r="393" spans="1:11" ht="78.75" x14ac:dyDescent="0.25">
      <c r="A393" s="84" t="s">
        <v>345</v>
      </c>
      <c r="B393" s="85" t="s">
        <v>271</v>
      </c>
      <c r="C393" s="85" t="s">
        <v>217</v>
      </c>
      <c r="D393" s="85" t="s">
        <v>343</v>
      </c>
      <c r="E393" s="86" t="s">
        <v>451</v>
      </c>
      <c r="F393" s="86" t="s">
        <v>451</v>
      </c>
      <c r="G393" s="86" t="s">
        <v>451</v>
      </c>
      <c r="H393" s="87">
        <v>284400</v>
      </c>
      <c r="I393" s="87">
        <v>284400</v>
      </c>
      <c r="J393" s="97">
        <v>125535</v>
      </c>
      <c r="K393" s="96">
        <f t="shared" si="6"/>
        <v>44.140295358649787</v>
      </c>
    </row>
    <row r="394" spans="1:11" ht="31.5" x14ac:dyDescent="0.25">
      <c r="A394" s="84" t="s">
        <v>317</v>
      </c>
      <c r="B394" s="85" t="s">
        <v>271</v>
      </c>
      <c r="C394" s="85" t="s">
        <v>217</v>
      </c>
      <c r="D394" s="85" t="s">
        <v>343</v>
      </c>
      <c r="E394" s="85" t="s">
        <v>315</v>
      </c>
      <c r="F394" s="88" t="s">
        <v>451</v>
      </c>
      <c r="G394" s="88" t="s">
        <v>451</v>
      </c>
      <c r="H394" s="87">
        <v>284400</v>
      </c>
      <c r="I394" s="87">
        <v>284400</v>
      </c>
      <c r="J394" s="97">
        <v>125535</v>
      </c>
      <c r="K394" s="96">
        <f t="shared" si="6"/>
        <v>44.140295358649787</v>
      </c>
    </row>
    <row r="395" spans="1:11" ht="78.75" x14ac:dyDescent="0.25">
      <c r="A395" s="89" t="s">
        <v>674</v>
      </c>
      <c r="B395" s="83" t="s">
        <v>271</v>
      </c>
      <c r="C395" s="83" t="s">
        <v>217</v>
      </c>
      <c r="D395" s="83" t="s">
        <v>343</v>
      </c>
      <c r="E395" s="83" t="s">
        <v>315</v>
      </c>
      <c r="F395" s="83" t="s">
        <v>342</v>
      </c>
      <c r="G395" s="90" t="s">
        <v>451</v>
      </c>
      <c r="H395" s="91">
        <v>284400</v>
      </c>
      <c r="I395" s="91">
        <v>284400</v>
      </c>
      <c r="J395" s="93">
        <v>125535</v>
      </c>
      <c r="K395" s="95">
        <f t="shared" si="6"/>
        <v>44.140295358649787</v>
      </c>
    </row>
    <row r="396" spans="1:11" ht="15.75" x14ac:dyDescent="0.25">
      <c r="A396" s="89" t="s">
        <v>344</v>
      </c>
      <c r="B396" s="83" t="s">
        <v>271</v>
      </c>
      <c r="C396" s="83" t="s">
        <v>217</v>
      </c>
      <c r="D396" s="83" t="s">
        <v>343</v>
      </c>
      <c r="E396" s="83" t="s">
        <v>315</v>
      </c>
      <c r="F396" s="83" t="s">
        <v>342</v>
      </c>
      <c r="G396" s="83" t="s">
        <v>233</v>
      </c>
      <c r="H396" s="91">
        <v>129600</v>
      </c>
      <c r="I396" s="91">
        <v>129600</v>
      </c>
      <c r="J396" s="93">
        <v>56700</v>
      </c>
      <c r="K396" s="95">
        <f t="shared" si="6"/>
        <v>43.75</v>
      </c>
    </row>
    <row r="397" spans="1:11" ht="31.5" x14ac:dyDescent="0.25">
      <c r="A397" s="89" t="s">
        <v>398</v>
      </c>
      <c r="B397" s="83" t="s">
        <v>271</v>
      </c>
      <c r="C397" s="83" t="s">
        <v>217</v>
      </c>
      <c r="D397" s="83" t="s">
        <v>343</v>
      </c>
      <c r="E397" s="83" t="s">
        <v>315</v>
      </c>
      <c r="F397" s="83" t="s">
        <v>342</v>
      </c>
      <c r="G397" s="83" t="s">
        <v>232</v>
      </c>
      <c r="H397" s="91">
        <v>129600</v>
      </c>
      <c r="I397" s="91">
        <v>129600</v>
      </c>
      <c r="J397" s="98">
        <v>56700</v>
      </c>
      <c r="K397" s="95">
        <f t="shared" si="6"/>
        <v>43.75</v>
      </c>
    </row>
    <row r="398" spans="1:11" ht="31.5" x14ac:dyDescent="0.25">
      <c r="A398" s="89" t="s">
        <v>320</v>
      </c>
      <c r="B398" s="83" t="s">
        <v>271</v>
      </c>
      <c r="C398" s="83" t="s">
        <v>217</v>
      </c>
      <c r="D398" s="83" t="s">
        <v>343</v>
      </c>
      <c r="E398" s="83" t="s">
        <v>315</v>
      </c>
      <c r="F398" s="83" t="s">
        <v>342</v>
      </c>
      <c r="G398" s="83" t="s">
        <v>303</v>
      </c>
      <c r="H398" s="91">
        <v>154800</v>
      </c>
      <c r="I398" s="91">
        <v>154800</v>
      </c>
      <c r="J398" s="98">
        <v>68835</v>
      </c>
      <c r="K398" s="95">
        <f t="shared" si="6"/>
        <v>44.467054263565892</v>
      </c>
    </row>
    <row r="399" spans="1:11" ht="15.75" x14ac:dyDescent="0.25">
      <c r="A399" s="89" t="s">
        <v>319</v>
      </c>
      <c r="B399" s="83" t="s">
        <v>271</v>
      </c>
      <c r="C399" s="83" t="s">
        <v>217</v>
      </c>
      <c r="D399" s="83" t="s">
        <v>343</v>
      </c>
      <c r="E399" s="83" t="s">
        <v>315</v>
      </c>
      <c r="F399" s="83" t="s">
        <v>342</v>
      </c>
      <c r="G399" s="83" t="s">
        <v>301</v>
      </c>
      <c r="H399" s="91">
        <v>154800</v>
      </c>
      <c r="I399" s="91">
        <v>154800</v>
      </c>
      <c r="J399" s="93">
        <v>68835</v>
      </c>
      <c r="K399" s="95">
        <f t="shared" si="6"/>
        <v>44.467054263565892</v>
      </c>
    </row>
    <row r="400" spans="1:11" ht="63" x14ac:dyDescent="0.25">
      <c r="A400" s="84" t="s">
        <v>341</v>
      </c>
      <c r="B400" s="85" t="s">
        <v>271</v>
      </c>
      <c r="C400" s="85" t="s">
        <v>217</v>
      </c>
      <c r="D400" s="85" t="s">
        <v>340</v>
      </c>
      <c r="E400" s="86" t="s">
        <v>451</v>
      </c>
      <c r="F400" s="86" t="s">
        <v>451</v>
      </c>
      <c r="G400" s="86" t="s">
        <v>451</v>
      </c>
      <c r="H400" s="87">
        <v>424192</v>
      </c>
      <c r="I400" s="87">
        <v>424192</v>
      </c>
      <c r="J400" s="97">
        <v>262579.40000000002</v>
      </c>
      <c r="K400" s="96">
        <f t="shared" si="6"/>
        <v>61.901073098974059</v>
      </c>
    </row>
    <row r="401" spans="1:11" ht="31.5" x14ac:dyDescent="0.25">
      <c r="A401" s="84" t="s">
        <v>317</v>
      </c>
      <c r="B401" s="85" t="s">
        <v>271</v>
      </c>
      <c r="C401" s="85" t="s">
        <v>217</v>
      </c>
      <c r="D401" s="85" t="s">
        <v>340</v>
      </c>
      <c r="E401" s="85" t="s">
        <v>315</v>
      </c>
      <c r="F401" s="88" t="s">
        <v>451</v>
      </c>
      <c r="G401" s="88" t="s">
        <v>451</v>
      </c>
      <c r="H401" s="87">
        <v>424192</v>
      </c>
      <c r="I401" s="87">
        <v>424192</v>
      </c>
      <c r="J401" s="97">
        <v>262579.40000000002</v>
      </c>
      <c r="K401" s="96">
        <f t="shared" si="6"/>
        <v>61.901073098974059</v>
      </c>
    </row>
    <row r="402" spans="1:11" ht="47.25" x14ac:dyDescent="0.25">
      <c r="A402" s="89" t="s">
        <v>984</v>
      </c>
      <c r="B402" s="83" t="s">
        <v>271</v>
      </c>
      <c r="C402" s="83" t="s">
        <v>217</v>
      </c>
      <c r="D402" s="83" t="s">
        <v>340</v>
      </c>
      <c r="E402" s="83" t="s">
        <v>315</v>
      </c>
      <c r="F402" s="83" t="s">
        <v>339</v>
      </c>
      <c r="G402" s="90" t="s">
        <v>451</v>
      </c>
      <c r="H402" s="91">
        <v>424192</v>
      </c>
      <c r="I402" s="91">
        <v>424192</v>
      </c>
      <c r="J402" s="93">
        <v>262579.40000000002</v>
      </c>
      <c r="K402" s="95">
        <f t="shared" si="6"/>
        <v>61.901073098974059</v>
      </c>
    </row>
    <row r="403" spans="1:11" ht="31.5" x14ac:dyDescent="0.25">
      <c r="A403" s="89" t="s">
        <v>251</v>
      </c>
      <c r="B403" s="83" t="s">
        <v>271</v>
      </c>
      <c r="C403" s="83" t="s">
        <v>217</v>
      </c>
      <c r="D403" s="83" t="s">
        <v>340</v>
      </c>
      <c r="E403" s="83" t="s">
        <v>315</v>
      </c>
      <c r="F403" s="83" t="s">
        <v>339</v>
      </c>
      <c r="G403" s="83" t="s">
        <v>219</v>
      </c>
      <c r="H403" s="91">
        <v>211000</v>
      </c>
      <c r="I403" s="91">
        <v>211000</v>
      </c>
      <c r="J403" s="98">
        <v>156469.4</v>
      </c>
      <c r="K403" s="95">
        <f t="shared" si="6"/>
        <v>74.156113744075824</v>
      </c>
    </row>
    <row r="404" spans="1:11" ht="31.5" x14ac:dyDescent="0.25">
      <c r="A404" s="89" t="s">
        <v>250</v>
      </c>
      <c r="B404" s="83" t="s">
        <v>271</v>
      </c>
      <c r="C404" s="83" t="s">
        <v>217</v>
      </c>
      <c r="D404" s="83" t="s">
        <v>340</v>
      </c>
      <c r="E404" s="83" t="s">
        <v>315</v>
      </c>
      <c r="F404" s="83" t="s">
        <v>339</v>
      </c>
      <c r="G404" s="83" t="s">
        <v>215</v>
      </c>
      <c r="H404" s="91">
        <v>211000</v>
      </c>
      <c r="I404" s="91">
        <v>211000</v>
      </c>
      <c r="J404" s="98">
        <v>156469.4</v>
      </c>
      <c r="K404" s="95">
        <f t="shared" si="6"/>
        <v>74.156113744075824</v>
      </c>
    </row>
    <row r="405" spans="1:11" ht="31.5" x14ac:dyDescent="0.25">
      <c r="A405" s="89" t="s">
        <v>320</v>
      </c>
      <c r="B405" s="83" t="s">
        <v>271</v>
      </c>
      <c r="C405" s="83" t="s">
        <v>217</v>
      </c>
      <c r="D405" s="83" t="s">
        <v>340</v>
      </c>
      <c r="E405" s="83" t="s">
        <v>315</v>
      </c>
      <c r="F405" s="83" t="s">
        <v>339</v>
      </c>
      <c r="G405" s="83" t="s">
        <v>303</v>
      </c>
      <c r="H405" s="91">
        <v>213192</v>
      </c>
      <c r="I405" s="91">
        <v>213192</v>
      </c>
      <c r="J405" s="93">
        <v>106110</v>
      </c>
      <c r="K405" s="95">
        <f t="shared" si="6"/>
        <v>49.772036474164132</v>
      </c>
    </row>
    <row r="406" spans="1:11" ht="15.75" x14ac:dyDescent="0.25">
      <c r="A406" s="89" t="s">
        <v>319</v>
      </c>
      <c r="B406" s="83" t="s">
        <v>271</v>
      </c>
      <c r="C406" s="83" t="s">
        <v>217</v>
      </c>
      <c r="D406" s="83" t="s">
        <v>340</v>
      </c>
      <c r="E406" s="83" t="s">
        <v>315</v>
      </c>
      <c r="F406" s="83" t="s">
        <v>339</v>
      </c>
      <c r="G406" s="83" t="s">
        <v>301</v>
      </c>
      <c r="H406" s="91">
        <v>213192</v>
      </c>
      <c r="I406" s="91">
        <v>213192</v>
      </c>
      <c r="J406" s="93">
        <v>106110</v>
      </c>
      <c r="K406" s="95">
        <f t="shared" si="6"/>
        <v>49.772036474164132</v>
      </c>
    </row>
    <row r="407" spans="1:11" ht="15.75" x14ac:dyDescent="0.25">
      <c r="A407" s="84" t="s">
        <v>338</v>
      </c>
      <c r="B407" s="85" t="s">
        <v>271</v>
      </c>
      <c r="C407" s="85" t="s">
        <v>217</v>
      </c>
      <c r="D407" s="85" t="s">
        <v>337</v>
      </c>
      <c r="E407" s="86" t="s">
        <v>451</v>
      </c>
      <c r="F407" s="86" t="s">
        <v>451</v>
      </c>
      <c r="G407" s="86" t="s">
        <v>451</v>
      </c>
      <c r="H407" s="87">
        <v>13769045</v>
      </c>
      <c r="I407" s="87">
        <v>13737045</v>
      </c>
      <c r="J407" s="97">
        <v>5352023.43</v>
      </c>
      <c r="K407" s="96">
        <f t="shared" si="6"/>
        <v>38.960514652168641</v>
      </c>
    </row>
    <row r="408" spans="1:11" ht="31.5" x14ac:dyDescent="0.25">
      <c r="A408" s="84" t="s">
        <v>317</v>
      </c>
      <c r="B408" s="85" t="s">
        <v>271</v>
      </c>
      <c r="C408" s="85" t="s">
        <v>217</v>
      </c>
      <c r="D408" s="85" t="s">
        <v>337</v>
      </c>
      <c r="E408" s="85" t="s">
        <v>315</v>
      </c>
      <c r="F408" s="88" t="s">
        <v>451</v>
      </c>
      <c r="G408" s="88" t="s">
        <v>451</v>
      </c>
      <c r="H408" s="87">
        <v>13769045</v>
      </c>
      <c r="I408" s="87">
        <v>13737045</v>
      </c>
      <c r="J408" s="97">
        <v>5352023.43</v>
      </c>
      <c r="K408" s="96">
        <f t="shared" si="6"/>
        <v>38.960514652168641</v>
      </c>
    </row>
    <row r="409" spans="1:11" ht="15.75" x14ac:dyDescent="0.25">
      <c r="A409" s="89" t="s">
        <v>338</v>
      </c>
      <c r="B409" s="83" t="s">
        <v>271</v>
      </c>
      <c r="C409" s="83" t="s">
        <v>217</v>
      </c>
      <c r="D409" s="83" t="s">
        <v>337</v>
      </c>
      <c r="E409" s="83" t="s">
        <v>315</v>
      </c>
      <c r="F409" s="83" t="s">
        <v>336</v>
      </c>
      <c r="G409" s="90" t="s">
        <v>451</v>
      </c>
      <c r="H409" s="91">
        <v>13769045</v>
      </c>
      <c r="I409" s="91">
        <v>13737045</v>
      </c>
      <c r="J409" s="93">
        <v>5352023.43</v>
      </c>
      <c r="K409" s="95">
        <f t="shared" si="6"/>
        <v>38.960514652168641</v>
      </c>
    </row>
    <row r="410" spans="1:11" ht="31.5" x14ac:dyDescent="0.25">
      <c r="A410" s="89" t="s">
        <v>320</v>
      </c>
      <c r="B410" s="83" t="s">
        <v>271</v>
      </c>
      <c r="C410" s="83" t="s">
        <v>217</v>
      </c>
      <c r="D410" s="83" t="s">
        <v>337</v>
      </c>
      <c r="E410" s="83" t="s">
        <v>315</v>
      </c>
      <c r="F410" s="83" t="s">
        <v>336</v>
      </c>
      <c r="G410" s="83" t="s">
        <v>303</v>
      </c>
      <c r="H410" s="91">
        <v>13769045</v>
      </c>
      <c r="I410" s="91">
        <v>13737045</v>
      </c>
      <c r="J410" s="98">
        <v>5352023.43</v>
      </c>
      <c r="K410" s="95">
        <f t="shared" si="6"/>
        <v>38.960514652168641</v>
      </c>
    </row>
    <row r="411" spans="1:11" ht="15.75" x14ac:dyDescent="0.25">
      <c r="A411" s="89" t="s">
        <v>319</v>
      </c>
      <c r="B411" s="83" t="s">
        <v>271</v>
      </c>
      <c r="C411" s="83" t="s">
        <v>217</v>
      </c>
      <c r="D411" s="83" t="s">
        <v>337</v>
      </c>
      <c r="E411" s="83" t="s">
        <v>315</v>
      </c>
      <c r="F411" s="83" t="s">
        <v>336</v>
      </c>
      <c r="G411" s="83" t="s">
        <v>301</v>
      </c>
      <c r="H411" s="91">
        <v>5704550</v>
      </c>
      <c r="I411" s="91">
        <v>5688550</v>
      </c>
      <c r="J411" s="98">
        <v>2273540.38</v>
      </c>
      <c r="K411" s="95">
        <f t="shared" si="6"/>
        <v>39.966957836355483</v>
      </c>
    </row>
    <row r="412" spans="1:11" ht="15.75" x14ac:dyDescent="0.25">
      <c r="A412" s="89" t="s">
        <v>403</v>
      </c>
      <c r="B412" s="83" t="s">
        <v>271</v>
      </c>
      <c r="C412" s="83" t="s">
        <v>217</v>
      </c>
      <c r="D412" s="83" t="s">
        <v>337</v>
      </c>
      <c r="E412" s="83" t="s">
        <v>315</v>
      </c>
      <c r="F412" s="83" t="s">
        <v>336</v>
      </c>
      <c r="G412" s="83" t="s">
        <v>335</v>
      </c>
      <c r="H412" s="91">
        <v>8064495</v>
      </c>
      <c r="I412" s="91">
        <v>8048495</v>
      </c>
      <c r="J412" s="93">
        <v>3078483.05</v>
      </c>
      <c r="K412" s="95">
        <f t="shared" si="6"/>
        <v>38.249176398817411</v>
      </c>
    </row>
    <row r="413" spans="1:11" ht="15.75" x14ac:dyDescent="0.25">
      <c r="A413" s="84" t="s">
        <v>334</v>
      </c>
      <c r="B413" s="85" t="s">
        <v>271</v>
      </c>
      <c r="C413" s="85" t="s">
        <v>217</v>
      </c>
      <c r="D413" s="85" t="s">
        <v>333</v>
      </c>
      <c r="E413" s="86" t="s">
        <v>451</v>
      </c>
      <c r="F413" s="86" t="s">
        <v>451</v>
      </c>
      <c r="G413" s="86" t="s">
        <v>451</v>
      </c>
      <c r="H413" s="87">
        <v>557275</v>
      </c>
      <c r="I413" s="87">
        <v>557275</v>
      </c>
      <c r="J413" s="97">
        <v>53560</v>
      </c>
      <c r="K413" s="96">
        <f t="shared" si="6"/>
        <v>9.6110537885245169</v>
      </c>
    </row>
    <row r="414" spans="1:11" ht="31.5" x14ac:dyDescent="0.25">
      <c r="A414" s="84" t="s">
        <v>317</v>
      </c>
      <c r="B414" s="85" t="s">
        <v>271</v>
      </c>
      <c r="C414" s="85" t="s">
        <v>217</v>
      </c>
      <c r="D414" s="85" t="s">
        <v>333</v>
      </c>
      <c r="E414" s="85" t="s">
        <v>315</v>
      </c>
      <c r="F414" s="88" t="s">
        <v>451</v>
      </c>
      <c r="G414" s="88" t="s">
        <v>451</v>
      </c>
      <c r="H414" s="87">
        <v>557275</v>
      </c>
      <c r="I414" s="87">
        <v>557275</v>
      </c>
      <c r="J414" s="97">
        <v>53560</v>
      </c>
      <c r="K414" s="96">
        <f t="shared" si="6"/>
        <v>9.6110537885245169</v>
      </c>
    </row>
    <row r="415" spans="1:11" ht="31.5" x14ac:dyDescent="0.25">
      <c r="A415" s="89" t="s">
        <v>985</v>
      </c>
      <c r="B415" s="83" t="s">
        <v>271</v>
      </c>
      <c r="C415" s="83" t="s">
        <v>217</v>
      </c>
      <c r="D415" s="83" t="s">
        <v>333</v>
      </c>
      <c r="E415" s="83" t="s">
        <v>315</v>
      </c>
      <c r="F415" s="83" t="s">
        <v>332</v>
      </c>
      <c r="G415" s="90" t="s">
        <v>451</v>
      </c>
      <c r="H415" s="91">
        <v>557275</v>
      </c>
      <c r="I415" s="91">
        <v>557275</v>
      </c>
      <c r="J415" s="93">
        <v>53560</v>
      </c>
      <c r="K415" s="95">
        <f t="shared" si="6"/>
        <v>9.6110537885245169</v>
      </c>
    </row>
    <row r="416" spans="1:11" ht="31.5" x14ac:dyDescent="0.25">
      <c r="A416" s="89" t="s">
        <v>251</v>
      </c>
      <c r="B416" s="83" t="s">
        <v>271</v>
      </c>
      <c r="C416" s="83" t="s">
        <v>217</v>
      </c>
      <c r="D416" s="83" t="s">
        <v>333</v>
      </c>
      <c r="E416" s="83" t="s">
        <v>315</v>
      </c>
      <c r="F416" s="83" t="s">
        <v>332</v>
      </c>
      <c r="G416" s="83" t="s">
        <v>219</v>
      </c>
      <c r="H416" s="91">
        <v>426675</v>
      </c>
      <c r="I416" s="91">
        <v>426675</v>
      </c>
      <c r="J416" s="93">
        <v>47560</v>
      </c>
      <c r="K416" s="95">
        <f t="shared" si="6"/>
        <v>11.146657291849769</v>
      </c>
    </row>
    <row r="417" spans="1:11" ht="31.5" x14ac:dyDescent="0.25">
      <c r="A417" s="89" t="s">
        <v>250</v>
      </c>
      <c r="B417" s="83" t="s">
        <v>271</v>
      </c>
      <c r="C417" s="83" t="s">
        <v>217</v>
      </c>
      <c r="D417" s="83" t="s">
        <v>333</v>
      </c>
      <c r="E417" s="83" t="s">
        <v>315</v>
      </c>
      <c r="F417" s="83" t="s">
        <v>332</v>
      </c>
      <c r="G417" s="83" t="s">
        <v>215</v>
      </c>
      <c r="H417" s="91">
        <v>426675</v>
      </c>
      <c r="I417" s="91">
        <v>426675</v>
      </c>
      <c r="J417" s="98">
        <v>47560</v>
      </c>
      <c r="K417" s="95">
        <f t="shared" si="6"/>
        <v>11.146657291849769</v>
      </c>
    </row>
    <row r="418" spans="1:11" ht="31.5" x14ac:dyDescent="0.25">
      <c r="A418" s="89" t="s">
        <v>320</v>
      </c>
      <c r="B418" s="83" t="s">
        <v>271</v>
      </c>
      <c r="C418" s="83" t="s">
        <v>217</v>
      </c>
      <c r="D418" s="83" t="s">
        <v>333</v>
      </c>
      <c r="E418" s="83" t="s">
        <v>315</v>
      </c>
      <c r="F418" s="83" t="s">
        <v>332</v>
      </c>
      <c r="G418" s="83" t="s">
        <v>303</v>
      </c>
      <c r="H418" s="91">
        <v>130600</v>
      </c>
      <c r="I418" s="91">
        <v>130600</v>
      </c>
      <c r="J418" s="98">
        <v>6000</v>
      </c>
      <c r="K418" s="95">
        <f t="shared" si="6"/>
        <v>4.5941807044410412</v>
      </c>
    </row>
    <row r="419" spans="1:11" ht="15.75" x14ac:dyDescent="0.25">
      <c r="A419" s="89" t="s">
        <v>319</v>
      </c>
      <c r="B419" s="83" t="s">
        <v>271</v>
      </c>
      <c r="C419" s="83" t="s">
        <v>217</v>
      </c>
      <c r="D419" s="83" t="s">
        <v>333</v>
      </c>
      <c r="E419" s="83" t="s">
        <v>315</v>
      </c>
      <c r="F419" s="83" t="s">
        <v>332</v>
      </c>
      <c r="G419" s="83" t="s">
        <v>301</v>
      </c>
      <c r="H419" s="91">
        <v>130600</v>
      </c>
      <c r="I419" s="91">
        <v>130600</v>
      </c>
      <c r="J419" s="93">
        <v>6000</v>
      </c>
      <c r="K419" s="95">
        <f t="shared" si="6"/>
        <v>4.5941807044410412</v>
      </c>
    </row>
    <row r="420" spans="1:11" ht="31.5" x14ac:dyDescent="0.25">
      <c r="A420" s="84" t="s">
        <v>331</v>
      </c>
      <c r="B420" s="85" t="s">
        <v>271</v>
      </c>
      <c r="C420" s="85" t="s">
        <v>217</v>
      </c>
      <c r="D420" s="85" t="s">
        <v>330</v>
      </c>
      <c r="E420" s="86" t="s">
        <v>451</v>
      </c>
      <c r="F420" s="86" t="s">
        <v>451</v>
      </c>
      <c r="G420" s="86" t="s">
        <v>451</v>
      </c>
      <c r="H420" s="87">
        <v>1543284</v>
      </c>
      <c r="I420" s="87">
        <v>1543284</v>
      </c>
      <c r="J420" s="97">
        <v>609137.35</v>
      </c>
      <c r="K420" s="96">
        <f t="shared" si="6"/>
        <v>39.470204447139992</v>
      </c>
    </row>
    <row r="421" spans="1:11" ht="31.5" x14ac:dyDescent="0.25">
      <c r="A421" s="84" t="s">
        <v>317</v>
      </c>
      <c r="B421" s="85" t="s">
        <v>271</v>
      </c>
      <c r="C421" s="85" t="s">
        <v>217</v>
      </c>
      <c r="D421" s="85" t="s">
        <v>330</v>
      </c>
      <c r="E421" s="85" t="s">
        <v>315</v>
      </c>
      <c r="F421" s="88" t="s">
        <v>451</v>
      </c>
      <c r="G421" s="88" t="s">
        <v>451</v>
      </c>
      <c r="H421" s="87">
        <v>1543284</v>
      </c>
      <c r="I421" s="87">
        <v>1543284</v>
      </c>
      <c r="J421" s="97">
        <v>609137.35</v>
      </c>
      <c r="K421" s="96">
        <f t="shared" si="6"/>
        <v>39.470204447139992</v>
      </c>
    </row>
    <row r="422" spans="1:11" ht="31.5" x14ac:dyDescent="0.25">
      <c r="A422" s="89" t="s">
        <v>967</v>
      </c>
      <c r="B422" s="83" t="s">
        <v>271</v>
      </c>
      <c r="C422" s="83" t="s">
        <v>217</v>
      </c>
      <c r="D422" s="83" t="s">
        <v>330</v>
      </c>
      <c r="E422" s="83" t="s">
        <v>315</v>
      </c>
      <c r="F422" s="83" t="s">
        <v>329</v>
      </c>
      <c r="G422" s="90" t="s">
        <v>451</v>
      </c>
      <c r="H422" s="91">
        <v>1543284</v>
      </c>
      <c r="I422" s="91">
        <v>1543284</v>
      </c>
      <c r="J422" s="93">
        <v>609137.35</v>
      </c>
      <c r="K422" s="95">
        <f t="shared" si="6"/>
        <v>39.470204447139992</v>
      </c>
    </row>
    <row r="423" spans="1:11" ht="78.75" x14ac:dyDescent="0.25">
      <c r="A423" s="89" t="s">
        <v>242</v>
      </c>
      <c r="B423" s="83" t="s">
        <v>271</v>
      </c>
      <c r="C423" s="83" t="s">
        <v>217</v>
      </c>
      <c r="D423" s="83" t="s">
        <v>330</v>
      </c>
      <c r="E423" s="83" t="s">
        <v>315</v>
      </c>
      <c r="F423" s="83" t="s">
        <v>329</v>
      </c>
      <c r="G423" s="83" t="s">
        <v>241</v>
      </c>
      <c r="H423" s="91">
        <v>1509554</v>
      </c>
      <c r="I423" s="91">
        <v>1509554</v>
      </c>
      <c r="J423" s="93">
        <v>595087.35</v>
      </c>
      <c r="K423" s="95">
        <f t="shared" si="6"/>
        <v>39.421401950509882</v>
      </c>
    </row>
    <row r="424" spans="1:11" ht="15.75" x14ac:dyDescent="0.25">
      <c r="A424" s="89" t="s">
        <v>327</v>
      </c>
      <c r="B424" s="83" t="s">
        <v>271</v>
      </c>
      <c r="C424" s="83" t="s">
        <v>217</v>
      </c>
      <c r="D424" s="83" t="s">
        <v>330</v>
      </c>
      <c r="E424" s="83" t="s">
        <v>315</v>
      </c>
      <c r="F424" s="83" t="s">
        <v>329</v>
      </c>
      <c r="G424" s="83" t="s">
        <v>326</v>
      </c>
      <c r="H424" s="91">
        <v>1509554</v>
      </c>
      <c r="I424" s="91">
        <v>1509554</v>
      </c>
      <c r="J424" s="98">
        <v>595087.35</v>
      </c>
      <c r="K424" s="95">
        <f t="shared" si="6"/>
        <v>39.421401950509882</v>
      </c>
    </row>
    <row r="425" spans="1:11" ht="31.5" x14ac:dyDescent="0.25">
      <c r="A425" s="89" t="s">
        <v>251</v>
      </c>
      <c r="B425" s="83" t="s">
        <v>271</v>
      </c>
      <c r="C425" s="83" t="s">
        <v>217</v>
      </c>
      <c r="D425" s="83" t="s">
        <v>330</v>
      </c>
      <c r="E425" s="83" t="s">
        <v>315</v>
      </c>
      <c r="F425" s="83" t="s">
        <v>329</v>
      </c>
      <c r="G425" s="83" t="s">
        <v>219</v>
      </c>
      <c r="H425" s="91">
        <v>33730</v>
      </c>
      <c r="I425" s="91">
        <v>33730</v>
      </c>
      <c r="J425" s="98">
        <v>14050</v>
      </c>
      <c r="K425" s="95">
        <f t="shared" si="6"/>
        <v>41.654313667358437</v>
      </c>
    </row>
    <row r="426" spans="1:11" ht="31.5" x14ac:dyDescent="0.25">
      <c r="A426" s="89" t="s">
        <v>250</v>
      </c>
      <c r="B426" s="83" t="s">
        <v>271</v>
      </c>
      <c r="C426" s="83" t="s">
        <v>217</v>
      </c>
      <c r="D426" s="83" t="s">
        <v>330</v>
      </c>
      <c r="E426" s="83" t="s">
        <v>315</v>
      </c>
      <c r="F426" s="83" t="s">
        <v>329</v>
      </c>
      <c r="G426" s="83" t="s">
        <v>215</v>
      </c>
      <c r="H426" s="91">
        <v>33730</v>
      </c>
      <c r="I426" s="91">
        <v>33730</v>
      </c>
      <c r="J426" s="93">
        <v>14050</v>
      </c>
      <c r="K426" s="95">
        <f t="shared" si="6"/>
        <v>41.654313667358437</v>
      </c>
    </row>
    <row r="427" spans="1:11" ht="15.75" x14ac:dyDescent="0.25">
      <c r="A427" s="84" t="s">
        <v>328</v>
      </c>
      <c r="B427" s="85" t="s">
        <v>271</v>
      </c>
      <c r="C427" s="85" t="s">
        <v>217</v>
      </c>
      <c r="D427" s="85" t="s">
        <v>325</v>
      </c>
      <c r="E427" s="86" t="s">
        <v>451</v>
      </c>
      <c r="F427" s="86" t="s">
        <v>451</v>
      </c>
      <c r="G427" s="86" t="s">
        <v>451</v>
      </c>
      <c r="H427" s="87">
        <v>2058656</v>
      </c>
      <c r="I427" s="87">
        <v>2078656</v>
      </c>
      <c r="J427" s="97">
        <v>791802.79</v>
      </c>
      <c r="K427" s="96">
        <f t="shared" si="6"/>
        <v>38.0920551548693</v>
      </c>
    </row>
    <row r="428" spans="1:11" ht="31.5" x14ac:dyDescent="0.25">
      <c r="A428" s="84" t="s">
        <v>317</v>
      </c>
      <c r="B428" s="85" t="s">
        <v>271</v>
      </c>
      <c r="C428" s="85" t="s">
        <v>217</v>
      </c>
      <c r="D428" s="85" t="s">
        <v>325</v>
      </c>
      <c r="E428" s="85" t="s">
        <v>315</v>
      </c>
      <c r="F428" s="88" t="s">
        <v>451</v>
      </c>
      <c r="G428" s="88" t="s">
        <v>451</v>
      </c>
      <c r="H428" s="87">
        <v>2058656</v>
      </c>
      <c r="I428" s="87">
        <v>2078656</v>
      </c>
      <c r="J428" s="97">
        <v>791802.79</v>
      </c>
      <c r="K428" s="96">
        <f t="shared" si="6"/>
        <v>38.0920551548693</v>
      </c>
    </row>
    <row r="429" spans="1:11" ht="15.75" x14ac:dyDescent="0.25">
      <c r="A429" s="89" t="s">
        <v>328</v>
      </c>
      <c r="B429" s="83" t="s">
        <v>271</v>
      </c>
      <c r="C429" s="83" t="s">
        <v>217</v>
      </c>
      <c r="D429" s="83" t="s">
        <v>325</v>
      </c>
      <c r="E429" s="83" t="s">
        <v>315</v>
      </c>
      <c r="F429" s="83" t="s">
        <v>324</v>
      </c>
      <c r="G429" s="90" t="s">
        <v>451</v>
      </c>
      <c r="H429" s="91">
        <v>2058656</v>
      </c>
      <c r="I429" s="91">
        <v>2078656</v>
      </c>
      <c r="J429" s="98">
        <v>791802.79</v>
      </c>
      <c r="K429" s="95">
        <f t="shared" si="6"/>
        <v>38.0920551548693</v>
      </c>
    </row>
    <row r="430" spans="1:11" ht="78.75" x14ac:dyDescent="0.25">
      <c r="A430" s="89" t="s">
        <v>242</v>
      </c>
      <c r="B430" s="83" t="s">
        <v>271</v>
      </c>
      <c r="C430" s="83" t="s">
        <v>217</v>
      </c>
      <c r="D430" s="83" t="s">
        <v>325</v>
      </c>
      <c r="E430" s="83" t="s">
        <v>315</v>
      </c>
      <c r="F430" s="83" t="s">
        <v>324</v>
      </c>
      <c r="G430" s="83" t="s">
        <v>241</v>
      </c>
      <c r="H430" s="91">
        <v>2040456</v>
      </c>
      <c r="I430" s="91">
        <v>2040456</v>
      </c>
      <c r="J430" s="98">
        <v>787802.79</v>
      </c>
      <c r="K430" s="95">
        <f t="shared" si="6"/>
        <v>38.609153542149407</v>
      </c>
    </row>
    <row r="431" spans="1:11" ht="15.75" x14ac:dyDescent="0.25">
      <c r="A431" s="89" t="s">
        <v>327</v>
      </c>
      <c r="B431" s="83" t="s">
        <v>271</v>
      </c>
      <c r="C431" s="83" t="s">
        <v>217</v>
      </c>
      <c r="D431" s="83" t="s">
        <v>325</v>
      </c>
      <c r="E431" s="83" t="s">
        <v>315</v>
      </c>
      <c r="F431" s="83" t="s">
        <v>324</v>
      </c>
      <c r="G431" s="83" t="s">
        <v>326</v>
      </c>
      <c r="H431" s="91">
        <v>2040456</v>
      </c>
      <c r="I431" s="91">
        <v>2040456</v>
      </c>
      <c r="J431" s="93">
        <v>787802.79</v>
      </c>
      <c r="K431" s="95">
        <f t="shared" si="6"/>
        <v>38.609153542149407</v>
      </c>
    </row>
    <row r="432" spans="1:11" ht="31.5" x14ac:dyDescent="0.25">
      <c r="A432" s="89" t="s">
        <v>251</v>
      </c>
      <c r="B432" s="83" t="s">
        <v>271</v>
      </c>
      <c r="C432" s="83" t="s">
        <v>217</v>
      </c>
      <c r="D432" s="83" t="s">
        <v>325</v>
      </c>
      <c r="E432" s="83" t="s">
        <v>315</v>
      </c>
      <c r="F432" s="83" t="s">
        <v>324</v>
      </c>
      <c r="G432" s="83" t="s">
        <v>219</v>
      </c>
      <c r="H432" s="91">
        <v>18200</v>
      </c>
      <c r="I432" s="91">
        <v>38200</v>
      </c>
      <c r="J432" s="93">
        <v>4000</v>
      </c>
      <c r="K432" s="95">
        <f t="shared" si="6"/>
        <v>10.471204188481675</v>
      </c>
    </row>
    <row r="433" spans="1:11" ht="31.5" x14ac:dyDescent="0.25">
      <c r="A433" s="89" t="s">
        <v>250</v>
      </c>
      <c r="B433" s="83" t="s">
        <v>271</v>
      </c>
      <c r="C433" s="83" t="s">
        <v>217</v>
      </c>
      <c r="D433" s="83" t="s">
        <v>325</v>
      </c>
      <c r="E433" s="83" t="s">
        <v>315</v>
      </c>
      <c r="F433" s="83" t="s">
        <v>324</v>
      </c>
      <c r="G433" s="83" t="s">
        <v>215</v>
      </c>
      <c r="H433" s="91">
        <v>18200</v>
      </c>
      <c r="I433" s="91">
        <v>38200</v>
      </c>
      <c r="J433" s="93">
        <v>4000</v>
      </c>
      <c r="K433" s="95">
        <f t="shared" si="6"/>
        <v>10.471204188481675</v>
      </c>
    </row>
    <row r="434" spans="1:11" ht="31.5" x14ac:dyDescent="0.25">
      <c r="A434" s="84" t="s">
        <v>886</v>
      </c>
      <c r="B434" s="85" t="s">
        <v>271</v>
      </c>
      <c r="C434" s="85" t="s">
        <v>217</v>
      </c>
      <c r="D434" s="85" t="s">
        <v>887</v>
      </c>
      <c r="E434" s="86" t="s">
        <v>451</v>
      </c>
      <c r="F434" s="86" t="s">
        <v>451</v>
      </c>
      <c r="G434" s="86" t="s">
        <v>451</v>
      </c>
      <c r="H434" s="87">
        <v>4289508</v>
      </c>
      <c r="I434" s="87">
        <v>4289508</v>
      </c>
      <c r="J434" s="97">
        <v>0</v>
      </c>
      <c r="K434" s="96">
        <f t="shared" ref="K434:K498" si="7">J434/I434*100</f>
        <v>0</v>
      </c>
    </row>
    <row r="435" spans="1:11" ht="31.5" x14ac:dyDescent="0.25">
      <c r="A435" s="84" t="s">
        <v>317</v>
      </c>
      <c r="B435" s="85" t="s">
        <v>271</v>
      </c>
      <c r="C435" s="85" t="s">
        <v>217</v>
      </c>
      <c r="D435" s="85" t="s">
        <v>887</v>
      </c>
      <c r="E435" s="85" t="s">
        <v>315</v>
      </c>
      <c r="F435" s="88" t="s">
        <v>451</v>
      </c>
      <c r="G435" s="88" t="s">
        <v>451</v>
      </c>
      <c r="H435" s="87">
        <v>4289508</v>
      </c>
      <c r="I435" s="87">
        <v>4289508</v>
      </c>
      <c r="J435" s="97">
        <v>0</v>
      </c>
      <c r="K435" s="96">
        <f t="shared" si="7"/>
        <v>0</v>
      </c>
    </row>
    <row r="436" spans="1:11" ht="47.25" x14ac:dyDescent="0.25">
      <c r="A436" s="89" t="s">
        <v>854</v>
      </c>
      <c r="B436" s="83" t="s">
        <v>271</v>
      </c>
      <c r="C436" s="83" t="s">
        <v>217</v>
      </c>
      <c r="D436" s="83" t="s">
        <v>887</v>
      </c>
      <c r="E436" s="83" t="s">
        <v>315</v>
      </c>
      <c r="F436" s="83" t="s">
        <v>888</v>
      </c>
      <c r="G436" s="90" t="s">
        <v>451</v>
      </c>
      <c r="H436" s="91">
        <v>4289508</v>
      </c>
      <c r="I436" s="91">
        <v>4289508</v>
      </c>
      <c r="J436" s="98">
        <v>0</v>
      </c>
      <c r="K436" s="95">
        <f t="shared" si="7"/>
        <v>0</v>
      </c>
    </row>
    <row r="437" spans="1:11" ht="31.5" x14ac:dyDescent="0.25">
      <c r="A437" s="89" t="s">
        <v>320</v>
      </c>
      <c r="B437" s="83" t="s">
        <v>271</v>
      </c>
      <c r="C437" s="83" t="s">
        <v>217</v>
      </c>
      <c r="D437" s="83" t="s">
        <v>887</v>
      </c>
      <c r="E437" s="83" t="s">
        <v>315</v>
      </c>
      <c r="F437" s="83" t="s">
        <v>888</v>
      </c>
      <c r="G437" s="83" t="s">
        <v>303</v>
      </c>
      <c r="H437" s="91">
        <v>4289508</v>
      </c>
      <c r="I437" s="91">
        <v>4289508</v>
      </c>
      <c r="J437" s="93">
        <v>0</v>
      </c>
      <c r="K437" s="95">
        <f t="shared" si="7"/>
        <v>0</v>
      </c>
    </row>
    <row r="438" spans="1:11" ht="15.75" x14ac:dyDescent="0.25">
      <c r="A438" s="89" t="s">
        <v>319</v>
      </c>
      <c r="B438" s="83" t="s">
        <v>271</v>
      </c>
      <c r="C438" s="83" t="s">
        <v>217</v>
      </c>
      <c r="D438" s="83" t="s">
        <v>887</v>
      </c>
      <c r="E438" s="83" t="s">
        <v>315</v>
      </c>
      <c r="F438" s="83" t="s">
        <v>888</v>
      </c>
      <c r="G438" s="83" t="s">
        <v>301</v>
      </c>
      <c r="H438" s="91">
        <v>4289508</v>
      </c>
      <c r="I438" s="91">
        <v>4289508</v>
      </c>
      <c r="J438" s="93">
        <v>0</v>
      </c>
      <c r="K438" s="95">
        <f t="shared" si="7"/>
        <v>0</v>
      </c>
    </row>
    <row r="439" spans="1:11" ht="47.25" x14ac:dyDescent="0.25">
      <c r="A439" s="111" t="s">
        <v>903</v>
      </c>
      <c r="B439" s="85" t="s">
        <v>271</v>
      </c>
      <c r="C439" s="85" t="s">
        <v>217</v>
      </c>
      <c r="D439" s="85">
        <v>27</v>
      </c>
      <c r="E439" s="86" t="s">
        <v>451</v>
      </c>
      <c r="F439" s="86" t="s">
        <v>451</v>
      </c>
      <c r="G439" s="86" t="s">
        <v>451</v>
      </c>
      <c r="H439" s="100">
        <v>0</v>
      </c>
      <c r="I439" s="100">
        <v>42000</v>
      </c>
      <c r="J439" s="97">
        <v>0</v>
      </c>
      <c r="K439" s="96"/>
    </row>
    <row r="440" spans="1:11" ht="31.5" x14ac:dyDescent="0.25">
      <c r="A440" s="111" t="s">
        <v>317</v>
      </c>
      <c r="B440" s="85" t="s">
        <v>271</v>
      </c>
      <c r="C440" s="85" t="s">
        <v>217</v>
      </c>
      <c r="D440" s="85">
        <v>27</v>
      </c>
      <c r="E440" s="85" t="s">
        <v>315</v>
      </c>
      <c r="F440" s="88" t="s">
        <v>451</v>
      </c>
      <c r="G440" s="88" t="s">
        <v>451</v>
      </c>
      <c r="H440" s="100">
        <v>0</v>
      </c>
      <c r="I440" s="100">
        <v>42000</v>
      </c>
      <c r="J440" s="97">
        <v>0</v>
      </c>
      <c r="K440" s="96"/>
    </row>
    <row r="441" spans="1:11" ht="47.25" x14ac:dyDescent="0.25">
      <c r="A441" s="89" t="s">
        <v>903</v>
      </c>
      <c r="B441" s="83" t="s">
        <v>271</v>
      </c>
      <c r="C441" s="83" t="s">
        <v>217</v>
      </c>
      <c r="D441" s="83">
        <v>27</v>
      </c>
      <c r="E441" s="83" t="s">
        <v>315</v>
      </c>
      <c r="F441" s="83">
        <v>81430</v>
      </c>
      <c r="G441" s="90" t="s">
        <v>451</v>
      </c>
      <c r="H441" s="91">
        <v>0</v>
      </c>
      <c r="I441" s="91">
        <v>42000</v>
      </c>
      <c r="J441" s="93">
        <v>0</v>
      </c>
      <c r="K441" s="95"/>
    </row>
    <row r="442" spans="1:11" ht="31.5" x14ac:dyDescent="0.25">
      <c r="A442" s="89" t="s">
        <v>320</v>
      </c>
      <c r="B442" s="83" t="s">
        <v>271</v>
      </c>
      <c r="C442" s="83" t="s">
        <v>217</v>
      </c>
      <c r="D442" s="83">
        <v>27</v>
      </c>
      <c r="E442" s="83" t="s">
        <v>315</v>
      </c>
      <c r="F442" s="83">
        <v>81430</v>
      </c>
      <c r="G442" s="83" t="s">
        <v>303</v>
      </c>
      <c r="H442" s="91">
        <v>0</v>
      </c>
      <c r="I442" s="91">
        <v>42000</v>
      </c>
      <c r="J442" s="93">
        <v>0</v>
      </c>
      <c r="K442" s="95"/>
    </row>
    <row r="443" spans="1:11" ht="15.75" x14ac:dyDescent="0.25">
      <c r="A443" s="89" t="s">
        <v>319</v>
      </c>
      <c r="B443" s="83" t="s">
        <v>271</v>
      </c>
      <c r="C443" s="83" t="s">
        <v>217</v>
      </c>
      <c r="D443" s="83">
        <v>27</v>
      </c>
      <c r="E443" s="83" t="s">
        <v>315</v>
      </c>
      <c r="F443" s="83">
        <v>81430</v>
      </c>
      <c r="G443" s="83" t="s">
        <v>301</v>
      </c>
      <c r="H443" s="91">
        <v>0</v>
      </c>
      <c r="I443" s="91">
        <v>26000</v>
      </c>
      <c r="J443" s="93">
        <v>0</v>
      </c>
      <c r="K443" s="95"/>
    </row>
    <row r="444" spans="1:11" ht="15.75" x14ac:dyDescent="0.25">
      <c r="A444" s="89" t="s">
        <v>403</v>
      </c>
      <c r="B444" s="83" t="s">
        <v>271</v>
      </c>
      <c r="C444" s="83" t="s">
        <v>217</v>
      </c>
      <c r="D444" s="83">
        <v>27</v>
      </c>
      <c r="E444" s="83" t="s">
        <v>315</v>
      </c>
      <c r="F444" s="83">
        <v>81430</v>
      </c>
      <c r="G444" s="83">
        <v>620</v>
      </c>
      <c r="H444" s="91">
        <v>0</v>
      </c>
      <c r="I444" s="91">
        <v>16000</v>
      </c>
      <c r="J444" s="93">
        <v>0</v>
      </c>
      <c r="K444" s="95"/>
    </row>
    <row r="445" spans="1:11" ht="15.75" x14ac:dyDescent="0.25">
      <c r="A445" s="84" t="s">
        <v>757</v>
      </c>
      <c r="B445" s="85" t="s">
        <v>271</v>
      </c>
      <c r="C445" s="85" t="s">
        <v>217</v>
      </c>
      <c r="D445" s="85" t="s">
        <v>322</v>
      </c>
      <c r="E445" s="86" t="s">
        <v>451</v>
      </c>
      <c r="F445" s="86" t="s">
        <v>451</v>
      </c>
      <c r="G445" s="86" t="s">
        <v>451</v>
      </c>
      <c r="H445" s="87">
        <v>0</v>
      </c>
      <c r="I445" s="87">
        <v>187735</v>
      </c>
      <c r="J445" s="97">
        <v>187735</v>
      </c>
      <c r="K445" s="96">
        <f t="shared" si="7"/>
        <v>100</v>
      </c>
    </row>
    <row r="446" spans="1:11" ht="31.5" x14ac:dyDescent="0.25">
      <c r="A446" s="84" t="s">
        <v>317</v>
      </c>
      <c r="B446" s="85" t="s">
        <v>271</v>
      </c>
      <c r="C446" s="85" t="s">
        <v>217</v>
      </c>
      <c r="D446" s="85" t="s">
        <v>322</v>
      </c>
      <c r="E446" s="85" t="s">
        <v>315</v>
      </c>
      <c r="F446" s="88" t="s">
        <v>451</v>
      </c>
      <c r="G446" s="88" t="s">
        <v>451</v>
      </c>
      <c r="H446" s="87">
        <v>0</v>
      </c>
      <c r="I446" s="87">
        <v>187735</v>
      </c>
      <c r="J446" s="97">
        <v>187735</v>
      </c>
      <c r="K446" s="96">
        <f t="shared" si="7"/>
        <v>100</v>
      </c>
    </row>
    <row r="447" spans="1:11" ht="15.75" x14ac:dyDescent="0.25">
      <c r="A447" s="109" t="s">
        <v>757</v>
      </c>
      <c r="B447" s="83" t="s">
        <v>271</v>
      </c>
      <c r="C447" s="83" t="s">
        <v>217</v>
      </c>
      <c r="D447" s="83" t="s">
        <v>322</v>
      </c>
      <c r="E447" s="83" t="s">
        <v>315</v>
      </c>
      <c r="F447" s="83" t="s">
        <v>321</v>
      </c>
      <c r="G447" s="90" t="s">
        <v>451</v>
      </c>
      <c r="H447" s="91">
        <v>0</v>
      </c>
      <c r="I447" s="91">
        <v>187735</v>
      </c>
      <c r="J447" s="98">
        <v>187735</v>
      </c>
      <c r="K447" s="95">
        <f t="shared" si="7"/>
        <v>100</v>
      </c>
    </row>
    <row r="448" spans="1:11" ht="31.5" x14ac:dyDescent="0.25">
      <c r="A448" s="89" t="s">
        <v>320</v>
      </c>
      <c r="B448" s="83" t="s">
        <v>271</v>
      </c>
      <c r="C448" s="83" t="s">
        <v>217</v>
      </c>
      <c r="D448" s="83" t="s">
        <v>322</v>
      </c>
      <c r="E448" s="83" t="s">
        <v>315</v>
      </c>
      <c r="F448" s="83" t="s">
        <v>321</v>
      </c>
      <c r="G448" s="83" t="s">
        <v>303</v>
      </c>
      <c r="H448" s="91">
        <v>0</v>
      </c>
      <c r="I448" s="91">
        <v>187735</v>
      </c>
      <c r="J448" s="98">
        <v>187735</v>
      </c>
      <c r="K448" s="95">
        <f t="shared" si="7"/>
        <v>100</v>
      </c>
    </row>
    <row r="449" spans="1:11" ht="15.75" x14ac:dyDescent="0.25">
      <c r="A449" s="89" t="s">
        <v>319</v>
      </c>
      <c r="B449" s="83" t="s">
        <v>271</v>
      </c>
      <c r="C449" s="83" t="s">
        <v>217</v>
      </c>
      <c r="D449" s="83" t="s">
        <v>322</v>
      </c>
      <c r="E449" s="83" t="s">
        <v>315</v>
      </c>
      <c r="F449" s="83" t="s">
        <v>321</v>
      </c>
      <c r="G449" s="83" t="s">
        <v>301</v>
      </c>
      <c r="H449" s="91">
        <v>0</v>
      </c>
      <c r="I449" s="91">
        <v>187735</v>
      </c>
      <c r="J449" s="93">
        <v>187735</v>
      </c>
      <c r="K449" s="95">
        <f t="shared" si="7"/>
        <v>100</v>
      </c>
    </row>
    <row r="450" spans="1:11" ht="15.75" x14ac:dyDescent="0.25">
      <c r="A450" s="84" t="s">
        <v>889</v>
      </c>
      <c r="B450" s="85" t="s">
        <v>265</v>
      </c>
      <c r="C450" s="86" t="s">
        <v>451</v>
      </c>
      <c r="D450" s="86" t="s">
        <v>451</v>
      </c>
      <c r="E450" s="86" t="s">
        <v>451</v>
      </c>
      <c r="F450" s="86" t="s">
        <v>451</v>
      </c>
      <c r="G450" s="86" t="s">
        <v>451</v>
      </c>
      <c r="H450" s="87">
        <v>2921500</v>
      </c>
      <c r="I450" s="87">
        <v>2272862.86</v>
      </c>
      <c r="J450" s="97">
        <v>544235.84</v>
      </c>
      <c r="K450" s="96">
        <f t="shared" si="7"/>
        <v>23.944948442687828</v>
      </c>
    </row>
    <row r="451" spans="1:11" ht="47.25" x14ac:dyDescent="0.25">
      <c r="A451" s="84" t="s">
        <v>313</v>
      </c>
      <c r="B451" s="85" t="s">
        <v>265</v>
      </c>
      <c r="C451" s="85" t="s">
        <v>217</v>
      </c>
      <c r="D451" s="85" t="s">
        <v>221</v>
      </c>
      <c r="E451" s="86" t="s">
        <v>451</v>
      </c>
      <c r="F451" s="86" t="s">
        <v>451</v>
      </c>
      <c r="G451" s="86" t="s">
        <v>451</v>
      </c>
      <c r="H451" s="87">
        <v>2921500</v>
      </c>
      <c r="I451" s="87">
        <v>2272862.86</v>
      </c>
      <c r="J451" s="97">
        <v>544235.84</v>
      </c>
      <c r="K451" s="96">
        <f t="shared" si="7"/>
        <v>23.944948442687828</v>
      </c>
    </row>
    <row r="452" spans="1:11" ht="15.75" x14ac:dyDescent="0.25">
      <c r="A452" s="84" t="s">
        <v>237</v>
      </c>
      <c r="B452" s="85" t="s">
        <v>265</v>
      </c>
      <c r="C452" s="85" t="s">
        <v>217</v>
      </c>
      <c r="D452" s="85" t="s">
        <v>221</v>
      </c>
      <c r="E452" s="85" t="s">
        <v>216</v>
      </c>
      <c r="F452" s="88" t="s">
        <v>451</v>
      </c>
      <c r="G452" s="88" t="s">
        <v>451</v>
      </c>
      <c r="H452" s="87">
        <v>2921500</v>
      </c>
      <c r="I452" s="87">
        <v>2272862.86</v>
      </c>
      <c r="J452" s="97">
        <v>544235.84</v>
      </c>
      <c r="K452" s="96">
        <f t="shared" si="7"/>
        <v>23.944948442687828</v>
      </c>
    </row>
    <row r="453" spans="1:11" ht="31.5" x14ac:dyDescent="0.25">
      <c r="A453" s="89" t="s">
        <v>976</v>
      </c>
      <c r="B453" s="83" t="s">
        <v>265</v>
      </c>
      <c r="C453" s="83" t="s">
        <v>217</v>
      </c>
      <c r="D453" s="83" t="s">
        <v>221</v>
      </c>
      <c r="E453" s="83" t="s">
        <v>216</v>
      </c>
      <c r="F453" s="83" t="s">
        <v>306</v>
      </c>
      <c r="G453" s="90" t="s">
        <v>451</v>
      </c>
      <c r="H453" s="91">
        <v>2921500</v>
      </c>
      <c r="I453" s="91">
        <v>2272862.86</v>
      </c>
      <c r="J453" s="98">
        <v>544235.84</v>
      </c>
      <c r="K453" s="95">
        <f t="shared" si="7"/>
        <v>23.944948442687828</v>
      </c>
    </row>
    <row r="454" spans="1:11" ht="31.5" x14ac:dyDescent="0.25">
      <c r="A454" s="89" t="s">
        <v>381</v>
      </c>
      <c r="B454" s="83" t="s">
        <v>265</v>
      </c>
      <c r="C454" s="83" t="s">
        <v>217</v>
      </c>
      <c r="D454" s="83" t="s">
        <v>221</v>
      </c>
      <c r="E454" s="83" t="s">
        <v>216</v>
      </c>
      <c r="F454" s="83" t="s">
        <v>306</v>
      </c>
      <c r="G454" s="83" t="s">
        <v>299</v>
      </c>
      <c r="H454" s="91">
        <v>2921500</v>
      </c>
      <c r="I454" s="91">
        <v>2272862.86</v>
      </c>
      <c r="J454" s="98">
        <v>544235.84</v>
      </c>
      <c r="K454" s="95">
        <f t="shared" si="7"/>
        <v>23.944948442687828</v>
      </c>
    </row>
    <row r="455" spans="1:11" ht="15.75" x14ac:dyDescent="0.25">
      <c r="A455" s="89" t="s">
        <v>380</v>
      </c>
      <c r="B455" s="83" t="s">
        <v>265</v>
      </c>
      <c r="C455" s="83" t="s">
        <v>217</v>
      </c>
      <c r="D455" s="83" t="s">
        <v>221</v>
      </c>
      <c r="E455" s="83" t="s">
        <v>216</v>
      </c>
      <c r="F455" s="83" t="s">
        <v>306</v>
      </c>
      <c r="G455" s="83" t="s">
        <v>298</v>
      </c>
      <c r="H455" s="91">
        <v>2921500</v>
      </c>
      <c r="I455" s="91">
        <v>2272862.86</v>
      </c>
      <c r="J455" s="93">
        <v>544235.84</v>
      </c>
      <c r="K455" s="95">
        <f t="shared" si="7"/>
        <v>23.944948442687828</v>
      </c>
    </row>
    <row r="456" spans="1:11" ht="47.25" x14ac:dyDescent="0.25">
      <c r="A456" s="84" t="s">
        <v>890</v>
      </c>
      <c r="B456" s="85" t="s">
        <v>310</v>
      </c>
      <c r="C456" s="86" t="s">
        <v>451</v>
      </c>
      <c r="D456" s="86" t="s">
        <v>451</v>
      </c>
      <c r="E456" s="86" t="s">
        <v>451</v>
      </c>
      <c r="F456" s="86" t="s">
        <v>451</v>
      </c>
      <c r="G456" s="86" t="s">
        <v>451</v>
      </c>
      <c r="H456" s="87">
        <v>23000</v>
      </c>
      <c r="I456" s="87">
        <v>23000</v>
      </c>
      <c r="J456" s="97">
        <v>10000</v>
      </c>
      <c r="K456" s="96">
        <f t="shared" si="7"/>
        <v>43.478260869565219</v>
      </c>
    </row>
    <row r="457" spans="1:11" ht="47.25" x14ac:dyDescent="0.25">
      <c r="A457" s="84" t="s">
        <v>311</v>
      </c>
      <c r="B457" s="85" t="s">
        <v>310</v>
      </c>
      <c r="C457" s="85" t="s">
        <v>217</v>
      </c>
      <c r="D457" s="85" t="s">
        <v>221</v>
      </c>
      <c r="E457" s="86" t="s">
        <v>451</v>
      </c>
      <c r="F457" s="86" t="s">
        <v>451</v>
      </c>
      <c r="G457" s="86" t="s">
        <v>451</v>
      </c>
      <c r="H457" s="87">
        <v>23000</v>
      </c>
      <c r="I457" s="87">
        <v>23000</v>
      </c>
      <c r="J457" s="97">
        <v>10000</v>
      </c>
      <c r="K457" s="96">
        <f t="shared" si="7"/>
        <v>43.478260869565219</v>
      </c>
    </row>
    <row r="458" spans="1:11" ht="15.75" x14ac:dyDescent="0.25">
      <c r="A458" s="84" t="s">
        <v>237</v>
      </c>
      <c r="B458" s="85" t="s">
        <v>310</v>
      </c>
      <c r="C458" s="85" t="s">
        <v>217</v>
      </c>
      <c r="D458" s="85" t="s">
        <v>221</v>
      </c>
      <c r="E458" s="85" t="s">
        <v>216</v>
      </c>
      <c r="F458" s="88" t="s">
        <v>451</v>
      </c>
      <c r="G458" s="88" t="s">
        <v>451</v>
      </c>
      <c r="H458" s="87">
        <v>23000</v>
      </c>
      <c r="I458" s="87">
        <v>23000</v>
      </c>
      <c r="J458" s="97">
        <v>10000</v>
      </c>
      <c r="K458" s="96">
        <f t="shared" si="7"/>
        <v>43.478260869565219</v>
      </c>
    </row>
    <row r="459" spans="1:11" ht="31.5" x14ac:dyDescent="0.25">
      <c r="A459" s="89" t="s">
        <v>986</v>
      </c>
      <c r="B459" s="83" t="s">
        <v>310</v>
      </c>
      <c r="C459" s="83" t="s">
        <v>217</v>
      </c>
      <c r="D459" s="83" t="s">
        <v>221</v>
      </c>
      <c r="E459" s="83" t="s">
        <v>216</v>
      </c>
      <c r="F459" s="83" t="s">
        <v>309</v>
      </c>
      <c r="G459" s="90" t="s">
        <v>451</v>
      </c>
      <c r="H459" s="91">
        <v>23000</v>
      </c>
      <c r="I459" s="91">
        <v>23000</v>
      </c>
      <c r="J459" s="93">
        <v>10000</v>
      </c>
      <c r="K459" s="95">
        <f t="shared" si="7"/>
        <v>43.478260869565219</v>
      </c>
    </row>
    <row r="460" spans="1:11" ht="31.5" x14ac:dyDescent="0.25">
      <c r="A460" s="89" t="s">
        <v>251</v>
      </c>
      <c r="B460" s="83" t="s">
        <v>310</v>
      </c>
      <c r="C460" s="83" t="s">
        <v>217</v>
      </c>
      <c r="D460" s="83" t="s">
        <v>221</v>
      </c>
      <c r="E460" s="83" t="s">
        <v>216</v>
      </c>
      <c r="F460" s="83" t="s">
        <v>309</v>
      </c>
      <c r="G460" s="83" t="s">
        <v>219</v>
      </c>
      <c r="H460" s="91">
        <v>23000</v>
      </c>
      <c r="I460" s="91">
        <v>23000</v>
      </c>
      <c r="J460" s="93">
        <v>10000</v>
      </c>
      <c r="K460" s="95">
        <f t="shared" si="7"/>
        <v>43.478260869565219</v>
      </c>
    </row>
    <row r="461" spans="1:11" ht="31.5" x14ac:dyDescent="0.25">
      <c r="A461" s="89" t="s">
        <v>250</v>
      </c>
      <c r="B461" s="83" t="s">
        <v>310</v>
      </c>
      <c r="C461" s="83" t="s">
        <v>217</v>
      </c>
      <c r="D461" s="83" t="s">
        <v>221</v>
      </c>
      <c r="E461" s="83" t="s">
        <v>216</v>
      </c>
      <c r="F461" s="83" t="s">
        <v>309</v>
      </c>
      <c r="G461" s="83" t="s">
        <v>215</v>
      </c>
      <c r="H461" s="91">
        <v>23000</v>
      </c>
      <c r="I461" s="91">
        <v>23000</v>
      </c>
      <c r="J461" s="98">
        <v>10000</v>
      </c>
      <c r="K461" s="95">
        <f t="shared" si="7"/>
        <v>43.478260869565219</v>
      </c>
    </row>
    <row r="462" spans="1:11" ht="31.5" x14ac:dyDescent="0.25">
      <c r="A462" s="84" t="s">
        <v>891</v>
      </c>
      <c r="B462" s="85" t="s">
        <v>307</v>
      </c>
      <c r="C462" s="86" t="s">
        <v>451</v>
      </c>
      <c r="D462" s="86" t="s">
        <v>451</v>
      </c>
      <c r="E462" s="86" t="s">
        <v>451</v>
      </c>
      <c r="F462" s="86" t="s">
        <v>451</v>
      </c>
      <c r="G462" s="86" t="s">
        <v>451</v>
      </c>
      <c r="H462" s="87">
        <v>17948690</v>
      </c>
      <c r="I462" s="87">
        <v>11455530</v>
      </c>
      <c r="J462" s="92">
        <v>95445.32</v>
      </c>
      <c r="K462" s="95">
        <f t="shared" si="7"/>
        <v>0.83318117974463002</v>
      </c>
    </row>
    <row r="463" spans="1:11" ht="31.5" x14ac:dyDescent="0.25">
      <c r="A463" s="84" t="s">
        <v>308</v>
      </c>
      <c r="B463" s="85" t="s">
        <v>307</v>
      </c>
      <c r="C463" s="85" t="s">
        <v>217</v>
      </c>
      <c r="D463" s="85" t="s">
        <v>221</v>
      </c>
      <c r="E463" s="86" t="s">
        <v>451</v>
      </c>
      <c r="F463" s="86" t="s">
        <v>451</v>
      </c>
      <c r="G463" s="86" t="s">
        <v>451</v>
      </c>
      <c r="H463" s="87">
        <v>17948690</v>
      </c>
      <c r="I463" s="87">
        <v>11455530</v>
      </c>
      <c r="J463" s="92">
        <v>95445.32</v>
      </c>
      <c r="K463" s="95">
        <f t="shared" si="7"/>
        <v>0.83318117974463002</v>
      </c>
    </row>
    <row r="464" spans="1:11" ht="15.75" x14ac:dyDescent="0.25">
      <c r="A464" s="84" t="s">
        <v>237</v>
      </c>
      <c r="B464" s="85" t="s">
        <v>307</v>
      </c>
      <c r="C464" s="85" t="s">
        <v>217</v>
      </c>
      <c r="D464" s="85" t="s">
        <v>221</v>
      </c>
      <c r="E464" s="85" t="s">
        <v>216</v>
      </c>
      <c r="F464" s="88" t="s">
        <v>451</v>
      </c>
      <c r="G464" s="88" t="s">
        <v>451</v>
      </c>
      <c r="H464" s="87">
        <v>17948690</v>
      </c>
      <c r="I464" s="87">
        <v>11455530</v>
      </c>
      <c r="J464" s="97">
        <v>95445.32</v>
      </c>
      <c r="K464" s="95">
        <f t="shared" si="7"/>
        <v>0.83318117974463002</v>
      </c>
    </row>
    <row r="465" spans="1:11" ht="31.5" x14ac:dyDescent="0.25">
      <c r="A465" s="89" t="s">
        <v>976</v>
      </c>
      <c r="B465" s="83" t="s">
        <v>307</v>
      </c>
      <c r="C465" s="83" t="s">
        <v>217</v>
      </c>
      <c r="D465" s="83" t="s">
        <v>221</v>
      </c>
      <c r="E465" s="83" t="s">
        <v>216</v>
      </c>
      <c r="F465" s="83" t="s">
        <v>306</v>
      </c>
      <c r="G465" s="90" t="s">
        <v>451</v>
      </c>
      <c r="H465" s="91">
        <v>975000</v>
      </c>
      <c r="I465" s="91">
        <v>975000</v>
      </c>
      <c r="J465" s="93">
        <v>95445.32</v>
      </c>
      <c r="K465" s="95">
        <f t="shared" si="7"/>
        <v>9.7892635897435909</v>
      </c>
    </row>
    <row r="466" spans="1:11" ht="31.5" x14ac:dyDescent="0.25">
      <c r="A466" s="89" t="s">
        <v>381</v>
      </c>
      <c r="B466" s="83" t="s">
        <v>307</v>
      </c>
      <c r="C466" s="83" t="s">
        <v>217</v>
      </c>
      <c r="D466" s="83" t="s">
        <v>221</v>
      </c>
      <c r="E466" s="83" t="s">
        <v>216</v>
      </c>
      <c r="F466" s="83" t="s">
        <v>306</v>
      </c>
      <c r="G466" s="83" t="s">
        <v>299</v>
      </c>
      <c r="H466" s="91">
        <v>975000</v>
      </c>
      <c r="I466" s="91">
        <v>975000</v>
      </c>
      <c r="J466" s="93">
        <v>95445.32</v>
      </c>
      <c r="K466" s="95">
        <f t="shared" si="7"/>
        <v>9.7892635897435909</v>
      </c>
    </row>
    <row r="467" spans="1:11" ht="15.75" x14ac:dyDescent="0.25">
      <c r="A467" s="89" t="s">
        <v>380</v>
      </c>
      <c r="B467" s="83" t="s">
        <v>307</v>
      </c>
      <c r="C467" s="83" t="s">
        <v>217</v>
      </c>
      <c r="D467" s="83" t="s">
        <v>221</v>
      </c>
      <c r="E467" s="83" t="s">
        <v>216</v>
      </c>
      <c r="F467" s="83" t="s">
        <v>306</v>
      </c>
      <c r="G467" s="83" t="s">
        <v>298</v>
      </c>
      <c r="H467" s="91">
        <v>975000</v>
      </c>
      <c r="I467" s="91">
        <v>975000</v>
      </c>
      <c r="J467" s="93">
        <v>95445.32</v>
      </c>
      <c r="K467" s="95">
        <f t="shared" si="7"/>
        <v>9.7892635897435909</v>
      </c>
    </row>
    <row r="468" spans="1:11" ht="31.5" x14ac:dyDescent="0.25">
      <c r="A468" s="89" t="s">
        <v>977</v>
      </c>
      <c r="B468" s="83" t="s">
        <v>307</v>
      </c>
      <c r="C468" s="83" t="s">
        <v>217</v>
      </c>
      <c r="D468" s="83" t="s">
        <v>221</v>
      </c>
      <c r="E468" s="83" t="s">
        <v>216</v>
      </c>
      <c r="F468" s="83" t="s">
        <v>312</v>
      </c>
      <c r="G468" s="90" t="s">
        <v>451</v>
      </c>
      <c r="H468" s="91">
        <v>16973690</v>
      </c>
      <c r="I468" s="91">
        <v>10480530</v>
      </c>
      <c r="J468" s="93">
        <v>0</v>
      </c>
      <c r="K468" s="95">
        <f t="shared" si="7"/>
        <v>0</v>
      </c>
    </row>
    <row r="469" spans="1:11" ht="31.5" x14ac:dyDescent="0.25">
      <c r="A469" s="89" t="s">
        <v>381</v>
      </c>
      <c r="B469" s="83" t="s">
        <v>307</v>
      </c>
      <c r="C469" s="83" t="s">
        <v>217</v>
      </c>
      <c r="D469" s="83" t="s">
        <v>221</v>
      </c>
      <c r="E469" s="83" t="s">
        <v>216</v>
      </c>
      <c r="F469" s="83" t="s">
        <v>312</v>
      </c>
      <c r="G469" s="83" t="s">
        <v>299</v>
      </c>
      <c r="H469" s="91">
        <v>16973690</v>
      </c>
      <c r="I469" s="91">
        <v>10480530</v>
      </c>
      <c r="J469" s="93">
        <v>0</v>
      </c>
      <c r="K469" s="95">
        <f t="shared" si="7"/>
        <v>0</v>
      </c>
    </row>
    <row r="470" spans="1:11" ht="15.75" x14ac:dyDescent="0.25">
      <c r="A470" s="89" t="s">
        <v>380</v>
      </c>
      <c r="B470" s="83" t="s">
        <v>307</v>
      </c>
      <c r="C470" s="83" t="s">
        <v>217</v>
      </c>
      <c r="D470" s="83" t="s">
        <v>221</v>
      </c>
      <c r="E470" s="83" t="s">
        <v>216</v>
      </c>
      <c r="F470" s="83" t="s">
        <v>312</v>
      </c>
      <c r="G470" s="83" t="s">
        <v>298</v>
      </c>
      <c r="H470" s="91">
        <v>16973690</v>
      </c>
      <c r="I470" s="91">
        <v>10480530</v>
      </c>
      <c r="J470" s="93">
        <v>0</v>
      </c>
      <c r="K470" s="95">
        <f t="shared" si="7"/>
        <v>0</v>
      </c>
    </row>
    <row r="471" spans="1:11" ht="31.5" x14ac:dyDescent="0.25">
      <c r="A471" s="84" t="s">
        <v>892</v>
      </c>
      <c r="B471" s="85" t="s">
        <v>291</v>
      </c>
      <c r="C471" s="86" t="s">
        <v>451</v>
      </c>
      <c r="D471" s="86" t="s">
        <v>451</v>
      </c>
      <c r="E471" s="86" t="s">
        <v>451</v>
      </c>
      <c r="F471" s="86" t="s">
        <v>451</v>
      </c>
      <c r="G471" s="86" t="s">
        <v>451</v>
      </c>
      <c r="H471" s="87">
        <v>192452463.25999999</v>
      </c>
      <c r="I471" s="87">
        <v>231776885.15000001</v>
      </c>
      <c r="J471" s="97">
        <v>72531632.629999995</v>
      </c>
      <c r="K471" s="96">
        <f t="shared" si="7"/>
        <v>31.293729995145718</v>
      </c>
    </row>
    <row r="472" spans="1:11" ht="31.5" x14ac:dyDescent="0.25">
      <c r="A472" s="84" t="s">
        <v>305</v>
      </c>
      <c r="B472" s="85" t="s">
        <v>291</v>
      </c>
      <c r="C472" s="85" t="s">
        <v>217</v>
      </c>
      <c r="D472" s="85" t="s">
        <v>221</v>
      </c>
      <c r="E472" s="86" t="s">
        <v>451</v>
      </c>
      <c r="F472" s="86" t="s">
        <v>451</v>
      </c>
      <c r="G472" s="86" t="s">
        <v>451</v>
      </c>
      <c r="H472" s="87">
        <v>90201867.260000005</v>
      </c>
      <c r="I472" s="87">
        <v>78411134.409999996</v>
      </c>
      <c r="J472" s="97">
        <v>34844024.789999999</v>
      </c>
      <c r="K472" s="96">
        <f t="shared" si="7"/>
        <v>44.437598119427591</v>
      </c>
    </row>
    <row r="473" spans="1:11" ht="15.75" x14ac:dyDescent="0.25">
      <c r="A473" s="84" t="s">
        <v>237</v>
      </c>
      <c r="B473" s="85" t="s">
        <v>291</v>
      </c>
      <c r="C473" s="85" t="s">
        <v>217</v>
      </c>
      <c r="D473" s="85" t="s">
        <v>221</v>
      </c>
      <c r="E473" s="85" t="s">
        <v>216</v>
      </c>
      <c r="F473" s="88" t="s">
        <v>451</v>
      </c>
      <c r="G473" s="88" t="s">
        <v>451</v>
      </c>
      <c r="H473" s="87">
        <v>90201867.260000005</v>
      </c>
      <c r="I473" s="87">
        <v>78411134.409999996</v>
      </c>
      <c r="J473" s="97">
        <v>34844024.789999999</v>
      </c>
      <c r="K473" s="96">
        <f t="shared" si="7"/>
        <v>44.437598119427591</v>
      </c>
    </row>
    <row r="474" spans="1:11" ht="31.5" x14ac:dyDescent="0.25">
      <c r="A474" s="89" t="s">
        <v>987</v>
      </c>
      <c r="B474" s="83" t="s">
        <v>291</v>
      </c>
      <c r="C474" s="83" t="s">
        <v>217</v>
      </c>
      <c r="D474" s="83" t="s">
        <v>221</v>
      </c>
      <c r="E474" s="83" t="s">
        <v>216</v>
      </c>
      <c r="F474" s="83" t="s">
        <v>302</v>
      </c>
      <c r="G474" s="90" t="s">
        <v>451</v>
      </c>
      <c r="H474" s="91">
        <v>750000</v>
      </c>
      <c r="I474" s="91">
        <v>849560</v>
      </c>
      <c r="J474" s="98">
        <v>275170</v>
      </c>
      <c r="K474" s="95">
        <f t="shared" si="7"/>
        <v>32.38970761335279</v>
      </c>
    </row>
    <row r="475" spans="1:11" ht="31.5" x14ac:dyDescent="0.25">
      <c r="A475" s="89" t="s">
        <v>381</v>
      </c>
      <c r="B475" s="83" t="s">
        <v>291</v>
      </c>
      <c r="C475" s="83" t="s">
        <v>217</v>
      </c>
      <c r="D475" s="83" t="s">
        <v>221</v>
      </c>
      <c r="E475" s="83" t="s">
        <v>216</v>
      </c>
      <c r="F475" s="83" t="s">
        <v>302</v>
      </c>
      <c r="G475" s="83" t="s">
        <v>299</v>
      </c>
      <c r="H475" s="91">
        <v>750000</v>
      </c>
      <c r="I475" s="91">
        <v>849560</v>
      </c>
      <c r="J475" s="93">
        <v>275170</v>
      </c>
      <c r="K475" s="95">
        <f t="shared" si="7"/>
        <v>32.38970761335279</v>
      </c>
    </row>
    <row r="476" spans="1:11" ht="15.75" x14ac:dyDescent="0.25">
      <c r="A476" s="89" t="s">
        <v>380</v>
      </c>
      <c r="B476" s="83" t="s">
        <v>291</v>
      </c>
      <c r="C476" s="83" t="s">
        <v>217</v>
      </c>
      <c r="D476" s="83" t="s">
        <v>221</v>
      </c>
      <c r="E476" s="83" t="s">
        <v>216</v>
      </c>
      <c r="F476" s="83" t="s">
        <v>302</v>
      </c>
      <c r="G476" s="83" t="s">
        <v>298</v>
      </c>
      <c r="H476" s="91">
        <v>750000</v>
      </c>
      <c r="I476" s="91">
        <v>849560</v>
      </c>
      <c r="J476" s="93">
        <v>275170</v>
      </c>
      <c r="K476" s="95">
        <f t="shared" si="7"/>
        <v>32.38970761335279</v>
      </c>
    </row>
    <row r="477" spans="1:11" ht="15.75" x14ac:dyDescent="0.25">
      <c r="A477" s="89" t="s">
        <v>834</v>
      </c>
      <c r="B477" s="83" t="s">
        <v>291</v>
      </c>
      <c r="C477" s="83" t="s">
        <v>217</v>
      </c>
      <c r="D477" s="83" t="s">
        <v>221</v>
      </c>
      <c r="E477" s="83" t="s">
        <v>216</v>
      </c>
      <c r="F477" s="83" t="s">
        <v>893</v>
      </c>
      <c r="G477" s="90" t="s">
        <v>451</v>
      </c>
      <c r="H477" s="91">
        <v>285031</v>
      </c>
      <c r="I477" s="91">
        <v>285031</v>
      </c>
      <c r="J477" s="93">
        <v>160132.16</v>
      </c>
      <c r="K477" s="95">
        <f t="shared" si="7"/>
        <v>56.180611933438819</v>
      </c>
    </row>
    <row r="478" spans="1:11" ht="31.5" x14ac:dyDescent="0.25">
      <c r="A478" s="89" t="s">
        <v>251</v>
      </c>
      <c r="B478" s="83" t="s">
        <v>291</v>
      </c>
      <c r="C478" s="83" t="s">
        <v>217</v>
      </c>
      <c r="D478" s="83" t="s">
        <v>221</v>
      </c>
      <c r="E478" s="83" t="s">
        <v>216</v>
      </c>
      <c r="F478" s="83" t="s">
        <v>893</v>
      </c>
      <c r="G478" s="83" t="s">
        <v>219</v>
      </c>
      <c r="H478" s="91">
        <v>285031</v>
      </c>
      <c r="I478" s="91">
        <v>285031</v>
      </c>
      <c r="J478" s="98">
        <v>160132.16</v>
      </c>
      <c r="K478" s="95">
        <f t="shared" si="7"/>
        <v>56.180611933438819</v>
      </c>
    </row>
    <row r="479" spans="1:11" ht="31.5" x14ac:dyDescent="0.25">
      <c r="A479" s="89" t="s">
        <v>250</v>
      </c>
      <c r="B479" s="83" t="s">
        <v>291</v>
      </c>
      <c r="C479" s="83" t="s">
        <v>217</v>
      </c>
      <c r="D479" s="83" t="s">
        <v>221</v>
      </c>
      <c r="E479" s="83" t="s">
        <v>216</v>
      </c>
      <c r="F479" s="83" t="s">
        <v>893</v>
      </c>
      <c r="G479" s="83" t="s">
        <v>215</v>
      </c>
      <c r="H479" s="91">
        <v>285031</v>
      </c>
      <c r="I479" s="91">
        <v>285031</v>
      </c>
      <c r="J479" s="98">
        <v>160132.16</v>
      </c>
      <c r="K479" s="95">
        <f t="shared" si="7"/>
        <v>56.180611933438819</v>
      </c>
    </row>
    <row r="480" spans="1:11" ht="31.5" x14ac:dyDescent="0.25">
      <c r="A480" s="89" t="s">
        <v>988</v>
      </c>
      <c r="B480" s="83" t="s">
        <v>291</v>
      </c>
      <c r="C480" s="83" t="s">
        <v>217</v>
      </c>
      <c r="D480" s="83" t="s">
        <v>221</v>
      </c>
      <c r="E480" s="83" t="s">
        <v>216</v>
      </c>
      <c r="F480" s="83" t="s">
        <v>294</v>
      </c>
      <c r="G480" s="90" t="s">
        <v>451</v>
      </c>
      <c r="H480" s="91">
        <v>89166836.260000005</v>
      </c>
      <c r="I480" s="91">
        <v>77276543.409999996</v>
      </c>
      <c r="J480" s="93">
        <v>34408722.630000003</v>
      </c>
      <c r="K480" s="95">
        <f t="shared" si="7"/>
        <v>44.526736201748037</v>
      </c>
    </row>
    <row r="481" spans="1:11" ht="31.5" x14ac:dyDescent="0.25">
      <c r="A481" s="89" t="s">
        <v>381</v>
      </c>
      <c r="B481" s="83" t="s">
        <v>291</v>
      </c>
      <c r="C481" s="83" t="s">
        <v>217</v>
      </c>
      <c r="D481" s="83" t="s">
        <v>221</v>
      </c>
      <c r="E481" s="83" t="s">
        <v>216</v>
      </c>
      <c r="F481" s="83" t="s">
        <v>294</v>
      </c>
      <c r="G481" s="83" t="s">
        <v>299</v>
      </c>
      <c r="H481" s="91">
        <v>89166836.260000005</v>
      </c>
      <c r="I481" s="91">
        <v>77276543.409999996</v>
      </c>
      <c r="J481" s="93">
        <v>34408722.630000003</v>
      </c>
      <c r="K481" s="95">
        <f t="shared" si="7"/>
        <v>44.526736201748037</v>
      </c>
    </row>
    <row r="482" spans="1:11" ht="15.75" x14ac:dyDescent="0.25">
      <c r="A482" s="89" t="s">
        <v>380</v>
      </c>
      <c r="B482" s="83" t="s">
        <v>291</v>
      </c>
      <c r="C482" s="83" t="s">
        <v>217</v>
      </c>
      <c r="D482" s="83" t="s">
        <v>221</v>
      </c>
      <c r="E482" s="83" t="s">
        <v>216</v>
      </c>
      <c r="F482" s="83" t="s">
        <v>294</v>
      </c>
      <c r="G482" s="83" t="s">
        <v>298</v>
      </c>
      <c r="H482" s="91">
        <v>89166836.260000005</v>
      </c>
      <c r="I482" s="91">
        <v>77276543.409999996</v>
      </c>
      <c r="J482" s="93">
        <v>34408722.630000003</v>
      </c>
      <c r="K482" s="95">
        <f t="shared" si="7"/>
        <v>44.526736201748037</v>
      </c>
    </row>
    <row r="483" spans="1:11" ht="63" x14ac:dyDescent="0.25">
      <c r="A483" s="84" t="s">
        <v>297</v>
      </c>
      <c r="B483" s="85" t="s">
        <v>291</v>
      </c>
      <c r="C483" s="85" t="s">
        <v>217</v>
      </c>
      <c r="D483" s="85" t="s">
        <v>280</v>
      </c>
      <c r="E483" s="86" t="s">
        <v>451</v>
      </c>
      <c r="F483" s="86" t="s">
        <v>451</v>
      </c>
      <c r="G483" s="86" t="s">
        <v>451</v>
      </c>
      <c r="H483" s="87">
        <v>15341575.189999999</v>
      </c>
      <c r="I483" s="87">
        <v>11898107.369999999</v>
      </c>
      <c r="J483" s="92">
        <v>3801430.52</v>
      </c>
      <c r="K483" s="96">
        <f t="shared" si="7"/>
        <v>31.949875738934434</v>
      </c>
    </row>
    <row r="484" spans="1:11" ht="15.75" x14ac:dyDescent="0.25">
      <c r="A484" s="84" t="s">
        <v>237</v>
      </c>
      <c r="B484" s="85" t="s">
        <v>291</v>
      </c>
      <c r="C484" s="85" t="s">
        <v>217</v>
      </c>
      <c r="D484" s="85" t="s">
        <v>280</v>
      </c>
      <c r="E484" s="85" t="s">
        <v>216</v>
      </c>
      <c r="F484" s="88" t="s">
        <v>451</v>
      </c>
      <c r="G484" s="88" t="s">
        <v>451</v>
      </c>
      <c r="H484" s="87">
        <v>15341575.189999999</v>
      </c>
      <c r="I484" s="87">
        <v>11898107.369999999</v>
      </c>
      <c r="J484" s="92">
        <v>3801430.52</v>
      </c>
      <c r="K484" s="96">
        <f t="shared" si="7"/>
        <v>31.949875738934434</v>
      </c>
    </row>
    <row r="485" spans="1:11" ht="47.25" x14ac:dyDescent="0.25">
      <c r="A485" s="89" t="s">
        <v>296</v>
      </c>
      <c r="B485" s="83" t="s">
        <v>291</v>
      </c>
      <c r="C485" s="83" t="s">
        <v>217</v>
      </c>
      <c r="D485" s="83" t="s">
        <v>280</v>
      </c>
      <c r="E485" s="83" t="s">
        <v>216</v>
      </c>
      <c r="F485" s="83" t="s">
        <v>295</v>
      </c>
      <c r="G485" s="90" t="s">
        <v>451</v>
      </c>
      <c r="H485" s="91">
        <v>15341575.189999999</v>
      </c>
      <c r="I485" s="91">
        <v>11898107.369999999</v>
      </c>
      <c r="J485" s="93">
        <v>3801430.52</v>
      </c>
      <c r="K485" s="95">
        <f t="shared" si="7"/>
        <v>31.949875738934434</v>
      </c>
    </row>
    <row r="486" spans="1:11" ht="15.75" x14ac:dyDescent="0.25">
      <c r="A486" s="89" t="s">
        <v>292</v>
      </c>
      <c r="B486" s="83" t="s">
        <v>291</v>
      </c>
      <c r="C486" s="83" t="s">
        <v>217</v>
      </c>
      <c r="D486" s="83" t="s">
        <v>280</v>
      </c>
      <c r="E486" s="83" t="s">
        <v>216</v>
      </c>
      <c r="F486" s="83" t="s">
        <v>295</v>
      </c>
      <c r="G486" s="83" t="s">
        <v>259</v>
      </c>
      <c r="H486" s="91">
        <v>15341575.189999999</v>
      </c>
      <c r="I486" s="91">
        <v>11898107.369999999</v>
      </c>
      <c r="J486" s="93">
        <v>3801430.52</v>
      </c>
      <c r="K486" s="95">
        <f t="shared" si="7"/>
        <v>31.949875738934434</v>
      </c>
    </row>
    <row r="487" spans="1:11" ht="15.75" x14ac:dyDescent="0.25">
      <c r="A487" s="89" t="s">
        <v>56</v>
      </c>
      <c r="B487" s="83" t="s">
        <v>291</v>
      </c>
      <c r="C487" s="83" t="s">
        <v>217</v>
      </c>
      <c r="D487" s="83" t="s">
        <v>280</v>
      </c>
      <c r="E487" s="83" t="s">
        <v>216</v>
      </c>
      <c r="F487" s="83" t="s">
        <v>295</v>
      </c>
      <c r="G487" s="83" t="s">
        <v>288</v>
      </c>
      <c r="H487" s="91">
        <v>15341575.189999999</v>
      </c>
      <c r="I487" s="91">
        <v>11898107.369999999</v>
      </c>
      <c r="J487" s="93">
        <v>3801430.52</v>
      </c>
      <c r="K487" s="95">
        <f t="shared" si="7"/>
        <v>31.949875738934434</v>
      </c>
    </row>
    <row r="488" spans="1:11" ht="47.25" x14ac:dyDescent="0.25">
      <c r="A488" s="84" t="s">
        <v>712</v>
      </c>
      <c r="B488" s="85" t="s">
        <v>291</v>
      </c>
      <c r="C488" s="85" t="s">
        <v>217</v>
      </c>
      <c r="D488" s="85" t="s">
        <v>275</v>
      </c>
      <c r="E488" s="86" t="s">
        <v>451</v>
      </c>
      <c r="F488" s="86" t="s">
        <v>451</v>
      </c>
      <c r="G488" s="86" t="s">
        <v>451</v>
      </c>
      <c r="H488" s="87">
        <v>46240116.32</v>
      </c>
      <c r="I488" s="87">
        <v>100798738.88</v>
      </c>
      <c r="J488" s="92">
        <v>31778548.920000002</v>
      </c>
      <c r="K488" s="96">
        <f t="shared" si="7"/>
        <v>31.526732648740857</v>
      </c>
    </row>
    <row r="489" spans="1:11" ht="15.75" x14ac:dyDescent="0.25">
      <c r="A489" s="84" t="s">
        <v>237</v>
      </c>
      <c r="B489" s="85" t="s">
        <v>291</v>
      </c>
      <c r="C489" s="85" t="s">
        <v>217</v>
      </c>
      <c r="D489" s="85" t="s">
        <v>275</v>
      </c>
      <c r="E489" s="85" t="s">
        <v>216</v>
      </c>
      <c r="F489" s="88" t="s">
        <v>451</v>
      </c>
      <c r="G489" s="88" t="s">
        <v>451</v>
      </c>
      <c r="H489" s="87">
        <v>46240116.32</v>
      </c>
      <c r="I489" s="87">
        <v>100798738.88</v>
      </c>
      <c r="J489" s="92">
        <v>31778548.920000002</v>
      </c>
      <c r="K489" s="96">
        <f t="shared" si="7"/>
        <v>31.526732648740857</v>
      </c>
    </row>
    <row r="490" spans="1:11" ht="31.5" x14ac:dyDescent="0.25">
      <c r="A490" s="89" t="s">
        <v>989</v>
      </c>
      <c r="B490" s="83" t="s">
        <v>291</v>
      </c>
      <c r="C490" s="83" t="s">
        <v>217</v>
      </c>
      <c r="D490" s="83" t="s">
        <v>275</v>
      </c>
      <c r="E490" s="83" t="s">
        <v>216</v>
      </c>
      <c r="F490" s="83" t="s">
        <v>756</v>
      </c>
      <c r="G490" s="90" t="s">
        <v>451</v>
      </c>
      <c r="H490" s="91">
        <v>46240116.32</v>
      </c>
      <c r="I490" s="91">
        <v>100798738.88</v>
      </c>
      <c r="J490" s="98">
        <v>31778548.920000002</v>
      </c>
      <c r="K490" s="95">
        <f t="shared" si="7"/>
        <v>31.526732648740857</v>
      </c>
    </row>
    <row r="491" spans="1:11" ht="15.75" x14ac:dyDescent="0.25">
      <c r="A491" s="89" t="s">
        <v>292</v>
      </c>
      <c r="B491" s="83" t="s">
        <v>291</v>
      </c>
      <c r="C491" s="83" t="s">
        <v>217</v>
      </c>
      <c r="D491" s="83" t="s">
        <v>275</v>
      </c>
      <c r="E491" s="83" t="s">
        <v>216</v>
      </c>
      <c r="F491" s="83" t="s">
        <v>756</v>
      </c>
      <c r="G491" s="83" t="s">
        <v>259</v>
      </c>
      <c r="H491" s="91">
        <v>46240116.32</v>
      </c>
      <c r="I491" s="91">
        <v>100798738.88</v>
      </c>
      <c r="J491" s="93">
        <v>31778548.920000002</v>
      </c>
      <c r="K491" s="95">
        <f t="shared" si="7"/>
        <v>31.526732648740857</v>
      </c>
    </row>
    <row r="492" spans="1:11" ht="15.75" x14ac:dyDescent="0.25">
      <c r="A492" s="89" t="s">
        <v>56</v>
      </c>
      <c r="B492" s="83" t="s">
        <v>291</v>
      </c>
      <c r="C492" s="83" t="s">
        <v>217</v>
      </c>
      <c r="D492" s="83" t="s">
        <v>275</v>
      </c>
      <c r="E492" s="83" t="s">
        <v>216</v>
      </c>
      <c r="F492" s="83" t="s">
        <v>756</v>
      </c>
      <c r="G492" s="83" t="s">
        <v>288</v>
      </c>
      <c r="H492" s="91">
        <v>46240116.32</v>
      </c>
      <c r="I492" s="91">
        <v>100798738.88</v>
      </c>
      <c r="J492" s="93">
        <v>31778548.920000002</v>
      </c>
      <c r="K492" s="95">
        <f t="shared" si="7"/>
        <v>31.526732648740857</v>
      </c>
    </row>
    <row r="493" spans="1:11" ht="15.75" x14ac:dyDescent="0.25">
      <c r="A493" s="84" t="s">
        <v>293</v>
      </c>
      <c r="B493" s="85" t="s">
        <v>291</v>
      </c>
      <c r="C493" s="85" t="s">
        <v>217</v>
      </c>
      <c r="D493" s="85" t="s">
        <v>290</v>
      </c>
      <c r="E493" s="86" t="s">
        <v>451</v>
      </c>
      <c r="F493" s="86" t="s">
        <v>451</v>
      </c>
      <c r="G493" s="86" t="s">
        <v>451</v>
      </c>
      <c r="H493" s="87">
        <v>40668904.490000002</v>
      </c>
      <c r="I493" s="87">
        <v>40668904.490000002</v>
      </c>
      <c r="J493" s="97">
        <v>2107628.4</v>
      </c>
      <c r="K493" s="96">
        <f t="shared" si="7"/>
        <v>5.1824076070655911</v>
      </c>
    </row>
    <row r="494" spans="1:11" ht="15.75" x14ac:dyDescent="0.25">
      <c r="A494" s="84" t="s">
        <v>237</v>
      </c>
      <c r="B494" s="85" t="s">
        <v>291</v>
      </c>
      <c r="C494" s="85" t="s">
        <v>217</v>
      </c>
      <c r="D494" s="85" t="s">
        <v>290</v>
      </c>
      <c r="E494" s="85" t="s">
        <v>216</v>
      </c>
      <c r="F494" s="88" t="s">
        <v>451</v>
      </c>
      <c r="G494" s="88" t="s">
        <v>451</v>
      </c>
      <c r="H494" s="87">
        <v>40668904.490000002</v>
      </c>
      <c r="I494" s="87">
        <v>40668904.490000002</v>
      </c>
      <c r="J494" s="97">
        <v>2107628.4</v>
      </c>
      <c r="K494" s="96">
        <f t="shared" si="7"/>
        <v>5.1824076070655911</v>
      </c>
    </row>
    <row r="495" spans="1:11" ht="47.25" x14ac:dyDescent="0.25">
      <c r="A495" s="89" t="s">
        <v>990</v>
      </c>
      <c r="B495" s="83" t="s">
        <v>291</v>
      </c>
      <c r="C495" s="83" t="s">
        <v>217</v>
      </c>
      <c r="D495" s="83" t="s">
        <v>290</v>
      </c>
      <c r="E495" s="83" t="s">
        <v>216</v>
      </c>
      <c r="F495" s="83" t="s">
        <v>289</v>
      </c>
      <c r="G495" s="90" t="s">
        <v>451</v>
      </c>
      <c r="H495" s="91">
        <v>40668904.490000002</v>
      </c>
      <c r="I495" s="91">
        <v>40668904.490000002</v>
      </c>
      <c r="J495" s="93">
        <v>2107628.4</v>
      </c>
      <c r="K495" s="95">
        <f t="shared" si="7"/>
        <v>5.1824076070655911</v>
      </c>
    </row>
    <row r="496" spans="1:11" ht="15.75" x14ac:dyDescent="0.25">
      <c r="A496" s="89" t="s">
        <v>292</v>
      </c>
      <c r="B496" s="83" t="s">
        <v>291</v>
      </c>
      <c r="C496" s="83" t="s">
        <v>217</v>
      </c>
      <c r="D496" s="83" t="s">
        <v>290</v>
      </c>
      <c r="E496" s="83" t="s">
        <v>216</v>
      </c>
      <c r="F496" s="83" t="s">
        <v>289</v>
      </c>
      <c r="G496" s="83" t="s">
        <v>259</v>
      </c>
      <c r="H496" s="91">
        <v>40668904.490000002</v>
      </c>
      <c r="I496" s="91">
        <v>40668904.490000002</v>
      </c>
      <c r="J496" s="93">
        <v>2107628.4</v>
      </c>
      <c r="K496" s="95">
        <f t="shared" si="7"/>
        <v>5.1824076070655911</v>
      </c>
    </row>
    <row r="497" spans="1:11" ht="15.75" x14ac:dyDescent="0.25">
      <c r="A497" s="89" t="s">
        <v>56</v>
      </c>
      <c r="B497" s="83" t="s">
        <v>291</v>
      </c>
      <c r="C497" s="83" t="s">
        <v>217</v>
      </c>
      <c r="D497" s="83" t="s">
        <v>290</v>
      </c>
      <c r="E497" s="83" t="s">
        <v>216</v>
      </c>
      <c r="F497" s="83" t="s">
        <v>289</v>
      </c>
      <c r="G497" s="83" t="s">
        <v>288</v>
      </c>
      <c r="H497" s="91">
        <v>40668904.490000002</v>
      </c>
      <c r="I497" s="91">
        <v>40668904.490000002</v>
      </c>
      <c r="J497" s="93">
        <v>2107628.4</v>
      </c>
      <c r="K497" s="95">
        <f t="shared" si="7"/>
        <v>5.1824076070655911</v>
      </c>
    </row>
    <row r="498" spans="1:11" ht="31.5" x14ac:dyDescent="0.25">
      <c r="A498" s="84" t="s">
        <v>894</v>
      </c>
      <c r="B498" s="85" t="s">
        <v>266</v>
      </c>
      <c r="C498" s="86" t="s">
        <v>451</v>
      </c>
      <c r="D498" s="86" t="s">
        <v>451</v>
      </c>
      <c r="E498" s="86" t="s">
        <v>451</v>
      </c>
      <c r="F498" s="86" t="s">
        <v>451</v>
      </c>
      <c r="G498" s="86" t="s">
        <v>451</v>
      </c>
      <c r="H498" s="87">
        <v>13093570</v>
      </c>
      <c r="I498" s="87">
        <v>13093570</v>
      </c>
      <c r="J498" s="97">
        <v>5862211.3700000001</v>
      </c>
      <c r="K498" s="96">
        <f t="shared" si="7"/>
        <v>44.771680832652976</v>
      </c>
    </row>
    <row r="499" spans="1:11" ht="31.5" x14ac:dyDescent="0.25">
      <c r="A499" s="84" t="s">
        <v>287</v>
      </c>
      <c r="B499" s="85" t="s">
        <v>266</v>
      </c>
      <c r="C499" s="85" t="s">
        <v>217</v>
      </c>
      <c r="D499" s="85" t="s">
        <v>221</v>
      </c>
      <c r="E499" s="86" t="s">
        <v>451</v>
      </c>
      <c r="F499" s="86" t="s">
        <v>451</v>
      </c>
      <c r="G499" s="86" t="s">
        <v>451</v>
      </c>
      <c r="H499" s="87">
        <v>701535</v>
      </c>
      <c r="I499" s="87">
        <v>701535</v>
      </c>
      <c r="J499" s="97">
        <v>300272.01</v>
      </c>
      <c r="K499" s="96">
        <f t="shared" ref="K499:K559" si="8">J499/I499*100</f>
        <v>42.802142444781801</v>
      </c>
    </row>
    <row r="500" spans="1:11" ht="31.5" x14ac:dyDescent="0.25">
      <c r="A500" s="84" t="s">
        <v>268</v>
      </c>
      <c r="B500" s="85" t="s">
        <v>266</v>
      </c>
      <c r="C500" s="85" t="s">
        <v>217</v>
      </c>
      <c r="D500" s="85" t="s">
        <v>221</v>
      </c>
      <c r="E500" s="85" t="s">
        <v>264</v>
      </c>
      <c r="F500" s="88" t="s">
        <v>451</v>
      </c>
      <c r="G500" s="88" t="s">
        <v>451</v>
      </c>
      <c r="H500" s="87">
        <v>701535</v>
      </c>
      <c r="I500" s="87">
        <v>701535</v>
      </c>
      <c r="J500" s="97">
        <v>300272.01</v>
      </c>
      <c r="K500" s="96">
        <f t="shared" si="8"/>
        <v>42.802142444781801</v>
      </c>
    </row>
    <row r="501" spans="1:11" ht="31.5" x14ac:dyDescent="0.25">
      <c r="A501" s="109" t="s">
        <v>946</v>
      </c>
      <c r="B501" s="83" t="s">
        <v>266</v>
      </c>
      <c r="C501" s="83" t="s">
        <v>217</v>
      </c>
      <c r="D501" s="83" t="s">
        <v>221</v>
      </c>
      <c r="E501" s="83" t="s">
        <v>264</v>
      </c>
      <c r="F501" s="83" t="s">
        <v>286</v>
      </c>
      <c r="G501" s="90" t="s">
        <v>451</v>
      </c>
      <c r="H501" s="91">
        <v>226800</v>
      </c>
      <c r="I501" s="91">
        <v>226800</v>
      </c>
      <c r="J501" s="98">
        <v>48110.1</v>
      </c>
      <c r="K501" s="95">
        <f t="shared" si="8"/>
        <v>21.212566137566135</v>
      </c>
    </row>
    <row r="502" spans="1:11" ht="31.5" x14ac:dyDescent="0.25">
      <c r="A502" s="89" t="s">
        <v>251</v>
      </c>
      <c r="B502" s="83" t="s">
        <v>266</v>
      </c>
      <c r="C502" s="83" t="s">
        <v>217</v>
      </c>
      <c r="D502" s="83" t="s">
        <v>221</v>
      </c>
      <c r="E502" s="83" t="s">
        <v>264</v>
      </c>
      <c r="F502" s="83" t="s">
        <v>286</v>
      </c>
      <c r="G502" s="83" t="s">
        <v>219</v>
      </c>
      <c r="H502" s="91">
        <v>226800</v>
      </c>
      <c r="I502" s="91">
        <v>226800</v>
      </c>
      <c r="J502" s="93">
        <v>48110.1</v>
      </c>
      <c r="K502" s="95">
        <f t="shared" si="8"/>
        <v>21.212566137566135</v>
      </c>
    </row>
    <row r="503" spans="1:11" ht="31.5" x14ac:dyDescent="0.25">
      <c r="A503" s="89" t="s">
        <v>250</v>
      </c>
      <c r="B503" s="83" t="s">
        <v>266</v>
      </c>
      <c r="C503" s="83" t="s">
        <v>217</v>
      </c>
      <c r="D503" s="83" t="s">
        <v>221</v>
      </c>
      <c r="E503" s="83" t="s">
        <v>264</v>
      </c>
      <c r="F503" s="83" t="s">
        <v>286</v>
      </c>
      <c r="G503" s="83" t="s">
        <v>215</v>
      </c>
      <c r="H503" s="91">
        <v>226800</v>
      </c>
      <c r="I503" s="91">
        <v>226800</v>
      </c>
      <c r="J503" s="93">
        <v>48110.1</v>
      </c>
      <c r="K503" s="95">
        <f t="shared" si="8"/>
        <v>21.212566137566135</v>
      </c>
    </row>
    <row r="504" spans="1:11" ht="31.5" x14ac:dyDescent="0.25">
      <c r="A504" s="89" t="s">
        <v>287</v>
      </c>
      <c r="B504" s="83" t="s">
        <v>266</v>
      </c>
      <c r="C504" s="83" t="s">
        <v>217</v>
      </c>
      <c r="D504" s="83" t="s">
        <v>221</v>
      </c>
      <c r="E504" s="83" t="s">
        <v>264</v>
      </c>
      <c r="F504" s="83" t="s">
        <v>263</v>
      </c>
      <c r="G504" s="90" t="s">
        <v>451</v>
      </c>
      <c r="H504" s="91">
        <v>107735</v>
      </c>
      <c r="I504" s="91">
        <v>107735</v>
      </c>
      <c r="J504" s="93">
        <v>32809</v>
      </c>
      <c r="K504" s="95">
        <f t="shared" si="8"/>
        <v>30.453427391284173</v>
      </c>
    </row>
    <row r="505" spans="1:11" ht="31.5" x14ac:dyDescent="0.25">
      <c r="A505" s="89" t="s">
        <v>251</v>
      </c>
      <c r="B505" s="83" t="s">
        <v>266</v>
      </c>
      <c r="C505" s="83" t="s">
        <v>217</v>
      </c>
      <c r="D505" s="83" t="s">
        <v>221</v>
      </c>
      <c r="E505" s="83" t="s">
        <v>264</v>
      </c>
      <c r="F505" s="83" t="s">
        <v>263</v>
      </c>
      <c r="G505" s="83" t="s">
        <v>219</v>
      </c>
      <c r="H505" s="91">
        <v>107735</v>
      </c>
      <c r="I505" s="91">
        <v>107735</v>
      </c>
      <c r="J505" s="98">
        <v>32809</v>
      </c>
      <c r="K505" s="95">
        <f t="shared" si="8"/>
        <v>30.453427391284173</v>
      </c>
    </row>
    <row r="506" spans="1:11" ht="31.5" x14ac:dyDescent="0.25">
      <c r="A506" s="89" t="s">
        <v>250</v>
      </c>
      <c r="B506" s="83" t="s">
        <v>266</v>
      </c>
      <c r="C506" s="83" t="s">
        <v>217</v>
      </c>
      <c r="D506" s="83" t="s">
        <v>221</v>
      </c>
      <c r="E506" s="83" t="s">
        <v>264</v>
      </c>
      <c r="F506" s="83" t="s">
        <v>263</v>
      </c>
      <c r="G506" s="83" t="s">
        <v>215</v>
      </c>
      <c r="H506" s="91">
        <v>107735</v>
      </c>
      <c r="I506" s="91">
        <v>107735</v>
      </c>
      <c r="J506" s="98">
        <v>32809</v>
      </c>
      <c r="K506" s="95">
        <f t="shared" si="8"/>
        <v>30.453427391284173</v>
      </c>
    </row>
    <row r="507" spans="1:11" ht="31.5" x14ac:dyDescent="0.25">
      <c r="A507" s="89" t="s">
        <v>991</v>
      </c>
      <c r="B507" s="83" t="s">
        <v>266</v>
      </c>
      <c r="C507" s="83" t="s">
        <v>217</v>
      </c>
      <c r="D507" s="83" t="s">
        <v>221</v>
      </c>
      <c r="E507" s="83" t="s">
        <v>264</v>
      </c>
      <c r="F507" s="83" t="s">
        <v>283</v>
      </c>
      <c r="G507" s="90" t="s">
        <v>451</v>
      </c>
      <c r="H507" s="91">
        <v>367000</v>
      </c>
      <c r="I507" s="91">
        <v>367000</v>
      </c>
      <c r="J507" s="93">
        <v>219352.91</v>
      </c>
      <c r="K507" s="95">
        <f t="shared" si="8"/>
        <v>59.769185286103543</v>
      </c>
    </row>
    <row r="508" spans="1:11" ht="31.5" x14ac:dyDescent="0.25">
      <c r="A508" s="89" t="s">
        <v>251</v>
      </c>
      <c r="B508" s="83" t="s">
        <v>266</v>
      </c>
      <c r="C508" s="83" t="s">
        <v>217</v>
      </c>
      <c r="D508" s="83" t="s">
        <v>221</v>
      </c>
      <c r="E508" s="83" t="s">
        <v>264</v>
      </c>
      <c r="F508" s="83" t="s">
        <v>283</v>
      </c>
      <c r="G508" s="83" t="s">
        <v>219</v>
      </c>
      <c r="H508" s="91">
        <v>367000</v>
      </c>
      <c r="I508" s="91">
        <v>367000</v>
      </c>
      <c r="J508" s="93">
        <v>219352.91</v>
      </c>
      <c r="K508" s="95">
        <f t="shared" si="8"/>
        <v>59.769185286103543</v>
      </c>
    </row>
    <row r="509" spans="1:11" ht="31.5" x14ac:dyDescent="0.25">
      <c r="A509" s="89" t="s">
        <v>250</v>
      </c>
      <c r="B509" s="83" t="s">
        <v>266</v>
      </c>
      <c r="C509" s="83" t="s">
        <v>217</v>
      </c>
      <c r="D509" s="83" t="s">
        <v>221</v>
      </c>
      <c r="E509" s="83" t="s">
        <v>264</v>
      </c>
      <c r="F509" s="83" t="s">
        <v>283</v>
      </c>
      <c r="G509" s="83" t="s">
        <v>215</v>
      </c>
      <c r="H509" s="91">
        <v>367000</v>
      </c>
      <c r="I509" s="91">
        <v>367000</v>
      </c>
      <c r="J509" s="93">
        <v>219352.91</v>
      </c>
      <c r="K509" s="95">
        <f t="shared" si="8"/>
        <v>59.769185286103543</v>
      </c>
    </row>
    <row r="510" spans="1:11" ht="15.75" x14ac:dyDescent="0.25">
      <c r="A510" s="84" t="s">
        <v>282</v>
      </c>
      <c r="B510" s="85" t="s">
        <v>266</v>
      </c>
      <c r="C510" s="85" t="s">
        <v>217</v>
      </c>
      <c r="D510" s="85" t="s">
        <v>280</v>
      </c>
      <c r="E510" s="86" t="s">
        <v>451</v>
      </c>
      <c r="F510" s="86" t="s">
        <v>451</v>
      </c>
      <c r="G510" s="86" t="s">
        <v>451</v>
      </c>
      <c r="H510" s="87">
        <v>473965</v>
      </c>
      <c r="I510" s="87">
        <v>473965</v>
      </c>
      <c r="J510" s="97">
        <v>219014</v>
      </c>
      <c r="K510" s="96">
        <f t="shared" si="8"/>
        <v>46.208897281444834</v>
      </c>
    </row>
    <row r="511" spans="1:11" ht="31.5" x14ac:dyDescent="0.25">
      <c r="A511" s="84" t="s">
        <v>268</v>
      </c>
      <c r="B511" s="85" t="s">
        <v>266</v>
      </c>
      <c r="C511" s="85" t="s">
        <v>217</v>
      </c>
      <c r="D511" s="85" t="s">
        <v>280</v>
      </c>
      <c r="E511" s="85" t="s">
        <v>264</v>
      </c>
      <c r="F511" s="88" t="s">
        <v>451</v>
      </c>
      <c r="G511" s="88" t="s">
        <v>451</v>
      </c>
      <c r="H511" s="87">
        <v>473965</v>
      </c>
      <c r="I511" s="87">
        <v>473965</v>
      </c>
      <c r="J511" s="97">
        <v>219014</v>
      </c>
      <c r="K511" s="96">
        <f t="shared" si="8"/>
        <v>46.208897281444834</v>
      </c>
    </row>
    <row r="512" spans="1:11" ht="15.75" x14ac:dyDescent="0.25">
      <c r="A512" s="89" t="s">
        <v>282</v>
      </c>
      <c r="B512" s="83" t="s">
        <v>266</v>
      </c>
      <c r="C512" s="83" t="s">
        <v>217</v>
      </c>
      <c r="D512" s="83" t="s">
        <v>280</v>
      </c>
      <c r="E512" s="83" t="s">
        <v>264</v>
      </c>
      <c r="F512" s="83" t="s">
        <v>279</v>
      </c>
      <c r="G512" s="90" t="s">
        <v>451</v>
      </c>
      <c r="H512" s="91">
        <v>473965</v>
      </c>
      <c r="I512" s="91">
        <v>473965</v>
      </c>
      <c r="J512" s="93">
        <v>219014</v>
      </c>
      <c r="K512" s="95">
        <f t="shared" si="8"/>
        <v>46.208897281444834</v>
      </c>
    </row>
    <row r="513" spans="1:11" ht="31.5" x14ac:dyDescent="0.25">
      <c r="A513" s="89" t="s">
        <v>251</v>
      </c>
      <c r="B513" s="83" t="s">
        <v>266</v>
      </c>
      <c r="C513" s="83" t="s">
        <v>217</v>
      </c>
      <c r="D513" s="83" t="s">
        <v>280</v>
      </c>
      <c r="E513" s="83" t="s">
        <v>264</v>
      </c>
      <c r="F513" s="83" t="s">
        <v>279</v>
      </c>
      <c r="G513" s="83" t="s">
        <v>219</v>
      </c>
      <c r="H513" s="91">
        <v>473965</v>
      </c>
      <c r="I513" s="91">
        <v>473965</v>
      </c>
      <c r="J513" s="93">
        <v>219014</v>
      </c>
      <c r="K513" s="95">
        <f t="shared" si="8"/>
        <v>46.208897281444834</v>
      </c>
    </row>
    <row r="514" spans="1:11" ht="31.5" x14ac:dyDescent="0.25">
      <c r="A514" s="89" t="s">
        <v>250</v>
      </c>
      <c r="B514" s="83" t="s">
        <v>266</v>
      </c>
      <c r="C514" s="83" t="s">
        <v>217</v>
      </c>
      <c r="D514" s="83" t="s">
        <v>280</v>
      </c>
      <c r="E514" s="83" t="s">
        <v>264</v>
      </c>
      <c r="F514" s="83" t="s">
        <v>279</v>
      </c>
      <c r="G514" s="83" t="s">
        <v>215</v>
      </c>
      <c r="H514" s="91">
        <v>473965</v>
      </c>
      <c r="I514" s="91">
        <v>473965</v>
      </c>
      <c r="J514" s="98">
        <v>219014</v>
      </c>
      <c r="K514" s="95">
        <f t="shared" si="8"/>
        <v>46.208897281444834</v>
      </c>
    </row>
    <row r="515" spans="1:11" ht="31.5" x14ac:dyDescent="0.25">
      <c r="A515" s="84" t="s">
        <v>278</v>
      </c>
      <c r="B515" s="85" t="s">
        <v>266</v>
      </c>
      <c r="C515" s="85" t="s">
        <v>217</v>
      </c>
      <c r="D515" s="85" t="s">
        <v>275</v>
      </c>
      <c r="E515" s="86" t="s">
        <v>451</v>
      </c>
      <c r="F515" s="86" t="s">
        <v>451</v>
      </c>
      <c r="G515" s="86" t="s">
        <v>451</v>
      </c>
      <c r="H515" s="87">
        <v>11329870</v>
      </c>
      <c r="I515" s="87">
        <v>11329870</v>
      </c>
      <c r="J515" s="97">
        <v>5307044.96</v>
      </c>
      <c r="K515" s="96">
        <f t="shared" si="8"/>
        <v>46.84118140808323</v>
      </c>
    </row>
    <row r="516" spans="1:11" ht="31.5" x14ac:dyDescent="0.25">
      <c r="A516" s="84" t="s">
        <v>268</v>
      </c>
      <c r="B516" s="85" t="s">
        <v>266</v>
      </c>
      <c r="C516" s="85" t="s">
        <v>217</v>
      </c>
      <c r="D516" s="85" t="s">
        <v>275</v>
      </c>
      <c r="E516" s="85" t="s">
        <v>264</v>
      </c>
      <c r="F516" s="88" t="s">
        <v>451</v>
      </c>
      <c r="G516" s="88" t="s">
        <v>451</v>
      </c>
      <c r="H516" s="87">
        <v>11329870</v>
      </c>
      <c r="I516" s="87">
        <v>11329870</v>
      </c>
      <c r="J516" s="97">
        <v>5307044.96</v>
      </c>
      <c r="K516" s="96">
        <f t="shared" si="8"/>
        <v>46.84118140808323</v>
      </c>
    </row>
    <row r="517" spans="1:11" ht="31.5" x14ac:dyDescent="0.25">
      <c r="A517" s="89" t="s">
        <v>243</v>
      </c>
      <c r="B517" s="83" t="s">
        <v>266</v>
      </c>
      <c r="C517" s="83" t="s">
        <v>217</v>
      </c>
      <c r="D517" s="83" t="s">
        <v>275</v>
      </c>
      <c r="E517" s="83" t="s">
        <v>264</v>
      </c>
      <c r="F517" s="83" t="s">
        <v>238</v>
      </c>
      <c r="G517" s="90" t="s">
        <v>451</v>
      </c>
      <c r="H517" s="91">
        <v>11329870</v>
      </c>
      <c r="I517" s="91">
        <v>11329870</v>
      </c>
      <c r="J517" s="93">
        <v>5307044.96</v>
      </c>
      <c r="K517" s="95">
        <f t="shared" si="8"/>
        <v>46.84118140808323</v>
      </c>
    </row>
    <row r="518" spans="1:11" ht="78.75" x14ac:dyDescent="0.25">
      <c r="A518" s="89" t="s">
        <v>242</v>
      </c>
      <c r="B518" s="83" t="s">
        <v>266</v>
      </c>
      <c r="C518" s="83" t="s">
        <v>217</v>
      </c>
      <c r="D518" s="83" t="s">
        <v>275</v>
      </c>
      <c r="E518" s="83" t="s">
        <v>264</v>
      </c>
      <c r="F518" s="83" t="s">
        <v>238</v>
      </c>
      <c r="G518" s="83" t="s">
        <v>241</v>
      </c>
      <c r="H518" s="91">
        <v>10983940</v>
      </c>
      <c r="I518" s="91">
        <v>10983940</v>
      </c>
      <c r="J518" s="93">
        <v>5139462.87</v>
      </c>
      <c r="K518" s="95">
        <f t="shared" si="8"/>
        <v>46.790704155339526</v>
      </c>
    </row>
    <row r="519" spans="1:11" ht="31.5" x14ac:dyDescent="0.25">
      <c r="A519" s="89" t="s">
        <v>252</v>
      </c>
      <c r="B519" s="83" t="s">
        <v>266</v>
      </c>
      <c r="C519" s="83" t="s">
        <v>217</v>
      </c>
      <c r="D519" s="83" t="s">
        <v>275</v>
      </c>
      <c r="E519" s="83" t="s">
        <v>264</v>
      </c>
      <c r="F519" s="83" t="s">
        <v>238</v>
      </c>
      <c r="G519" s="83" t="s">
        <v>240</v>
      </c>
      <c r="H519" s="91">
        <v>10983940</v>
      </c>
      <c r="I519" s="91">
        <v>10983940</v>
      </c>
      <c r="J519" s="98">
        <v>5139462.87</v>
      </c>
      <c r="K519" s="95">
        <f t="shared" si="8"/>
        <v>46.790704155339526</v>
      </c>
    </row>
    <row r="520" spans="1:11" ht="31.5" x14ac:dyDescent="0.25">
      <c r="A520" s="89" t="s">
        <v>251</v>
      </c>
      <c r="B520" s="83" t="s">
        <v>266</v>
      </c>
      <c r="C520" s="83" t="s">
        <v>217</v>
      </c>
      <c r="D520" s="83" t="s">
        <v>275</v>
      </c>
      <c r="E520" s="83" t="s">
        <v>264</v>
      </c>
      <c r="F520" s="83" t="s">
        <v>238</v>
      </c>
      <c r="G520" s="83" t="s">
        <v>219</v>
      </c>
      <c r="H520" s="91">
        <v>340430</v>
      </c>
      <c r="I520" s="91">
        <v>340430</v>
      </c>
      <c r="J520" s="98">
        <v>167516.09</v>
      </c>
      <c r="K520" s="95">
        <f t="shared" si="8"/>
        <v>49.207205592926591</v>
      </c>
    </row>
    <row r="521" spans="1:11" ht="31.5" x14ac:dyDescent="0.25">
      <c r="A521" s="89" t="s">
        <v>250</v>
      </c>
      <c r="B521" s="83" t="s">
        <v>266</v>
      </c>
      <c r="C521" s="83" t="s">
        <v>217</v>
      </c>
      <c r="D521" s="83" t="s">
        <v>275</v>
      </c>
      <c r="E521" s="83" t="s">
        <v>264</v>
      </c>
      <c r="F521" s="83" t="s">
        <v>238</v>
      </c>
      <c r="G521" s="83" t="s">
        <v>215</v>
      </c>
      <c r="H521" s="91">
        <v>340430</v>
      </c>
      <c r="I521" s="91">
        <v>340430</v>
      </c>
      <c r="J521" s="93">
        <v>167516.09</v>
      </c>
      <c r="K521" s="95">
        <f t="shared" si="8"/>
        <v>49.207205592926591</v>
      </c>
    </row>
    <row r="522" spans="1:11" ht="15.75" x14ac:dyDescent="0.25">
      <c r="A522" s="89" t="s">
        <v>277</v>
      </c>
      <c r="B522" s="83" t="s">
        <v>266</v>
      </c>
      <c r="C522" s="83" t="s">
        <v>217</v>
      </c>
      <c r="D522" s="83" t="s">
        <v>275</v>
      </c>
      <c r="E522" s="83" t="s">
        <v>264</v>
      </c>
      <c r="F522" s="83" t="s">
        <v>238</v>
      </c>
      <c r="G522" s="83" t="s">
        <v>222</v>
      </c>
      <c r="H522" s="91">
        <v>5500</v>
      </c>
      <c r="I522" s="91">
        <v>5500</v>
      </c>
      <c r="J522" s="93">
        <v>66</v>
      </c>
      <c r="K522" s="95">
        <f t="shared" si="8"/>
        <v>1.2</v>
      </c>
    </row>
    <row r="523" spans="1:11" ht="15.75" x14ac:dyDescent="0.25">
      <c r="A523" s="89" t="s">
        <v>276</v>
      </c>
      <c r="B523" s="83" t="s">
        <v>266</v>
      </c>
      <c r="C523" s="83" t="s">
        <v>217</v>
      </c>
      <c r="D523" s="83" t="s">
        <v>275</v>
      </c>
      <c r="E523" s="83" t="s">
        <v>264</v>
      </c>
      <c r="F523" s="83" t="s">
        <v>238</v>
      </c>
      <c r="G523" s="83" t="s">
        <v>274</v>
      </c>
      <c r="H523" s="91">
        <v>5500</v>
      </c>
      <c r="I523" s="91">
        <v>5500</v>
      </c>
      <c r="J523" s="93">
        <v>66</v>
      </c>
      <c r="K523" s="95">
        <f t="shared" si="8"/>
        <v>1.2</v>
      </c>
    </row>
    <row r="524" spans="1:11" ht="15.75" x14ac:dyDescent="0.25">
      <c r="A524" s="84" t="s">
        <v>273</v>
      </c>
      <c r="B524" s="85" t="s">
        <v>266</v>
      </c>
      <c r="C524" s="85" t="s">
        <v>217</v>
      </c>
      <c r="D524" s="85" t="s">
        <v>271</v>
      </c>
      <c r="E524" s="86" t="s">
        <v>451</v>
      </c>
      <c r="F524" s="86" t="s">
        <v>451</v>
      </c>
      <c r="G524" s="86" t="s">
        <v>451</v>
      </c>
      <c r="H524" s="87">
        <v>49200</v>
      </c>
      <c r="I524" s="87">
        <v>49200</v>
      </c>
      <c r="J524" s="97">
        <v>16380.4</v>
      </c>
      <c r="K524" s="96">
        <f t="shared" si="8"/>
        <v>33.293495934959353</v>
      </c>
    </row>
    <row r="525" spans="1:11" ht="31.5" x14ac:dyDescent="0.25">
      <c r="A525" s="84" t="s">
        <v>268</v>
      </c>
      <c r="B525" s="85" t="s">
        <v>266</v>
      </c>
      <c r="C525" s="85" t="s">
        <v>217</v>
      </c>
      <c r="D525" s="85" t="s">
        <v>271</v>
      </c>
      <c r="E525" s="85" t="s">
        <v>264</v>
      </c>
      <c r="F525" s="88" t="s">
        <v>451</v>
      </c>
      <c r="G525" s="88" t="s">
        <v>451</v>
      </c>
      <c r="H525" s="87">
        <v>49200</v>
      </c>
      <c r="I525" s="87">
        <v>49200</v>
      </c>
      <c r="J525" s="97">
        <v>16380.4</v>
      </c>
      <c r="K525" s="96">
        <f t="shared" si="8"/>
        <v>33.293495934959353</v>
      </c>
    </row>
    <row r="526" spans="1:11" ht="47.25" x14ac:dyDescent="0.25">
      <c r="A526" s="89" t="s">
        <v>992</v>
      </c>
      <c r="B526" s="83" t="s">
        <v>266</v>
      </c>
      <c r="C526" s="83" t="s">
        <v>217</v>
      </c>
      <c r="D526" s="83" t="s">
        <v>271</v>
      </c>
      <c r="E526" s="83" t="s">
        <v>264</v>
      </c>
      <c r="F526" s="83" t="s">
        <v>270</v>
      </c>
      <c r="G526" s="90" t="s">
        <v>451</v>
      </c>
      <c r="H526" s="91">
        <v>49200</v>
      </c>
      <c r="I526" s="91">
        <v>49200</v>
      </c>
      <c r="J526" s="98">
        <v>16380.4</v>
      </c>
      <c r="K526" s="95">
        <f t="shared" si="8"/>
        <v>33.293495934959353</v>
      </c>
    </row>
    <row r="527" spans="1:11" ht="31.5" x14ac:dyDescent="0.25">
      <c r="A527" s="89" t="s">
        <v>251</v>
      </c>
      <c r="B527" s="83" t="s">
        <v>266</v>
      </c>
      <c r="C527" s="83" t="s">
        <v>217</v>
      </c>
      <c r="D527" s="83" t="s">
        <v>271</v>
      </c>
      <c r="E527" s="83" t="s">
        <v>264</v>
      </c>
      <c r="F527" s="83" t="s">
        <v>270</v>
      </c>
      <c r="G527" s="83" t="s">
        <v>219</v>
      </c>
      <c r="H527" s="91">
        <v>49200</v>
      </c>
      <c r="I527" s="91">
        <v>49200</v>
      </c>
      <c r="J527" s="98">
        <v>16380.4</v>
      </c>
      <c r="K527" s="95">
        <f t="shared" si="8"/>
        <v>33.293495934959353</v>
      </c>
    </row>
    <row r="528" spans="1:11" ht="31.5" x14ac:dyDescent="0.25">
      <c r="A528" s="89" t="s">
        <v>250</v>
      </c>
      <c r="B528" s="83" t="s">
        <v>266</v>
      </c>
      <c r="C528" s="83" t="s">
        <v>217</v>
      </c>
      <c r="D528" s="83" t="s">
        <v>271</v>
      </c>
      <c r="E528" s="83" t="s">
        <v>264</v>
      </c>
      <c r="F528" s="83" t="s">
        <v>270</v>
      </c>
      <c r="G528" s="83" t="s">
        <v>215</v>
      </c>
      <c r="H528" s="91">
        <v>49200</v>
      </c>
      <c r="I528" s="91">
        <v>49200</v>
      </c>
      <c r="J528" s="93">
        <v>16380.4</v>
      </c>
      <c r="K528" s="95">
        <f t="shared" si="8"/>
        <v>33.293495934959353</v>
      </c>
    </row>
    <row r="529" spans="1:13" ht="31.5" x14ac:dyDescent="0.25">
      <c r="A529" s="84" t="s">
        <v>269</v>
      </c>
      <c r="B529" s="85" t="s">
        <v>266</v>
      </c>
      <c r="C529" s="85" t="s">
        <v>217</v>
      </c>
      <c r="D529" s="85" t="s">
        <v>265</v>
      </c>
      <c r="E529" s="86" t="s">
        <v>451</v>
      </c>
      <c r="F529" s="86" t="s">
        <v>451</v>
      </c>
      <c r="G529" s="86" t="s">
        <v>451</v>
      </c>
      <c r="H529" s="87">
        <v>539000</v>
      </c>
      <c r="I529" s="87">
        <v>539000</v>
      </c>
      <c r="J529" s="97">
        <v>19500</v>
      </c>
      <c r="K529" s="96">
        <f t="shared" si="8"/>
        <v>3.6178107606679033</v>
      </c>
    </row>
    <row r="530" spans="1:13" ht="31.5" x14ac:dyDescent="0.25">
      <c r="A530" s="84" t="s">
        <v>268</v>
      </c>
      <c r="B530" s="85" t="s">
        <v>266</v>
      </c>
      <c r="C530" s="85" t="s">
        <v>217</v>
      </c>
      <c r="D530" s="85" t="s">
        <v>265</v>
      </c>
      <c r="E530" s="85" t="s">
        <v>264</v>
      </c>
      <c r="F530" s="88" t="s">
        <v>451</v>
      </c>
      <c r="G530" s="88" t="s">
        <v>451</v>
      </c>
      <c r="H530" s="87">
        <v>539000</v>
      </c>
      <c r="I530" s="87">
        <v>539000</v>
      </c>
      <c r="J530" s="97">
        <v>19500</v>
      </c>
      <c r="K530" s="96">
        <f t="shared" si="8"/>
        <v>3.6178107606679033</v>
      </c>
    </row>
    <row r="531" spans="1:13" ht="31.5" x14ac:dyDescent="0.25">
      <c r="A531" s="89" t="s">
        <v>287</v>
      </c>
      <c r="B531" s="83" t="s">
        <v>266</v>
      </c>
      <c r="C531" s="83" t="s">
        <v>217</v>
      </c>
      <c r="D531" s="83" t="s">
        <v>265</v>
      </c>
      <c r="E531" s="83" t="s">
        <v>264</v>
      </c>
      <c r="F531" s="83" t="s">
        <v>263</v>
      </c>
      <c r="G531" s="90" t="s">
        <v>451</v>
      </c>
      <c r="H531" s="91">
        <v>539000</v>
      </c>
      <c r="I531" s="91">
        <v>539000</v>
      </c>
      <c r="J531" s="93">
        <v>19500</v>
      </c>
      <c r="K531" s="95">
        <f t="shared" si="8"/>
        <v>3.6178107606679033</v>
      </c>
    </row>
    <row r="532" spans="1:13" ht="31.5" x14ac:dyDescent="0.25">
      <c r="A532" s="89" t="s">
        <v>251</v>
      </c>
      <c r="B532" s="83" t="s">
        <v>266</v>
      </c>
      <c r="C532" s="83" t="s">
        <v>217</v>
      </c>
      <c r="D532" s="83" t="s">
        <v>265</v>
      </c>
      <c r="E532" s="83" t="s">
        <v>264</v>
      </c>
      <c r="F532" s="83" t="s">
        <v>263</v>
      </c>
      <c r="G532" s="83" t="s">
        <v>219</v>
      </c>
      <c r="H532" s="91">
        <v>539000</v>
      </c>
      <c r="I532" s="91">
        <v>529000</v>
      </c>
      <c r="J532" s="93">
        <v>14500</v>
      </c>
      <c r="K532" s="95">
        <f t="shared" si="8"/>
        <v>2.7410207939508506</v>
      </c>
    </row>
    <row r="533" spans="1:13" ht="31.5" x14ac:dyDescent="0.25">
      <c r="A533" s="89" t="s">
        <v>250</v>
      </c>
      <c r="B533" s="83" t="s">
        <v>266</v>
      </c>
      <c r="C533" s="83" t="s">
        <v>217</v>
      </c>
      <c r="D533" s="83" t="s">
        <v>265</v>
      </c>
      <c r="E533" s="83" t="s">
        <v>264</v>
      </c>
      <c r="F533" s="83" t="s">
        <v>263</v>
      </c>
      <c r="G533" s="83" t="s">
        <v>215</v>
      </c>
      <c r="H533" s="91">
        <v>539000</v>
      </c>
      <c r="I533" s="91">
        <v>529000</v>
      </c>
      <c r="J533" s="93">
        <v>14500</v>
      </c>
      <c r="K533" s="95">
        <f t="shared" si="8"/>
        <v>2.7410207939508506</v>
      </c>
    </row>
    <row r="534" spans="1:13" ht="15.75" x14ac:dyDescent="0.25">
      <c r="A534" s="89" t="s">
        <v>277</v>
      </c>
      <c r="B534" s="83" t="s">
        <v>266</v>
      </c>
      <c r="C534" s="83" t="s">
        <v>217</v>
      </c>
      <c r="D534" s="83" t="s">
        <v>265</v>
      </c>
      <c r="E534" s="83" t="s">
        <v>264</v>
      </c>
      <c r="F534" s="83" t="s">
        <v>263</v>
      </c>
      <c r="G534" s="83" t="s">
        <v>222</v>
      </c>
      <c r="H534" s="91">
        <v>0</v>
      </c>
      <c r="I534" s="91">
        <v>10000</v>
      </c>
      <c r="J534" s="98">
        <v>5000</v>
      </c>
      <c r="K534" s="95">
        <f t="shared" si="8"/>
        <v>50</v>
      </c>
    </row>
    <row r="535" spans="1:13" ht="15.75" x14ac:dyDescent="0.25">
      <c r="A535" s="89" t="s">
        <v>225</v>
      </c>
      <c r="B535" s="83" t="s">
        <v>266</v>
      </c>
      <c r="C535" s="83" t="s">
        <v>217</v>
      </c>
      <c r="D535" s="83" t="s">
        <v>265</v>
      </c>
      <c r="E535" s="83" t="s">
        <v>264</v>
      </c>
      <c r="F535" s="83" t="s">
        <v>263</v>
      </c>
      <c r="G535" s="83" t="s">
        <v>223</v>
      </c>
      <c r="H535" s="91">
        <v>0</v>
      </c>
      <c r="I535" s="91">
        <v>10000</v>
      </c>
      <c r="J535" s="93">
        <v>5000</v>
      </c>
      <c r="K535" s="95">
        <f t="shared" si="8"/>
        <v>50</v>
      </c>
    </row>
    <row r="536" spans="1:13" ht="15.75" x14ac:dyDescent="0.25">
      <c r="A536" s="84" t="s">
        <v>262</v>
      </c>
      <c r="B536" s="85" t="s">
        <v>218</v>
      </c>
      <c r="C536" s="86" t="s">
        <v>451</v>
      </c>
      <c r="D536" s="86" t="s">
        <v>451</v>
      </c>
      <c r="E536" s="86" t="s">
        <v>451</v>
      </c>
      <c r="F536" s="86" t="s">
        <v>451</v>
      </c>
      <c r="G536" s="86" t="s">
        <v>451</v>
      </c>
      <c r="H536" s="87">
        <v>12193272</v>
      </c>
      <c r="I536" s="87">
        <v>17200986.800000001</v>
      </c>
      <c r="J536" s="97">
        <v>6583064.6200000001</v>
      </c>
      <c r="K536" s="96">
        <f t="shared" si="8"/>
        <v>38.271435799253098</v>
      </c>
      <c r="M536" s="110">
        <f>I537+I541+I550+I562</f>
        <v>17200986.800000001</v>
      </c>
    </row>
    <row r="537" spans="1:13" ht="31.5" x14ac:dyDescent="0.25">
      <c r="A537" s="84" t="s">
        <v>261</v>
      </c>
      <c r="B537" s="85" t="s">
        <v>218</v>
      </c>
      <c r="C537" s="85" t="s">
        <v>217</v>
      </c>
      <c r="D537" s="85" t="s">
        <v>228</v>
      </c>
      <c r="E537" s="85" t="s">
        <v>258</v>
      </c>
      <c r="F537" s="88" t="s">
        <v>451</v>
      </c>
      <c r="G537" s="88" t="s">
        <v>451</v>
      </c>
      <c r="H537" s="100">
        <v>1500000</v>
      </c>
      <c r="I537" s="87">
        <v>2203000</v>
      </c>
      <c r="J537" s="97">
        <v>486213</v>
      </c>
      <c r="K537" s="96">
        <f t="shared" si="8"/>
        <v>22.070494779845664</v>
      </c>
    </row>
    <row r="538" spans="1:13" ht="31.5" x14ac:dyDescent="0.25">
      <c r="A538" s="89" t="s">
        <v>994</v>
      </c>
      <c r="B538" s="83" t="s">
        <v>218</v>
      </c>
      <c r="C538" s="83" t="s">
        <v>217</v>
      </c>
      <c r="D538" s="83" t="s">
        <v>228</v>
      </c>
      <c r="E538" s="83" t="s">
        <v>258</v>
      </c>
      <c r="F538" s="83" t="s">
        <v>257</v>
      </c>
      <c r="G538" s="90" t="s">
        <v>451</v>
      </c>
      <c r="H538" s="91">
        <v>1500000</v>
      </c>
      <c r="I538" s="91">
        <v>2203000</v>
      </c>
      <c r="J538" s="93">
        <v>486213</v>
      </c>
      <c r="K538" s="95">
        <f t="shared" si="8"/>
        <v>22.070494779845664</v>
      </c>
    </row>
    <row r="539" spans="1:13" ht="15.75" x14ac:dyDescent="0.25">
      <c r="A539" s="89" t="s">
        <v>292</v>
      </c>
      <c r="B539" s="83" t="s">
        <v>218</v>
      </c>
      <c r="C539" s="83" t="s">
        <v>217</v>
      </c>
      <c r="D539" s="83" t="s">
        <v>228</v>
      </c>
      <c r="E539" s="83" t="s">
        <v>258</v>
      </c>
      <c r="F539" s="83" t="s">
        <v>257</v>
      </c>
      <c r="G539" s="83" t="s">
        <v>259</v>
      </c>
      <c r="H539" s="91">
        <v>1500000</v>
      </c>
      <c r="I539" s="91">
        <v>2203000</v>
      </c>
      <c r="J539" s="93">
        <v>486213</v>
      </c>
      <c r="K539" s="95">
        <f t="shared" si="8"/>
        <v>22.070494779845664</v>
      </c>
    </row>
    <row r="540" spans="1:13" ht="15.75" x14ac:dyDescent="0.25">
      <c r="A540" s="89" t="s">
        <v>424</v>
      </c>
      <c r="B540" s="83" t="s">
        <v>218</v>
      </c>
      <c r="C540" s="83" t="s">
        <v>217</v>
      </c>
      <c r="D540" s="83" t="s">
        <v>228</v>
      </c>
      <c r="E540" s="83" t="s">
        <v>258</v>
      </c>
      <c r="F540" s="83" t="s">
        <v>257</v>
      </c>
      <c r="G540" s="83" t="s">
        <v>256</v>
      </c>
      <c r="H540" s="91">
        <v>1500000</v>
      </c>
      <c r="I540" s="91">
        <v>2203000</v>
      </c>
      <c r="J540" s="93">
        <v>486213</v>
      </c>
      <c r="K540" s="95">
        <f t="shared" si="8"/>
        <v>22.070494779845664</v>
      </c>
    </row>
    <row r="541" spans="1:13" ht="15.75" x14ac:dyDescent="0.25">
      <c r="A541" s="84" t="s">
        <v>255</v>
      </c>
      <c r="B541" s="85" t="s">
        <v>218</v>
      </c>
      <c r="C541" s="85" t="s">
        <v>217</v>
      </c>
      <c r="D541" s="85" t="s">
        <v>228</v>
      </c>
      <c r="E541" s="85" t="s">
        <v>249</v>
      </c>
      <c r="F541" s="88" t="s">
        <v>451</v>
      </c>
      <c r="G541" s="88" t="s">
        <v>451</v>
      </c>
      <c r="H541" s="87">
        <f>H542+H545</f>
        <v>3824400</v>
      </c>
      <c r="I541" s="87">
        <f>I542+I545</f>
        <v>3824400</v>
      </c>
      <c r="J541" s="87">
        <f>J542+J545</f>
        <v>1505057.79</v>
      </c>
      <c r="K541" s="96">
        <f t="shared" si="8"/>
        <v>39.354089268904929</v>
      </c>
    </row>
    <row r="542" spans="1:13" ht="47.25" x14ac:dyDescent="0.25">
      <c r="A542" s="89" t="s">
        <v>995</v>
      </c>
      <c r="B542" s="83" t="s">
        <v>218</v>
      </c>
      <c r="C542" s="83" t="s">
        <v>217</v>
      </c>
      <c r="D542" s="83" t="s">
        <v>228</v>
      </c>
      <c r="E542" s="83" t="s">
        <v>249</v>
      </c>
      <c r="F542" s="83" t="s">
        <v>254</v>
      </c>
      <c r="G542" s="90" t="s">
        <v>451</v>
      </c>
      <c r="H542" s="91">
        <v>2364435</v>
      </c>
      <c r="I542" s="91">
        <v>2364435</v>
      </c>
      <c r="J542" s="93">
        <v>1006405.64</v>
      </c>
      <c r="K542" s="95">
        <f t="shared" si="8"/>
        <v>42.564318325519629</v>
      </c>
    </row>
    <row r="543" spans="1:13" ht="78.75" x14ac:dyDescent="0.25">
      <c r="A543" s="89" t="s">
        <v>242</v>
      </c>
      <c r="B543" s="83" t="s">
        <v>218</v>
      </c>
      <c r="C543" s="83" t="s">
        <v>217</v>
      </c>
      <c r="D543" s="83" t="s">
        <v>228</v>
      </c>
      <c r="E543" s="83" t="s">
        <v>249</v>
      </c>
      <c r="F543" s="83" t="s">
        <v>254</v>
      </c>
      <c r="G543" s="83" t="s">
        <v>241</v>
      </c>
      <c r="H543" s="91">
        <v>2364435</v>
      </c>
      <c r="I543" s="91">
        <v>2364435</v>
      </c>
      <c r="J543" s="93">
        <v>1006405.64</v>
      </c>
      <c r="K543" s="95">
        <f t="shared" si="8"/>
        <v>42.564318325519629</v>
      </c>
    </row>
    <row r="544" spans="1:13" ht="31.5" x14ac:dyDescent="0.25">
      <c r="A544" s="89" t="s">
        <v>252</v>
      </c>
      <c r="B544" s="83" t="s">
        <v>218</v>
      </c>
      <c r="C544" s="83" t="s">
        <v>217</v>
      </c>
      <c r="D544" s="83" t="s">
        <v>228</v>
      </c>
      <c r="E544" s="83" t="s">
        <v>249</v>
      </c>
      <c r="F544" s="83" t="s">
        <v>254</v>
      </c>
      <c r="G544" s="83" t="s">
        <v>240</v>
      </c>
      <c r="H544" s="91">
        <v>2364435</v>
      </c>
      <c r="I544" s="91">
        <v>2364435</v>
      </c>
      <c r="J544" s="93">
        <v>1006405.64</v>
      </c>
      <c r="K544" s="95">
        <f t="shared" si="8"/>
        <v>42.564318325519629</v>
      </c>
    </row>
    <row r="545" spans="1:11" ht="31.5" x14ac:dyDescent="0.25">
      <c r="A545" s="89" t="s">
        <v>243</v>
      </c>
      <c r="B545" s="83" t="s">
        <v>218</v>
      </c>
      <c r="C545" s="83" t="s">
        <v>217</v>
      </c>
      <c r="D545" s="101" t="s">
        <v>221</v>
      </c>
      <c r="E545" s="83" t="s">
        <v>249</v>
      </c>
      <c r="F545" s="83" t="s">
        <v>238</v>
      </c>
      <c r="G545" s="90" t="s">
        <v>451</v>
      </c>
      <c r="H545" s="91">
        <v>1459965</v>
      </c>
      <c r="I545" s="91">
        <v>1459965</v>
      </c>
      <c r="J545" s="93">
        <v>498652.15</v>
      </c>
      <c r="K545" s="95">
        <f t="shared" si="8"/>
        <v>34.155075635374821</v>
      </c>
    </row>
    <row r="546" spans="1:11" ht="78.75" x14ac:dyDescent="0.25">
      <c r="A546" s="89" t="s">
        <v>242</v>
      </c>
      <c r="B546" s="83" t="s">
        <v>218</v>
      </c>
      <c r="C546" s="83" t="s">
        <v>217</v>
      </c>
      <c r="D546" s="101" t="s">
        <v>221</v>
      </c>
      <c r="E546" s="83" t="s">
        <v>249</v>
      </c>
      <c r="F546" s="83" t="s">
        <v>238</v>
      </c>
      <c r="G546" s="83" t="s">
        <v>241</v>
      </c>
      <c r="H546" s="91">
        <v>1386765</v>
      </c>
      <c r="I546" s="91">
        <v>1386765</v>
      </c>
      <c r="J546" s="93">
        <v>498652.15</v>
      </c>
      <c r="K546" s="95">
        <f t="shared" si="8"/>
        <v>35.957941684423822</v>
      </c>
    </row>
    <row r="547" spans="1:11" ht="31.5" x14ac:dyDescent="0.25">
      <c r="A547" s="89" t="s">
        <v>252</v>
      </c>
      <c r="B547" s="83" t="s">
        <v>218</v>
      </c>
      <c r="C547" s="83" t="s">
        <v>217</v>
      </c>
      <c r="D547" s="101" t="s">
        <v>221</v>
      </c>
      <c r="E547" s="83" t="s">
        <v>249</v>
      </c>
      <c r="F547" s="83" t="s">
        <v>238</v>
      </c>
      <c r="G547" s="83" t="s">
        <v>240</v>
      </c>
      <c r="H547" s="91">
        <v>1386765</v>
      </c>
      <c r="I547" s="91">
        <v>1386765</v>
      </c>
      <c r="J547" s="93">
        <v>498652.15</v>
      </c>
      <c r="K547" s="95">
        <f t="shared" si="8"/>
        <v>35.957941684423822</v>
      </c>
    </row>
    <row r="548" spans="1:11" ht="31.5" x14ac:dyDescent="0.25">
      <c r="A548" s="89" t="s">
        <v>251</v>
      </c>
      <c r="B548" s="83" t="s">
        <v>218</v>
      </c>
      <c r="C548" s="83" t="s">
        <v>217</v>
      </c>
      <c r="D548" s="101" t="s">
        <v>221</v>
      </c>
      <c r="E548" s="83" t="s">
        <v>249</v>
      </c>
      <c r="F548" s="83" t="s">
        <v>238</v>
      </c>
      <c r="G548" s="83" t="s">
        <v>219</v>
      </c>
      <c r="H548" s="91">
        <v>73200</v>
      </c>
      <c r="I548" s="91">
        <v>73200</v>
      </c>
      <c r="J548" s="93">
        <v>0</v>
      </c>
      <c r="K548" s="95">
        <f t="shared" si="8"/>
        <v>0</v>
      </c>
    </row>
    <row r="549" spans="1:11" ht="31.5" x14ac:dyDescent="0.25">
      <c r="A549" s="89" t="s">
        <v>250</v>
      </c>
      <c r="B549" s="83" t="s">
        <v>218</v>
      </c>
      <c r="C549" s="83" t="s">
        <v>217</v>
      </c>
      <c r="D549" s="101" t="s">
        <v>221</v>
      </c>
      <c r="E549" s="83" t="s">
        <v>249</v>
      </c>
      <c r="F549" s="83" t="s">
        <v>238</v>
      </c>
      <c r="G549" s="83" t="s">
        <v>215</v>
      </c>
      <c r="H549" s="91">
        <v>73200</v>
      </c>
      <c r="I549" s="91">
        <v>73200</v>
      </c>
      <c r="J549" s="93">
        <v>0</v>
      </c>
      <c r="K549" s="95">
        <f t="shared" si="8"/>
        <v>0</v>
      </c>
    </row>
    <row r="550" spans="1:11" ht="15.75" x14ac:dyDescent="0.25">
      <c r="A550" s="84" t="s">
        <v>248</v>
      </c>
      <c r="B550" s="85" t="s">
        <v>218</v>
      </c>
      <c r="C550" s="85" t="s">
        <v>217</v>
      </c>
      <c r="D550" s="85" t="s">
        <v>228</v>
      </c>
      <c r="E550" s="85" t="s">
        <v>239</v>
      </c>
      <c r="F550" s="88" t="s">
        <v>451</v>
      </c>
      <c r="G550" s="88" t="s">
        <v>451</v>
      </c>
      <c r="H550" s="100">
        <v>5568872</v>
      </c>
      <c r="I550" s="87">
        <v>5568872</v>
      </c>
      <c r="J550" s="97">
        <v>2365845.5</v>
      </c>
      <c r="K550" s="96">
        <f t="shared" si="8"/>
        <v>42.483388018255766</v>
      </c>
    </row>
    <row r="551" spans="1:11" ht="31.5" x14ac:dyDescent="0.25">
      <c r="A551" s="89" t="s">
        <v>247</v>
      </c>
      <c r="B551" s="83" t="s">
        <v>218</v>
      </c>
      <c r="C551" s="83" t="s">
        <v>217</v>
      </c>
      <c r="D551" s="83" t="s">
        <v>228</v>
      </c>
      <c r="E551" s="83" t="s">
        <v>239</v>
      </c>
      <c r="F551" s="83" t="s">
        <v>246</v>
      </c>
      <c r="G551" s="90" t="s">
        <v>451</v>
      </c>
      <c r="H551" s="91">
        <v>2068400</v>
      </c>
      <c r="I551" s="91">
        <v>2068400</v>
      </c>
      <c r="J551" s="93">
        <v>1016101.51</v>
      </c>
      <c r="K551" s="95">
        <f t="shared" si="8"/>
        <v>49.125000483465477</v>
      </c>
    </row>
    <row r="552" spans="1:11" ht="78.75" x14ac:dyDescent="0.25">
      <c r="A552" s="89" t="s">
        <v>242</v>
      </c>
      <c r="B552" s="83" t="s">
        <v>218</v>
      </c>
      <c r="C552" s="83" t="s">
        <v>217</v>
      </c>
      <c r="D552" s="83" t="s">
        <v>228</v>
      </c>
      <c r="E552" s="83" t="s">
        <v>239</v>
      </c>
      <c r="F552" s="83" t="s">
        <v>246</v>
      </c>
      <c r="G552" s="83" t="s">
        <v>241</v>
      </c>
      <c r="H552" s="91">
        <v>2068400</v>
      </c>
      <c r="I552" s="91">
        <v>2068400</v>
      </c>
      <c r="J552" s="93">
        <v>1016101.51</v>
      </c>
      <c r="K552" s="95">
        <f t="shared" si="8"/>
        <v>49.125000483465477</v>
      </c>
    </row>
    <row r="553" spans="1:11" ht="31.5" x14ac:dyDescent="0.25">
      <c r="A553" s="89" t="s">
        <v>252</v>
      </c>
      <c r="B553" s="83" t="s">
        <v>218</v>
      </c>
      <c r="C553" s="83" t="s">
        <v>217</v>
      </c>
      <c r="D553" s="83" t="s">
        <v>228</v>
      </c>
      <c r="E553" s="83" t="s">
        <v>239</v>
      </c>
      <c r="F553" s="83" t="s">
        <v>246</v>
      </c>
      <c r="G553" s="83" t="s">
        <v>240</v>
      </c>
      <c r="H553" s="91">
        <v>2068400</v>
      </c>
      <c r="I553" s="91">
        <v>2068400</v>
      </c>
      <c r="J553" s="93">
        <v>1016101.51</v>
      </c>
      <c r="K553" s="95">
        <f t="shared" si="8"/>
        <v>49.125000483465477</v>
      </c>
    </row>
    <row r="554" spans="1:11" ht="31.5" x14ac:dyDescent="0.25">
      <c r="A554" s="89" t="s">
        <v>996</v>
      </c>
      <c r="B554" s="83" t="s">
        <v>218</v>
      </c>
      <c r="C554" s="83" t="s">
        <v>217</v>
      </c>
      <c r="D554" s="83" t="s">
        <v>228</v>
      </c>
      <c r="E554" s="83" t="s">
        <v>239</v>
      </c>
      <c r="F554" s="83" t="s">
        <v>244</v>
      </c>
      <c r="G554" s="90" t="s">
        <v>451</v>
      </c>
      <c r="H554" s="91">
        <v>1874955</v>
      </c>
      <c r="I554" s="91">
        <v>1874955</v>
      </c>
      <c r="J554" s="93">
        <v>627640.09</v>
      </c>
      <c r="K554" s="95">
        <f t="shared" si="8"/>
        <v>33.474941531930099</v>
      </c>
    </row>
    <row r="555" spans="1:11" ht="78.75" x14ac:dyDescent="0.25">
      <c r="A555" s="89" t="s">
        <v>242</v>
      </c>
      <c r="B555" s="83" t="s">
        <v>218</v>
      </c>
      <c r="C555" s="83" t="s">
        <v>217</v>
      </c>
      <c r="D555" s="83" t="s">
        <v>228</v>
      </c>
      <c r="E555" s="83" t="s">
        <v>239</v>
      </c>
      <c r="F555" s="83" t="s">
        <v>244</v>
      </c>
      <c r="G555" s="83" t="s">
        <v>241</v>
      </c>
      <c r="H555" s="91">
        <v>1874955</v>
      </c>
      <c r="I555" s="91">
        <v>1874955</v>
      </c>
      <c r="J555" s="93">
        <v>627640.09</v>
      </c>
      <c r="K555" s="95">
        <f t="shared" si="8"/>
        <v>33.474941531930099</v>
      </c>
    </row>
    <row r="556" spans="1:11" ht="31.5" x14ac:dyDescent="0.25">
      <c r="A556" s="89" t="s">
        <v>252</v>
      </c>
      <c r="B556" s="83" t="s">
        <v>218</v>
      </c>
      <c r="C556" s="83" t="s">
        <v>217</v>
      </c>
      <c r="D556" s="83" t="s">
        <v>228</v>
      </c>
      <c r="E556" s="83" t="s">
        <v>239</v>
      </c>
      <c r="F556" s="83" t="s">
        <v>244</v>
      </c>
      <c r="G556" s="83" t="s">
        <v>240</v>
      </c>
      <c r="H556" s="91">
        <v>1874955</v>
      </c>
      <c r="I556" s="91">
        <v>1874955</v>
      </c>
      <c r="J556" s="93">
        <v>627640.09</v>
      </c>
      <c r="K556" s="95">
        <f t="shared" si="8"/>
        <v>33.474941531930099</v>
      </c>
    </row>
    <row r="557" spans="1:11" ht="31.5" x14ac:dyDescent="0.25">
      <c r="A557" s="89" t="s">
        <v>243</v>
      </c>
      <c r="B557" s="83" t="s">
        <v>218</v>
      </c>
      <c r="C557" s="83" t="s">
        <v>217</v>
      </c>
      <c r="D557" s="83" t="s">
        <v>228</v>
      </c>
      <c r="E557" s="83" t="s">
        <v>239</v>
      </c>
      <c r="F557" s="83" t="s">
        <v>238</v>
      </c>
      <c r="G557" s="90" t="s">
        <v>451</v>
      </c>
      <c r="H557" s="91">
        <v>1625517</v>
      </c>
      <c r="I557" s="91">
        <v>1625517</v>
      </c>
      <c r="J557" s="93">
        <v>722103.9</v>
      </c>
      <c r="K557" s="95">
        <f t="shared" si="8"/>
        <v>44.423029719160127</v>
      </c>
    </row>
    <row r="558" spans="1:11" ht="78.75" x14ac:dyDescent="0.25">
      <c r="A558" s="89" t="s">
        <v>242</v>
      </c>
      <c r="B558" s="83" t="s">
        <v>218</v>
      </c>
      <c r="C558" s="83" t="s">
        <v>217</v>
      </c>
      <c r="D558" s="83" t="s">
        <v>228</v>
      </c>
      <c r="E558" s="83" t="s">
        <v>239</v>
      </c>
      <c r="F558" s="83" t="s">
        <v>238</v>
      </c>
      <c r="G558" s="83" t="s">
        <v>241</v>
      </c>
      <c r="H558" s="91">
        <v>1467957</v>
      </c>
      <c r="I558" s="91">
        <v>1467957</v>
      </c>
      <c r="J558" s="93">
        <v>690725.17</v>
      </c>
      <c r="K558" s="95">
        <f t="shared" si="8"/>
        <v>47.053501567144004</v>
      </c>
    </row>
    <row r="559" spans="1:11" ht="31.5" x14ac:dyDescent="0.25">
      <c r="A559" s="89" t="s">
        <v>252</v>
      </c>
      <c r="B559" s="83" t="s">
        <v>218</v>
      </c>
      <c r="C559" s="83" t="s">
        <v>217</v>
      </c>
      <c r="D559" s="83" t="s">
        <v>228</v>
      </c>
      <c r="E559" s="83" t="s">
        <v>239</v>
      </c>
      <c r="F559" s="83" t="s">
        <v>238</v>
      </c>
      <c r="G559" s="83" t="s">
        <v>240</v>
      </c>
      <c r="H559" s="91">
        <v>1467957</v>
      </c>
      <c r="I559" s="91">
        <v>1467957</v>
      </c>
      <c r="J559" s="93">
        <v>690725.17</v>
      </c>
      <c r="K559" s="95">
        <f t="shared" si="8"/>
        <v>47.053501567144004</v>
      </c>
    </row>
    <row r="560" spans="1:11" ht="31.5" x14ac:dyDescent="0.25">
      <c r="A560" s="89" t="s">
        <v>251</v>
      </c>
      <c r="B560" s="83" t="s">
        <v>218</v>
      </c>
      <c r="C560" s="83" t="s">
        <v>217</v>
      </c>
      <c r="D560" s="83" t="s">
        <v>228</v>
      </c>
      <c r="E560" s="83" t="s">
        <v>239</v>
      </c>
      <c r="F560" s="83" t="s">
        <v>238</v>
      </c>
      <c r="G560" s="83" t="s">
        <v>219</v>
      </c>
      <c r="H560" s="91">
        <v>157560</v>
      </c>
      <c r="I560" s="91">
        <v>157560</v>
      </c>
      <c r="J560" s="93">
        <v>31378.73</v>
      </c>
      <c r="K560" s="95">
        <f t="shared" ref="K560:K583" si="9">J560/I560*100</f>
        <v>19.915416349327238</v>
      </c>
    </row>
    <row r="561" spans="1:11" ht="31.5" x14ac:dyDescent="0.25">
      <c r="A561" s="89" t="s">
        <v>250</v>
      </c>
      <c r="B561" s="83" t="s">
        <v>218</v>
      </c>
      <c r="C561" s="83" t="s">
        <v>217</v>
      </c>
      <c r="D561" s="83" t="s">
        <v>228</v>
      </c>
      <c r="E561" s="83" t="s">
        <v>239</v>
      </c>
      <c r="F561" s="83" t="s">
        <v>238</v>
      </c>
      <c r="G561" s="83" t="s">
        <v>215</v>
      </c>
      <c r="H561" s="91">
        <v>157560</v>
      </c>
      <c r="I561" s="91">
        <v>157560</v>
      </c>
      <c r="J561" s="93">
        <v>31378.73</v>
      </c>
      <c r="K561" s="95">
        <f t="shared" si="9"/>
        <v>19.915416349327238</v>
      </c>
    </row>
    <row r="562" spans="1:11" ht="15.75" x14ac:dyDescent="0.25">
      <c r="A562" s="84" t="s">
        <v>237</v>
      </c>
      <c r="B562" s="85" t="s">
        <v>218</v>
      </c>
      <c r="C562" s="85" t="s">
        <v>217</v>
      </c>
      <c r="D562" s="85" t="s">
        <v>228</v>
      </c>
      <c r="E562" s="85" t="s">
        <v>216</v>
      </c>
      <c r="F562" s="88" t="s">
        <v>451</v>
      </c>
      <c r="G562" s="88" t="s">
        <v>451</v>
      </c>
      <c r="H562" s="100">
        <v>1300000</v>
      </c>
      <c r="I562" s="87">
        <f>I563+I566+I569+I574+I577+I580</f>
        <v>5604714.7999999998</v>
      </c>
      <c r="J562" s="87">
        <f>J563+J566+J569+J574+J577+J580</f>
        <v>2225948.33</v>
      </c>
      <c r="K562" s="96">
        <f t="shared" si="9"/>
        <v>39.715639589725427</v>
      </c>
    </row>
    <row r="563" spans="1:11" ht="15.75" x14ac:dyDescent="0.25">
      <c r="A563" s="89" t="s">
        <v>832</v>
      </c>
      <c r="B563" s="83" t="s">
        <v>218</v>
      </c>
      <c r="C563" s="83" t="s">
        <v>217</v>
      </c>
      <c r="D563" s="83" t="s">
        <v>228</v>
      </c>
      <c r="E563" s="83" t="s">
        <v>216</v>
      </c>
      <c r="F563" s="83" t="s">
        <v>895</v>
      </c>
      <c r="G563" s="90" t="s">
        <v>451</v>
      </c>
      <c r="H563" s="91">
        <v>0</v>
      </c>
      <c r="I563" s="91">
        <v>857462</v>
      </c>
      <c r="J563" s="93">
        <v>0</v>
      </c>
      <c r="K563" s="95">
        <f t="shared" si="9"/>
        <v>0</v>
      </c>
    </row>
    <row r="564" spans="1:11" ht="31.5" x14ac:dyDescent="0.25">
      <c r="A564" s="89" t="s">
        <v>251</v>
      </c>
      <c r="B564" s="83" t="s">
        <v>218</v>
      </c>
      <c r="C564" s="83" t="s">
        <v>217</v>
      </c>
      <c r="D564" s="83" t="s">
        <v>228</v>
      </c>
      <c r="E564" s="83" t="s">
        <v>216</v>
      </c>
      <c r="F564" s="83" t="s">
        <v>895</v>
      </c>
      <c r="G564" s="83" t="s">
        <v>219</v>
      </c>
      <c r="H564" s="91">
        <v>0</v>
      </c>
      <c r="I564" s="91">
        <v>857462</v>
      </c>
      <c r="J564" s="93">
        <v>0</v>
      </c>
      <c r="K564" s="95">
        <f t="shared" si="9"/>
        <v>0</v>
      </c>
    </row>
    <row r="565" spans="1:11" ht="31.5" x14ac:dyDescent="0.25">
      <c r="A565" s="89" t="s">
        <v>250</v>
      </c>
      <c r="B565" s="83" t="s">
        <v>218</v>
      </c>
      <c r="C565" s="83" t="s">
        <v>217</v>
      </c>
      <c r="D565" s="83" t="s">
        <v>228</v>
      </c>
      <c r="E565" s="83" t="s">
        <v>216</v>
      </c>
      <c r="F565" s="83" t="s">
        <v>895</v>
      </c>
      <c r="G565" s="83" t="s">
        <v>215</v>
      </c>
      <c r="H565" s="91">
        <v>0</v>
      </c>
      <c r="I565" s="91">
        <v>857462</v>
      </c>
      <c r="J565" s="93">
        <v>0</v>
      </c>
      <c r="K565" s="95">
        <f t="shared" si="9"/>
        <v>0</v>
      </c>
    </row>
    <row r="566" spans="1:11" ht="31.5" x14ac:dyDescent="0.25">
      <c r="A566" s="89" t="s">
        <v>236</v>
      </c>
      <c r="B566" s="83" t="s">
        <v>218</v>
      </c>
      <c r="C566" s="83" t="s">
        <v>217</v>
      </c>
      <c r="D566" s="83" t="s">
        <v>228</v>
      </c>
      <c r="E566" s="83" t="s">
        <v>216</v>
      </c>
      <c r="F566" s="83" t="s">
        <v>235</v>
      </c>
      <c r="G566" s="90" t="s">
        <v>451</v>
      </c>
      <c r="H566" s="91">
        <v>500000</v>
      </c>
      <c r="I566" s="91">
        <v>2754249</v>
      </c>
      <c r="J566" s="91">
        <v>1500000</v>
      </c>
      <c r="K566" s="95">
        <f t="shared" si="9"/>
        <v>54.461306875304302</v>
      </c>
    </row>
    <row r="567" spans="1:11" ht="15.75" x14ac:dyDescent="0.25">
      <c r="A567" s="89" t="s">
        <v>277</v>
      </c>
      <c r="B567" s="83" t="s">
        <v>218</v>
      </c>
      <c r="C567" s="83" t="s">
        <v>217</v>
      </c>
      <c r="D567" s="83" t="s">
        <v>228</v>
      </c>
      <c r="E567" s="83" t="s">
        <v>216</v>
      </c>
      <c r="F567" s="83" t="s">
        <v>235</v>
      </c>
      <c r="G567" s="83" t="s">
        <v>222</v>
      </c>
      <c r="H567" s="91">
        <v>500000</v>
      </c>
      <c r="I567" s="91">
        <v>2754249</v>
      </c>
      <c r="J567" s="91">
        <v>1500000</v>
      </c>
      <c r="K567" s="95">
        <f t="shared" si="9"/>
        <v>54.461306875304302</v>
      </c>
    </row>
    <row r="568" spans="1:11" ht="47.25" x14ac:dyDescent="0.25">
      <c r="A568" s="89" t="s">
        <v>468</v>
      </c>
      <c r="B568" s="83" t="s">
        <v>218</v>
      </c>
      <c r="C568" s="83" t="s">
        <v>217</v>
      </c>
      <c r="D568" s="83" t="s">
        <v>228</v>
      </c>
      <c r="E568" s="83" t="s">
        <v>216</v>
      </c>
      <c r="F568" s="83" t="s">
        <v>235</v>
      </c>
      <c r="G568" s="83" t="s">
        <v>220</v>
      </c>
      <c r="H568" s="91">
        <v>500000</v>
      </c>
      <c r="I568" s="91">
        <v>2754249</v>
      </c>
      <c r="J568" s="91">
        <v>1500000</v>
      </c>
      <c r="K568" s="95">
        <f t="shared" si="9"/>
        <v>54.461306875304302</v>
      </c>
    </row>
    <row r="569" spans="1:11" ht="15.75" x14ac:dyDescent="0.25">
      <c r="A569" s="89" t="s">
        <v>997</v>
      </c>
      <c r="B569" s="83" t="s">
        <v>218</v>
      </c>
      <c r="C569" s="83" t="s">
        <v>217</v>
      </c>
      <c r="D569" s="83" t="s">
        <v>228</v>
      </c>
      <c r="E569" s="83" t="s">
        <v>216</v>
      </c>
      <c r="F569" s="83" t="s">
        <v>231</v>
      </c>
      <c r="G569" s="90" t="s">
        <v>451</v>
      </c>
      <c r="H569" s="91">
        <v>300000</v>
      </c>
      <c r="I569" s="91">
        <v>614141</v>
      </c>
      <c r="J569" s="93">
        <v>30000</v>
      </c>
      <c r="K569" s="95">
        <f t="shared" si="9"/>
        <v>4.884871715127308</v>
      </c>
    </row>
    <row r="570" spans="1:11" ht="15.75" x14ac:dyDescent="0.25">
      <c r="A570" s="89" t="s">
        <v>344</v>
      </c>
      <c r="B570" s="83" t="s">
        <v>218</v>
      </c>
      <c r="C570" s="83" t="s">
        <v>217</v>
      </c>
      <c r="D570" s="83" t="s">
        <v>228</v>
      </c>
      <c r="E570" s="83" t="s">
        <v>216</v>
      </c>
      <c r="F570" s="83" t="s">
        <v>231</v>
      </c>
      <c r="G570" s="83" t="s">
        <v>233</v>
      </c>
      <c r="H570" s="91">
        <v>0</v>
      </c>
      <c r="I570" s="91">
        <v>30000</v>
      </c>
      <c r="J570" s="93">
        <v>30000</v>
      </c>
      <c r="K570" s="95">
        <f t="shared" si="9"/>
        <v>100</v>
      </c>
    </row>
    <row r="571" spans="1:11" ht="31.5" x14ac:dyDescent="0.25">
      <c r="A571" s="89" t="s">
        <v>398</v>
      </c>
      <c r="B571" s="83" t="s">
        <v>218</v>
      </c>
      <c r="C571" s="83" t="s">
        <v>217</v>
      </c>
      <c r="D571" s="83" t="s">
        <v>228</v>
      </c>
      <c r="E571" s="83" t="s">
        <v>216</v>
      </c>
      <c r="F571" s="83" t="s">
        <v>231</v>
      </c>
      <c r="G571" s="83" t="s">
        <v>232</v>
      </c>
      <c r="H571" s="91">
        <v>0</v>
      </c>
      <c r="I571" s="91">
        <v>30000</v>
      </c>
      <c r="J571" s="102">
        <v>30000</v>
      </c>
      <c r="K571" s="95">
        <f t="shared" si="9"/>
        <v>100</v>
      </c>
    </row>
    <row r="572" spans="1:11" ht="15.75" x14ac:dyDescent="0.25">
      <c r="A572" s="89" t="s">
        <v>277</v>
      </c>
      <c r="B572" s="83" t="s">
        <v>218</v>
      </c>
      <c r="C572" s="83" t="s">
        <v>217</v>
      </c>
      <c r="D572" s="83" t="s">
        <v>228</v>
      </c>
      <c r="E572" s="83" t="s">
        <v>216</v>
      </c>
      <c r="F572" s="83" t="s">
        <v>231</v>
      </c>
      <c r="G572" s="83" t="s">
        <v>222</v>
      </c>
      <c r="H572" s="91">
        <v>300000</v>
      </c>
      <c r="I572" s="93">
        <v>584141</v>
      </c>
      <c r="J572" s="99">
        <v>0</v>
      </c>
      <c r="K572" s="95">
        <f t="shared" si="9"/>
        <v>0</v>
      </c>
    </row>
    <row r="573" spans="1:11" ht="15.75" x14ac:dyDescent="0.25">
      <c r="A573" s="89" t="s">
        <v>681</v>
      </c>
      <c r="B573" s="83" t="s">
        <v>218</v>
      </c>
      <c r="C573" s="83" t="s">
        <v>217</v>
      </c>
      <c r="D573" s="83" t="s">
        <v>228</v>
      </c>
      <c r="E573" s="83" t="s">
        <v>216</v>
      </c>
      <c r="F573" s="83" t="s">
        <v>231</v>
      </c>
      <c r="G573" s="83" t="s">
        <v>230</v>
      </c>
      <c r="H573" s="91">
        <v>300000</v>
      </c>
      <c r="I573" s="91">
        <v>584141</v>
      </c>
      <c r="J573" s="99">
        <v>0</v>
      </c>
      <c r="K573" s="95">
        <f t="shared" si="9"/>
        <v>0</v>
      </c>
    </row>
    <row r="574" spans="1:11" ht="15.75" x14ac:dyDescent="0.25">
      <c r="A574" s="89" t="s">
        <v>229</v>
      </c>
      <c r="B574" s="83" t="s">
        <v>218</v>
      </c>
      <c r="C574" s="83" t="s">
        <v>217</v>
      </c>
      <c r="D574" s="83" t="s">
        <v>228</v>
      </c>
      <c r="E574" s="83" t="s">
        <v>216</v>
      </c>
      <c r="F574" s="83" t="s">
        <v>227</v>
      </c>
      <c r="G574" s="90" t="s">
        <v>451</v>
      </c>
      <c r="H574" s="91">
        <v>500000</v>
      </c>
      <c r="I574" s="91">
        <v>470000</v>
      </c>
      <c r="J574" s="99">
        <v>58666</v>
      </c>
      <c r="K574" s="95">
        <f t="shared" si="9"/>
        <v>12.482127659574468</v>
      </c>
    </row>
    <row r="575" spans="1:11" ht="31.5" x14ac:dyDescent="0.25">
      <c r="A575" s="89" t="s">
        <v>251</v>
      </c>
      <c r="B575" s="83" t="s">
        <v>218</v>
      </c>
      <c r="C575" s="83" t="s">
        <v>217</v>
      </c>
      <c r="D575" s="83" t="s">
        <v>228</v>
      </c>
      <c r="E575" s="83" t="s">
        <v>216</v>
      </c>
      <c r="F575" s="83" t="s">
        <v>227</v>
      </c>
      <c r="G575" s="83" t="s">
        <v>219</v>
      </c>
      <c r="H575" s="91">
        <v>500000</v>
      </c>
      <c r="I575" s="91">
        <v>470000</v>
      </c>
      <c r="J575" s="99">
        <v>58666</v>
      </c>
      <c r="K575" s="95">
        <f t="shared" si="9"/>
        <v>12.482127659574468</v>
      </c>
    </row>
    <row r="576" spans="1:11" ht="31.5" x14ac:dyDescent="0.25">
      <c r="A576" s="89" t="s">
        <v>250</v>
      </c>
      <c r="B576" s="83" t="s">
        <v>218</v>
      </c>
      <c r="C576" s="83" t="s">
        <v>217</v>
      </c>
      <c r="D576" s="83" t="s">
        <v>228</v>
      </c>
      <c r="E576" s="83" t="s">
        <v>216</v>
      </c>
      <c r="F576" s="83" t="s">
        <v>227</v>
      </c>
      <c r="G576" s="83" t="s">
        <v>215</v>
      </c>
      <c r="H576" s="91">
        <v>500000</v>
      </c>
      <c r="I576" s="91">
        <v>470000</v>
      </c>
      <c r="J576" s="99">
        <v>58666</v>
      </c>
      <c r="K576" s="95">
        <f t="shared" si="9"/>
        <v>12.482127659574468</v>
      </c>
    </row>
    <row r="577" spans="1:11" ht="31.5" x14ac:dyDescent="0.25">
      <c r="A577" s="89" t="s">
        <v>226</v>
      </c>
      <c r="B577" s="83" t="s">
        <v>218</v>
      </c>
      <c r="C577" s="83" t="s">
        <v>217</v>
      </c>
      <c r="D577" s="101" t="s">
        <v>221</v>
      </c>
      <c r="E577" s="83" t="s">
        <v>216</v>
      </c>
      <c r="F577" s="83" t="s">
        <v>224</v>
      </c>
      <c r="G577" s="90" t="s">
        <v>451</v>
      </c>
      <c r="H577" s="91">
        <v>0</v>
      </c>
      <c r="I577" s="91">
        <v>667282.80000000005</v>
      </c>
      <c r="J577" s="99">
        <v>637282.32999999996</v>
      </c>
      <c r="K577" s="95">
        <f t="shared" si="9"/>
        <v>95.504084624989574</v>
      </c>
    </row>
    <row r="578" spans="1:11" ht="15.75" x14ac:dyDescent="0.25">
      <c r="A578" s="89" t="s">
        <v>277</v>
      </c>
      <c r="B578" s="83" t="s">
        <v>218</v>
      </c>
      <c r="C578" s="83" t="s">
        <v>217</v>
      </c>
      <c r="D578" s="101" t="s">
        <v>221</v>
      </c>
      <c r="E578" s="83" t="s">
        <v>216</v>
      </c>
      <c r="F578" s="83" t="s">
        <v>224</v>
      </c>
      <c r="G578" s="83" t="s">
        <v>222</v>
      </c>
      <c r="H578" s="91">
        <v>0</v>
      </c>
      <c r="I578" s="91">
        <v>667282.80000000005</v>
      </c>
      <c r="J578" s="99">
        <v>637282.32999999996</v>
      </c>
      <c r="K578" s="95">
        <f t="shared" si="9"/>
        <v>95.504084624989574</v>
      </c>
    </row>
    <row r="579" spans="1:11" ht="15.75" x14ac:dyDescent="0.25">
      <c r="A579" s="89" t="s">
        <v>225</v>
      </c>
      <c r="B579" s="83" t="s">
        <v>218</v>
      </c>
      <c r="C579" s="83" t="s">
        <v>217</v>
      </c>
      <c r="D579" s="101" t="s">
        <v>221</v>
      </c>
      <c r="E579" s="83" t="s">
        <v>216</v>
      </c>
      <c r="F579" s="83" t="s">
        <v>224</v>
      </c>
      <c r="G579" s="83" t="s">
        <v>223</v>
      </c>
      <c r="H579" s="91">
        <v>0</v>
      </c>
      <c r="I579" s="91">
        <v>667282.80000000005</v>
      </c>
      <c r="J579" s="99">
        <v>637282.32999999996</v>
      </c>
      <c r="K579" s="95">
        <f t="shared" si="9"/>
        <v>95.504084624989574</v>
      </c>
    </row>
    <row r="580" spans="1:11" ht="94.5" x14ac:dyDescent="0.25">
      <c r="A580" s="89" t="s">
        <v>909</v>
      </c>
      <c r="B580" s="83" t="s">
        <v>218</v>
      </c>
      <c r="C580" s="83" t="s">
        <v>217</v>
      </c>
      <c r="D580" s="101" t="s">
        <v>993</v>
      </c>
      <c r="E580" s="83" t="s">
        <v>216</v>
      </c>
      <c r="F580" s="83">
        <v>58530</v>
      </c>
      <c r="G580" s="90" t="s">
        <v>451</v>
      </c>
      <c r="H580" s="91">
        <v>0</v>
      </c>
      <c r="I580" s="91">
        <v>241580</v>
      </c>
      <c r="J580" s="113">
        <v>0</v>
      </c>
      <c r="K580" s="95"/>
    </row>
    <row r="581" spans="1:11" ht="31.5" x14ac:dyDescent="0.25">
      <c r="A581" s="89" t="s">
        <v>251</v>
      </c>
      <c r="B581" s="83" t="s">
        <v>218</v>
      </c>
      <c r="C581" s="83" t="s">
        <v>217</v>
      </c>
      <c r="D581" s="101" t="s">
        <v>993</v>
      </c>
      <c r="E581" s="83" t="s">
        <v>216</v>
      </c>
      <c r="F581" s="83">
        <v>58530</v>
      </c>
      <c r="G581" s="83">
        <v>200</v>
      </c>
      <c r="H581" s="91">
        <v>0</v>
      </c>
      <c r="I581" s="91">
        <v>241580</v>
      </c>
      <c r="J581" s="113">
        <v>0</v>
      </c>
      <c r="K581" s="95"/>
    </row>
    <row r="582" spans="1:11" ht="31.5" x14ac:dyDescent="0.25">
      <c r="A582" s="89" t="s">
        <v>250</v>
      </c>
      <c r="B582" s="83" t="s">
        <v>218</v>
      </c>
      <c r="C582" s="83" t="s">
        <v>217</v>
      </c>
      <c r="D582" s="101" t="s">
        <v>993</v>
      </c>
      <c r="E582" s="83" t="s">
        <v>216</v>
      </c>
      <c r="F582" s="83">
        <v>58530</v>
      </c>
      <c r="G582" s="83">
        <v>240</v>
      </c>
      <c r="H582" s="91">
        <v>0</v>
      </c>
      <c r="I582" s="91">
        <v>241580</v>
      </c>
      <c r="J582" s="113">
        <v>0</v>
      </c>
      <c r="K582" s="95"/>
    </row>
    <row r="583" spans="1:11" ht="15.75" x14ac:dyDescent="0.25">
      <c r="A583" s="163" t="s">
        <v>896</v>
      </c>
      <c r="B583" s="163"/>
      <c r="C583" s="163"/>
      <c r="D583" s="163"/>
      <c r="E583" s="163"/>
      <c r="F583" s="163"/>
      <c r="G583" s="163"/>
      <c r="H583" s="100">
        <f>H11+H132+H164+H305+H450+H456+H462+H471+H498+H536</f>
        <v>1269462235.25</v>
      </c>
      <c r="I583" s="100">
        <f>I11+I132+I164+I305+I450+I456+I462+I471+I498+I536</f>
        <v>1368554547.6299999</v>
      </c>
      <c r="J583" s="114">
        <f>J11+J132+J164+J305+J450+J456+J462+J471+J498+J536</f>
        <v>584861493.44999993</v>
      </c>
      <c r="K583" s="96">
        <f t="shared" si="9"/>
        <v>42.735709326517991</v>
      </c>
    </row>
    <row r="587" spans="1:11" ht="18.75" x14ac:dyDescent="0.3">
      <c r="A587" s="103" t="s">
        <v>212</v>
      </c>
    </row>
    <row r="588" spans="1:11" ht="18.75" x14ac:dyDescent="0.3">
      <c r="A588" s="103" t="s">
        <v>213</v>
      </c>
      <c r="H588" s="103" t="s">
        <v>897</v>
      </c>
    </row>
  </sheetData>
  <autoFilter ref="A9:K583"/>
  <mergeCells count="18">
    <mergeCell ref="I1:K1"/>
    <mergeCell ref="I2:K2"/>
    <mergeCell ref="I3:K3"/>
    <mergeCell ref="I4:K4"/>
    <mergeCell ref="A6:K6"/>
    <mergeCell ref="A583:G583"/>
    <mergeCell ref="A8:K8"/>
    <mergeCell ref="H9:H10"/>
    <mergeCell ref="A9:A10"/>
    <mergeCell ref="B9:B10"/>
    <mergeCell ref="C9:C10"/>
    <mergeCell ref="D9:D10"/>
    <mergeCell ref="E9:E10"/>
    <mergeCell ref="F9:F10"/>
    <mergeCell ref="G9:G10"/>
    <mergeCell ref="I9:I10"/>
    <mergeCell ref="J9:J10"/>
    <mergeCell ref="K9:K10"/>
  </mergeCells>
  <pageMargins left="0.7" right="0.7" top="0.75" bottom="0.75" header="0.3" footer="0.3"/>
  <pageSetup paperSize="9" scale="5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view="pageBreakPreview" topLeftCell="A13" zoomScaleNormal="102" zoomScaleSheetLayoutView="100" workbookViewId="0">
      <selection activeCell="A7" sqref="A7:F7"/>
    </sheetView>
  </sheetViews>
  <sheetFormatPr defaultRowHeight="15.75" x14ac:dyDescent="0.25"/>
  <cols>
    <col min="1" max="1" width="28.5703125" style="54" customWidth="1"/>
    <col min="2" max="2" width="62.5703125" style="54" bestFit="1" customWidth="1"/>
    <col min="3" max="3" width="16" style="54" bestFit="1" customWidth="1"/>
    <col min="4" max="5" width="15.140625" style="54" bestFit="1" customWidth="1"/>
    <col min="6" max="6" width="14" style="53" customWidth="1"/>
    <col min="7" max="16384" width="9.140625" style="53"/>
  </cols>
  <sheetData>
    <row r="1" spans="1:6" x14ac:dyDescent="0.25">
      <c r="A1" s="51"/>
      <c r="B1" s="51"/>
      <c r="C1" s="51"/>
      <c r="D1" s="175" t="s">
        <v>859</v>
      </c>
      <c r="E1" s="175"/>
      <c r="F1" s="175"/>
    </row>
    <row r="2" spans="1:6" x14ac:dyDescent="0.25">
      <c r="A2" s="51"/>
      <c r="B2" s="51"/>
      <c r="C2" s="51"/>
      <c r="D2" s="175" t="s">
        <v>724</v>
      </c>
      <c r="E2" s="175"/>
      <c r="F2" s="175"/>
    </row>
    <row r="3" spans="1:6" x14ac:dyDescent="0.25">
      <c r="A3" s="51"/>
      <c r="B3" s="51"/>
      <c r="C3" s="51"/>
      <c r="D3" s="175" t="s">
        <v>501</v>
      </c>
      <c r="E3" s="175"/>
      <c r="F3" s="175"/>
    </row>
    <row r="4" spans="1:6" x14ac:dyDescent="0.25">
      <c r="A4" s="51"/>
      <c r="B4" s="51"/>
      <c r="C4" s="51"/>
      <c r="D4" s="175" t="s">
        <v>999</v>
      </c>
      <c r="E4" s="175"/>
      <c r="F4" s="175"/>
    </row>
    <row r="5" spans="1:6" x14ac:dyDescent="0.25">
      <c r="A5" s="51"/>
      <c r="B5" s="51"/>
      <c r="C5" s="51"/>
      <c r="D5" s="52"/>
      <c r="E5" s="52"/>
      <c r="F5" s="52"/>
    </row>
    <row r="6" spans="1:6" ht="19.5" x14ac:dyDescent="0.25">
      <c r="A6" s="176" t="s">
        <v>857</v>
      </c>
      <c r="B6" s="176"/>
      <c r="C6" s="176"/>
      <c r="D6" s="176"/>
      <c r="E6" s="176"/>
      <c r="F6" s="176"/>
    </row>
    <row r="7" spans="1:6" ht="19.5" x14ac:dyDescent="0.25">
      <c r="A7" s="176" t="s">
        <v>941</v>
      </c>
      <c r="B7" s="176"/>
      <c r="C7" s="176"/>
      <c r="D7" s="176"/>
      <c r="E7" s="176"/>
      <c r="F7" s="176"/>
    </row>
    <row r="8" spans="1:6" x14ac:dyDescent="0.25">
      <c r="F8" s="55" t="s">
        <v>102</v>
      </c>
    </row>
    <row r="9" spans="1:6" ht="67.5" customHeight="1" x14ac:dyDescent="0.25">
      <c r="A9" s="56" t="s">
        <v>734</v>
      </c>
      <c r="B9" s="56" t="s">
        <v>500</v>
      </c>
      <c r="C9" s="56" t="s">
        <v>830</v>
      </c>
      <c r="D9" s="57" t="s">
        <v>858</v>
      </c>
      <c r="E9" s="57" t="s">
        <v>918</v>
      </c>
      <c r="F9" s="57" t="s">
        <v>735</v>
      </c>
    </row>
    <row r="10" spans="1:6" ht="31.5" x14ac:dyDescent="0.25">
      <c r="A10" s="58" t="s">
        <v>736</v>
      </c>
      <c r="B10" s="59" t="s">
        <v>725</v>
      </c>
      <c r="C10" s="60">
        <f>C11+C13</f>
        <v>0</v>
      </c>
      <c r="D10" s="60">
        <f>D11+D13</f>
        <v>-714500</v>
      </c>
      <c r="E10" s="60">
        <f>E11+E13</f>
        <v>0</v>
      </c>
      <c r="F10" s="61"/>
    </row>
    <row r="11" spans="1:6" ht="31.5" x14ac:dyDescent="0.25">
      <c r="A11" s="56" t="s">
        <v>737</v>
      </c>
      <c r="B11" s="62" t="s">
        <v>726</v>
      </c>
      <c r="C11" s="63">
        <f>C12</f>
        <v>60714500</v>
      </c>
      <c r="D11" s="63">
        <f>D12</f>
        <v>60714500</v>
      </c>
      <c r="E11" s="63">
        <f>E12</f>
        <v>60714500</v>
      </c>
      <c r="F11" s="64">
        <f>E11/D11*100</f>
        <v>100</v>
      </c>
    </row>
    <row r="12" spans="1:6" ht="31.5" x14ac:dyDescent="0.25">
      <c r="A12" s="56" t="s">
        <v>738</v>
      </c>
      <c r="B12" s="62" t="s">
        <v>727</v>
      </c>
      <c r="C12" s="63">
        <v>60714500</v>
      </c>
      <c r="D12" s="63">
        <v>60714500</v>
      </c>
      <c r="E12" s="65">
        <v>60714500</v>
      </c>
      <c r="F12" s="64">
        <f>E12/D12*100</f>
        <v>100</v>
      </c>
    </row>
    <row r="13" spans="1:6" ht="31.5" x14ac:dyDescent="0.25">
      <c r="A13" s="56" t="s">
        <v>739</v>
      </c>
      <c r="B13" s="62" t="s">
        <v>728</v>
      </c>
      <c r="C13" s="63">
        <f>C14</f>
        <v>-60714500</v>
      </c>
      <c r="D13" s="63">
        <f>D14</f>
        <v>-61429000</v>
      </c>
      <c r="E13" s="63">
        <f>E14</f>
        <v>-60714500</v>
      </c>
      <c r="F13" s="64">
        <f>E13/D13*100</f>
        <v>98.836868579986643</v>
      </c>
    </row>
    <row r="14" spans="1:6" ht="31.5" x14ac:dyDescent="0.25">
      <c r="A14" s="56" t="s">
        <v>740</v>
      </c>
      <c r="B14" s="62" t="s">
        <v>729</v>
      </c>
      <c r="C14" s="63">
        <v>-60714500</v>
      </c>
      <c r="D14" s="63">
        <v>-61429000</v>
      </c>
      <c r="E14" s="63">
        <v>-60714500</v>
      </c>
      <c r="F14" s="64">
        <f>E14/D14*100</f>
        <v>98.836868579986643</v>
      </c>
    </row>
    <row r="15" spans="1:6" ht="31.5" x14ac:dyDescent="0.25">
      <c r="A15" s="66" t="s">
        <v>741</v>
      </c>
      <c r="B15" s="67" t="s">
        <v>742</v>
      </c>
      <c r="C15" s="68">
        <f>C20</f>
        <v>0</v>
      </c>
      <c r="D15" s="68">
        <f>D20</f>
        <v>39925117.700000003</v>
      </c>
      <c r="E15" s="68">
        <v>-16420299.130000001</v>
      </c>
      <c r="F15" s="61"/>
    </row>
    <row r="16" spans="1:6" x14ac:dyDescent="0.25">
      <c r="A16" s="56" t="s">
        <v>743</v>
      </c>
      <c r="B16" s="62" t="s">
        <v>744</v>
      </c>
      <c r="C16" s="65">
        <v>0</v>
      </c>
      <c r="D16" s="65">
        <v>0</v>
      </c>
      <c r="E16" s="65">
        <f>E17</f>
        <v>-16420299.130000001</v>
      </c>
      <c r="F16" s="61"/>
    </row>
    <row r="17" spans="1:6" x14ac:dyDescent="0.25">
      <c r="A17" s="56" t="s">
        <v>745</v>
      </c>
      <c r="B17" s="62" t="s">
        <v>730</v>
      </c>
      <c r="C17" s="65">
        <v>0</v>
      </c>
      <c r="D17" s="65">
        <v>0</v>
      </c>
      <c r="E17" s="65">
        <f>E18</f>
        <v>-16420299.130000001</v>
      </c>
      <c r="F17" s="61"/>
    </row>
    <row r="18" spans="1:6" x14ac:dyDescent="0.25">
      <c r="A18" s="56" t="s">
        <v>746</v>
      </c>
      <c r="B18" s="62" t="s">
        <v>731</v>
      </c>
      <c r="C18" s="65">
        <v>0</v>
      </c>
      <c r="D18" s="65">
        <v>0</v>
      </c>
      <c r="E18" s="65">
        <f>E19</f>
        <v>-16420299.130000001</v>
      </c>
      <c r="F18" s="61"/>
    </row>
    <row r="19" spans="1:6" ht="31.5" x14ac:dyDescent="0.25">
      <c r="A19" s="56" t="s">
        <v>750</v>
      </c>
      <c r="B19" s="62" t="s">
        <v>749</v>
      </c>
      <c r="C19" s="65">
        <v>0</v>
      </c>
      <c r="D19" s="65">
        <v>0</v>
      </c>
      <c r="E19" s="65">
        <f>E15-E23</f>
        <v>-16420299.130000001</v>
      </c>
      <c r="F19" s="64"/>
    </row>
    <row r="20" spans="1:6" x14ac:dyDescent="0.25">
      <c r="A20" s="56" t="s">
        <v>751</v>
      </c>
      <c r="B20" s="62" t="s">
        <v>747</v>
      </c>
      <c r="C20" s="65">
        <f t="shared" ref="C20:E22" si="0">C21</f>
        <v>0</v>
      </c>
      <c r="D20" s="65">
        <f t="shared" si="0"/>
        <v>39925117.700000003</v>
      </c>
      <c r="E20" s="65">
        <f t="shared" si="0"/>
        <v>0</v>
      </c>
      <c r="F20" s="64"/>
    </row>
    <row r="21" spans="1:6" x14ac:dyDescent="0.25">
      <c r="A21" s="56" t="s">
        <v>752</v>
      </c>
      <c r="B21" s="62" t="s">
        <v>732</v>
      </c>
      <c r="C21" s="65">
        <f t="shared" si="0"/>
        <v>0</v>
      </c>
      <c r="D21" s="65">
        <f t="shared" si="0"/>
        <v>39925117.700000003</v>
      </c>
      <c r="E21" s="65">
        <f t="shared" si="0"/>
        <v>0</v>
      </c>
      <c r="F21" s="64"/>
    </row>
    <row r="22" spans="1:6" x14ac:dyDescent="0.25">
      <c r="A22" s="56" t="s">
        <v>753</v>
      </c>
      <c r="B22" s="62" t="s">
        <v>733</v>
      </c>
      <c r="C22" s="65">
        <f t="shared" si="0"/>
        <v>0</v>
      </c>
      <c r="D22" s="65">
        <f t="shared" si="0"/>
        <v>39925117.700000003</v>
      </c>
      <c r="E22" s="65">
        <f t="shared" si="0"/>
        <v>0</v>
      </c>
      <c r="F22" s="64"/>
    </row>
    <row r="23" spans="1:6" ht="31.5" x14ac:dyDescent="0.25">
      <c r="A23" s="56" t="s">
        <v>754</v>
      </c>
      <c r="B23" s="62" t="s">
        <v>755</v>
      </c>
      <c r="C23" s="65">
        <v>0</v>
      </c>
      <c r="D23" s="65">
        <v>39925117.700000003</v>
      </c>
      <c r="E23" s="65">
        <v>0</v>
      </c>
      <c r="F23" s="64"/>
    </row>
    <row r="24" spans="1:6" ht="21" customHeight="1" x14ac:dyDescent="0.25">
      <c r="A24" s="177" t="s">
        <v>748</v>
      </c>
      <c r="B24" s="178"/>
      <c r="C24" s="68">
        <f>C10+C15</f>
        <v>0</v>
      </c>
      <c r="D24" s="68">
        <f>D10+D15</f>
        <v>39210617.700000003</v>
      </c>
      <c r="E24" s="68">
        <f>E10+E15</f>
        <v>-16420299.130000001</v>
      </c>
      <c r="F24" s="61"/>
    </row>
    <row r="26" spans="1:6" x14ac:dyDescent="0.25">
      <c r="F26" s="69"/>
    </row>
    <row r="27" spans="1:6" x14ac:dyDescent="0.25">
      <c r="A27" s="21" t="s">
        <v>212</v>
      </c>
      <c r="B27" s="25"/>
      <c r="C27" s="25"/>
      <c r="D27" s="3"/>
      <c r="E27" s="53"/>
    </row>
    <row r="28" spans="1:6" x14ac:dyDescent="0.25">
      <c r="A28" s="21" t="s">
        <v>213</v>
      </c>
      <c r="B28" s="25"/>
      <c r="C28" s="25"/>
      <c r="D28" s="21" t="s">
        <v>214</v>
      </c>
      <c r="E28" s="53"/>
    </row>
  </sheetData>
  <mergeCells count="7">
    <mergeCell ref="A24:B24"/>
    <mergeCell ref="A7:F7"/>
    <mergeCell ref="D1:F1"/>
    <mergeCell ref="D2:F2"/>
    <mergeCell ref="D3:F3"/>
    <mergeCell ref="D4:F4"/>
    <mergeCell ref="A6:F6"/>
  </mergeCells>
  <printOptions horizontalCentered="1"/>
  <pageMargins left="0.39370078740157483" right="0.39370078740157483" top="0.39370078740157483" bottom="0.31496062992125984" header="0.19685039370078741" footer="0.15748031496062992"/>
  <pageSetup paperSize="9" scale="6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2"/>
  <sheetViews>
    <sheetView view="pageBreakPreview" zoomScale="82" zoomScaleNormal="90" zoomScaleSheetLayoutView="82" workbookViewId="0">
      <selection activeCell="C125" sqref="C125:G125"/>
    </sheetView>
  </sheetViews>
  <sheetFormatPr defaultRowHeight="15.75" x14ac:dyDescent="0.25"/>
  <cols>
    <col min="1" max="1" width="27.42578125" style="2" customWidth="1"/>
    <col min="2" max="2" width="82" style="3" customWidth="1"/>
    <col min="3" max="3" width="16.7109375" style="3" customWidth="1"/>
    <col min="4" max="4" width="20.28515625" style="3" customWidth="1"/>
    <col min="5" max="6" width="17.7109375" style="3" customWidth="1"/>
    <col min="7" max="7" width="15.28515625" style="3" customWidth="1"/>
    <col min="8" max="8" width="9.140625" style="3"/>
    <col min="9" max="9" width="16.7109375" style="3" customWidth="1"/>
    <col min="10" max="256" width="9.140625" style="3"/>
    <col min="257" max="257" width="27.42578125" style="3" customWidth="1"/>
    <col min="258" max="258" width="82" style="3" customWidth="1"/>
    <col min="259" max="259" width="16.7109375" style="3" customWidth="1"/>
    <col min="260" max="260" width="20.28515625" style="3" customWidth="1"/>
    <col min="261" max="262" width="17.7109375" style="3" customWidth="1"/>
    <col min="263" max="263" width="15.28515625" style="3" customWidth="1"/>
    <col min="264" max="264" width="9.140625" style="3"/>
    <col min="265" max="265" width="16.7109375" style="3" customWidth="1"/>
    <col min="266" max="512" width="9.140625" style="3"/>
    <col min="513" max="513" width="27.42578125" style="3" customWidth="1"/>
    <col min="514" max="514" width="82" style="3" customWidth="1"/>
    <col min="515" max="515" width="16.7109375" style="3" customWidth="1"/>
    <col min="516" max="516" width="20.28515625" style="3" customWidth="1"/>
    <col min="517" max="518" width="17.7109375" style="3" customWidth="1"/>
    <col min="519" max="519" width="15.28515625" style="3" customWidth="1"/>
    <col min="520" max="520" width="9.140625" style="3"/>
    <col min="521" max="521" width="16.7109375" style="3" customWidth="1"/>
    <col min="522" max="768" width="9.140625" style="3"/>
    <col min="769" max="769" width="27.42578125" style="3" customWidth="1"/>
    <col min="770" max="770" width="82" style="3" customWidth="1"/>
    <col min="771" max="771" width="16.7109375" style="3" customWidth="1"/>
    <col min="772" max="772" width="20.28515625" style="3" customWidth="1"/>
    <col min="773" max="774" width="17.7109375" style="3" customWidth="1"/>
    <col min="775" max="775" width="15.28515625" style="3" customWidth="1"/>
    <col min="776" max="776" width="9.140625" style="3"/>
    <col min="777" max="777" width="16.7109375" style="3" customWidth="1"/>
    <col min="778" max="1024" width="9.140625" style="3"/>
    <col min="1025" max="1025" width="27.42578125" style="3" customWidth="1"/>
    <col min="1026" max="1026" width="82" style="3" customWidth="1"/>
    <col min="1027" max="1027" width="16.7109375" style="3" customWidth="1"/>
    <col min="1028" max="1028" width="20.28515625" style="3" customWidth="1"/>
    <col min="1029" max="1030" width="17.7109375" style="3" customWidth="1"/>
    <col min="1031" max="1031" width="15.28515625" style="3" customWidth="1"/>
    <col min="1032" max="1032" width="9.140625" style="3"/>
    <col min="1033" max="1033" width="16.7109375" style="3" customWidth="1"/>
    <col min="1034" max="1280" width="9.140625" style="3"/>
    <col min="1281" max="1281" width="27.42578125" style="3" customWidth="1"/>
    <col min="1282" max="1282" width="82" style="3" customWidth="1"/>
    <col min="1283" max="1283" width="16.7109375" style="3" customWidth="1"/>
    <col min="1284" max="1284" width="20.28515625" style="3" customWidth="1"/>
    <col min="1285" max="1286" width="17.7109375" style="3" customWidth="1"/>
    <col min="1287" max="1287" width="15.28515625" style="3" customWidth="1"/>
    <col min="1288" max="1288" width="9.140625" style="3"/>
    <col min="1289" max="1289" width="16.7109375" style="3" customWidth="1"/>
    <col min="1290" max="1536" width="9.140625" style="3"/>
    <col min="1537" max="1537" width="27.42578125" style="3" customWidth="1"/>
    <col min="1538" max="1538" width="82" style="3" customWidth="1"/>
    <col min="1539" max="1539" width="16.7109375" style="3" customWidth="1"/>
    <col min="1540" max="1540" width="20.28515625" style="3" customWidth="1"/>
    <col min="1541" max="1542" width="17.7109375" style="3" customWidth="1"/>
    <col min="1543" max="1543" width="15.28515625" style="3" customWidth="1"/>
    <col min="1544" max="1544" width="9.140625" style="3"/>
    <col min="1545" max="1545" width="16.7109375" style="3" customWidth="1"/>
    <col min="1546" max="1792" width="9.140625" style="3"/>
    <col min="1793" max="1793" width="27.42578125" style="3" customWidth="1"/>
    <col min="1794" max="1794" width="82" style="3" customWidth="1"/>
    <col min="1795" max="1795" width="16.7109375" style="3" customWidth="1"/>
    <col min="1796" max="1796" width="20.28515625" style="3" customWidth="1"/>
    <col min="1797" max="1798" width="17.7109375" style="3" customWidth="1"/>
    <col min="1799" max="1799" width="15.28515625" style="3" customWidth="1"/>
    <col min="1800" max="1800" width="9.140625" style="3"/>
    <col min="1801" max="1801" width="16.7109375" style="3" customWidth="1"/>
    <col min="1802" max="2048" width="9.140625" style="3"/>
    <col min="2049" max="2049" width="27.42578125" style="3" customWidth="1"/>
    <col min="2050" max="2050" width="82" style="3" customWidth="1"/>
    <col min="2051" max="2051" width="16.7109375" style="3" customWidth="1"/>
    <col min="2052" max="2052" width="20.28515625" style="3" customWidth="1"/>
    <col min="2053" max="2054" width="17.7109375" style="3" customWidth="1"/>
    <col min="2055" max="2055" width="15.28515625" style="3" customWidth="1"/>
    <col min="2056" max="2056" width="9.140625" style="3"/>
    <col min="2057" max="2057" width="16.7109375" style="3" customWidth="1"/>
    <col min="2058" max="2304" width="9.140625" style="3"/>
    <col min="2305" max="2305" width="27.42578125" style="3" customWidth="1"/>
    <col min="2306" max="2306" width="82" style="3" customWidth="1"/>
    <col min="2307" max="2307" width="16.7109375" style="3" customWidth="1"/>
    <col min="2308" max="2308" width="20.28515625" style="3" customWidth="1"/>
    <col min="2309" max="2310" width="17.7109375" style="3" customWidth="1"/>
    <col min="2311" max="2311" width="15.28515625" style="3" customWidth="1"/>
    <col min="2312" max="2312" width="9.140625" style="3"/>
    <col min="2313" max="2313" width="16.7109375" style="3" customWidth="1"/>
    <col min="2314" max="2560" width="9.140625" style="3"/>
    <col min="2561" max="2561" width="27.42578125" style="3" customWidth="1"/>
    <col min="2562" max="2562" width="82" style="3" customWidth="1"/>
    <col min="2563" max="2563" width="16.7109375" style="3" customWidth="1"/>
    <col min="2564" max="2564" width="20.28515625" style="3" customWidth="1"/>
    <col min="2565" max="2566" width="17.7109375" style="3" customWidth="1"/>
    <col min="2567" max="2567" width="15.28515625" style="3" customWidth="1"/>
    <col min="2568" max="2568" width="9.140625" style="3"/>
    <col min="2569" max="2569" width="16.7109375" style="3" customWidth="1"/>
    <col min="2570" max="2816" width="9.140625" style="3"/>
    <col min="2817" max="2817" width="27.42578125" style="3" customWidth="1"/>
    <col min="2818" max="2818" width="82" style="3" customWidth="1"/>
    <col min="2819" max="2819" width="16.7109375" style="3" customWidth="1"/>
    <col min="2820" max="2820" width="20.28515625" style="3" customWidth="1"/>
    <col min="2821" max="2822" width="17.7109375" style="3" customWidth="1"/>
    <col min="2823" max="2823" width="15.28515625" style="3" customWidth="1"/>
    <col min="2824" max="2824" width="9.140625" style="3"/>
    <col min="2825" max="2825" width="16.7109375" style="3" customWidth="1"/>
    <col min="2826" max="3072" width="9.140625" style="3"/>
    <col min="3073" max="3073" width="27.42578125" style="3" customWidth="1"/>
    <col min="3074" max="3074" width="82" style="3" customWidth="1"/>
    <col min="3075" max="3075" width="16.7109375" style="3" customWidth="1"/>
    <col min="3076" max="3076" width="20.28515625" style="3" customWidth="1"/>
    <col min="3077" max="3078" width="17.7109375" style="3" customWidth="1"/>
    <col min="3079" max="3079" width="15.28515625" style="3" customWidth="1"/>
    <col min="3080" max="3080" width="9.140625" style="3"/>
    <col min="3081" max="3081" width="16.7109375" style="3" customWidth="1"/>
    <col min="3082" max="3328" width="9.140625" style="3"/>
    <col min="3329" max="3329" width="27.42578125" style="3" customWidth="1"/>
    <col min="3330" max="3330" width="82" style="3" customWidth="1"/>
    <col min="3331" max="3331" width="16.7109375" style="3" customWidth="1"/>
    <col min="3332" max="3332" width="20.28515625" style="3" customWidth="1"/>
    <col min="3333" max="3334" width="17.7109375" style="3" customWidth="1"/>
    <col min="3335" max="3335" width="15.28515625" style="3" customWidth="1"/>
    <col min="3336" max="3336" width="9.140625" style="3"/>
    <col min="3337" max="3337" width="16.7109375" style="3" customWidth="1"/>
    <col min="3338" max="3584" width="9.140625" style="3"/>
    <col min="3585" max="3585" width="27.42578125" style="3" customWidth="1"/>
    <col min="3586" max="3586" width="82" style="3" customWidth="1"/>
    <col min="3587" max="3587" width="16.7109375" style="3" customWidth="1"/>
    <col min="3588" max="3588" width="20.28515625" style="3" customWidth="1"/>
    <col min="3589" max="3590" width="17.7109375" style="3" customWidth="1"/>
    <col min="3591" max="3591" width="15.28515625" style="3" customWidth="1"/>
    <col min="3592" max="3592" width="9.140625" style="3"/>
    <col min="3593" max="3593" width="16.7109375" style="3" customWidth="1"/>
    <col min="3594" max="3840" width="9.140625" style="3"/>
    <col min="3841" max="3841" width="27.42578125" style="3" customWidth="1"/>
    <col min="3842" max="3842" width="82" style="3" customWidth="1"/>
    <col min="3843" max="3843" width="16.7109375" style="3" customWidth="1"/>
    <col min="3844" max="3844" width="20.28515625" style="3" customWidth="1"/>
    <col min="3845" max="3846" width="17.7109375" style="3" customWidth="1"/>
    <col min="3847" max="3847" width="15.28515625" style="3" customWidth="1"/>
    <col min="3848" max="3848" width="9.140625" style="3"/>
    <col min="3849" max="3849" width="16.7109375" style="3" customWidth="1"/>
    <col min="3850" max="4096" width="9.140625" style="3"/>
    <col min="4097" max="4097" width="27.42578125" style="3" customWidth="1"/>
    <col min="4098" max="4098" width="82" style="3" customWidth="1"/>
    <col min="4099" max="4099" width="16.7109375" style="3" customWidth="1"/>
    <col min="4100" max="4100" width="20.28515625" style="3" customWidth="1"/>
    <col min="4101" max="4102" width="17.7109375" style="3" customWidth="1"/>
    <col min="4103" max="4103" width="15.28515625" style="3" customWidth="1"/>
    <col min="4104" max="4104" width="9.140625" style="3"/>
    <col min="4105" max="4105" width="16.7109375" style="3" customWidth="1"/>
    <col min="4106" max="4352" width="9.140625" style="3"/>
    <col min="4353" max="4353" width="27.42578125" style="3" customWidth="1"/>
    <col min="4354" max="4354" width="82" style="3" customWidth="1"/>
    <col min="4355" max="4355" width="16.7109375" style="3" customWidth="1"/>
    <col min="4356" max="4356" width="20.28515625" style="3" customWidth="1"/>
    <col min="4357" max="4358" width="17.7109375" style="3" customWidth="1"/>
    <col min="4359" max="4359" width="15.28515625" style="3" customWidth="1"/>
    <col min="4360" max="4360" width="9.140625" style="3"/>
    <col min="4361" max="4361" width="16.7109375" style="3" customWidth="1"/>
    <col min="4362" max="4608" width="9.140625" style="3"/>
    <col min="4609" max="4609" width="27.42578125" style="3" customWidth="1"/>
    <col min="4610" max="4610" width="82" style="3" customWidth="1"/>
    <col min="4611" max="4611" width="16.7109375" style="3" customWidth="1"/>
    <col min="4612" max="4612" width="20.28515625" style="3" customWidth="1"/>
    <col min="4613" max="4614" width="17.7109375" style="3" customWidth="1"/>
    <col min="4615" max="4615" width="15.28515625" style="3" customWidth="1"/>
    <col min="4616" max="4616" width="9.140625" style="3"/>
    <col min="4617" max="4617" width="16.7109375" style="3" customWidth="1"/>
    <col min="4618" max="4864" width="9.140625" style="3"/>
    <col min="4865" max="4865" width="27.42578125" style="3" customWidth="1"/>
    <col min="4866" max="4866" width="82" style="3" customWidth="1"/>
    <col min="4867" max="4867" width="16.7109375" style="3" customWidth="1"/>
    <col min="4868" max="4868" width="20.28515625" style="3" customWidth="1"/>
    <col min="4869" max="4870" width="17.7109375" style="3" customWidth="1"/>
    <col min="4871" max="4871" width="15.28515625" style="3" customWidth="1"/>
    <col min="4872" max="4872" width="9.140625" style="3"/>
    <col min="4873" max="4873" width="16.7109375" style="3" customWidth="1"/>
    <col min="4874" max="5120" width="9.140625" style="3"/>
    <col min="5121" max="5121" width="27.42578125" style="3" customWidth="1"/>
    <col min="5122" max="5122" width="82" style="3" customWidth="1"/>
    <col min="5123" max="5123" width="16.7109375" style="3" customWidth="1"/>
    <col min="5124" max="5124" width="20.28515625" style="3" customWidth="1"/>
    <col min="5125" max="5126" width="17.7109375" style="3" customWidth="1"/>
    <col min="5127" max="5127" width="15.28515625" style="3" customWidth="1"/>
    <col min="5128" max="5128" width="9.140625" style="3"/>
    <col min="5129" max="5129" width="16.7109375" style="3" customWidth="1"/>
    <col min="5130" max="5376" width="9.140625" style="3"/>
    <col min="5377" max="5377" width="27.42578125" style="3" customWidth="1"/>
    <col min="5378" max="5378" width="82" style="3" customWidth="1"/>
    <col min="5379" max="5379" width="16.7109375" style="3" customWidth="1"/>
    <col min="5380" max="5380" width="20.28515625" style="3" customWidth="1"/>
    <col min="5381" max="5382" width="17.7109375" style="3" customWidth="1"/>
    <col min="5383" max="5383" width="15.28515625" style="3" customWidth="1"/>
    <col min="5384" max="5384" width="9.140625" style="3"/>
    <col min="5385" max="5385" width="16.7109375" style="3" customWidth="1"/>
    <col min="5386" max="5632" width="9.140625" style="3"/>
    <col min="5633" max="5633" width="27.42578125" style="3" customWidth="1"/>
    <col min="5634" max="5634" width="82" style="3" customWidth="1"/>
    <col min="5635" max="5635" width="16.7109375" style="3" customWidth="1"/>
    <col min="5636" max="5636" width="20.28515625" style="3" customWidth="1"/>
    <col min="5637" max="5638" width="17.7109375" style="3" customWidth="1"/>
    <col min="5639" max="5639" width="15.28515625" style="3" customWidth="1"/>
    <col min="5640" max="5640" width="9.140625" style="3"/>
    <col min="5641" max="5641" width="16.7109375" style="3" customWidth="1"/>
    <col min="5642" max="5888" width="9.140625" style="3"/>
    <col min="5889" max="5889" width="27.42578125" style="3" customWidth="1"/>
    <col min="5890" max="5890" width="82" style="3" customWidth="1"/>
    <col min="5891" max="5891" width="16.7109375" style="3" customWidth="1"/>
    <col min="5892" max="5892" width="20.28515625" style="3" customWidth="1"/>
    <col min="5893" max="5894" width="17.7109375" style="3" customWidth="1"/>
    <col min="5895" max="5895" width="15.28515625" style="3" customWidth="1"/>
    <col min="5896" max="5896" width="9.140625" style="3"/>
    <col min="5897" max="5897" width="16.7109375" style="3" customWidth="1"/>
    <col min="5898" max="6144" width="9.140625" style="3"/>
    <col min="6145" max="6145" width="27.42578125" style="3" customWidth="1"/>
    <col min="6146" max="6146" width="82" style="3" customWidth="1"/>
    <col min="6147" max="6147" width="16.7109375" style="3" customWidth="1"/>
    <col min="6148" max="6148" width="20.28515625" style="3" customWidth="1"/>
    <col min="6149" max="6150" width="17.7109375" style="3" customWidth="1"/>
    <col min="6151" max="6151" width="15.28515625" style="3" customWidth="1"/>
    <col min="6152" max="6152" width="9.140625" style="3"/>
    <col min="6153" max="6153" width="16.7109375" style="3" customWidth="1"/>
    <col min="6154" max="6400" width="9.140625" style="3"/>
    <col min="6401" max="6401" width="27.42578125" style="3" customWidth="1"/>
    <col min="6402" max="6402" width="82" style="3" customWidth="1"/>
    <col min="6403" max="6403" width="16.7109375" style="3" customWidth="1"/>
    <col min="6404" max="6404" width="20.28515625" style="3" customWidth="1"/>
    <col min="6405" max="6406" width="17.7109375" style="3" customWidth="1"/>
    <col min="6407" max="6407" width="15.28515625" style="3" customWidth="1"/>
    <col min="6408" max="6408" width="9.140625" style="3"/>
    <col min="6409" max="6409" width="16.7109375" style="3" customWidth="1"/>
    <col min="6410" max="6656" width="9.140625" style="3"/>
    <col min="6657" max="6657" width="27.42578125" style="3" customWidth="1"/>
    <col min="6658" max="6658" width="82" style="3" customWidth="1"/>
    <col min="6659" max="6659" width="16.7109375" style="3" customWidth="1"/>
    <col min="6660" max="6660" width="20.28515625" style="3" customWidth="1"/>
    <col min="6661" max="6662" width="17.7109375" style="3" customWidth="1"/>
    <col min="6663" max="6663" width="15.28515625" style="3" customWidth="1"/>
    <col min="6664" max="6664" width="9.140625" style="3"/>
    <col min="6665" max="6665" width="16.7109375" style="3" customWidth="1"/>
    <col min="6666" max="6912" width="9.140625" style="3"/>
    <col min="6913" max="6913" width="27.42578125" style="3" customWidth="1"/>
    <col min="6914" max="6914" width="82" style="3" customWidth="1"/>
    <col min="6915" max="6915" width="16.7109375" style="3" customWidth="1"/>
    <col min="6916" max="6916" width="20.28515625" style="3" customWidth="1"/>
    <col min="6917" max="6918" width="17.7109375" style="3" customWidth="1"/>
    <col min="6919" max="6919" width="15.28515625" style="3" customWidth="1"/>
    <col min="6920" max="6920" width="9.140625" style="3"/>
    <col min="6921" max="6921" width="16.7109375" style="3" customWidth="1"/>
    <col min="6922" max="7168" width="9.140625" style="3"/>
    <col min="7169" max="7169" width="27.42578125" style="3" customWidth="1"/>
    <col min="7170" max="7170" width="82" style="3" customWidth="1"/>
    <col min="7171" max="7171" width="16.7109375" style="3" customWidth="1"/>
    <col min="7172" max="7172" width="20.28515625" style="3" customWidth="1"/>
    <col min="7173" max="7174" width="17.7109375" style="3" customWidth="1"/>
    <col min="7175" max="7175" width="15.28515625" style="3" customWidth="1"/>
    <col min="7176" max="7176" width="9.140625" style="3"/>
    <col min="7177" max="7177" width="16.7109375" style="3" customWidth="1"/>
    <col min="7178" max="7424" width="9.140625" style="3"/>
    <col min="7425" max="7425" width="27.42578125" style="3" customWidth="1"/>
    <col min="7426" max="7426" width="82" style="3" customWidth="1"/>
    <col min="7427" max="7427" width="16.7109375" style="3" customWidth="1"/>
    <col min="7428" max="7428" width="20.28515625" style="3" customWidth="1"/>
    <col min="7429" max="7430" width="17.7109375" style="3" customWidth="1"/>
    <col min="7431" max="7431" width="15.28515625" style="3" customWidth="1"/>
    <col min="7432" max="7432" width="9.140625" style="3"/>
    <col min="7433" max="7433" width="16.7109375" style="3" customWidth="1"/>
    <col min="7434" max="7680" width="9.140625" style="3"/>
    <col min="7681" max="7681" width="27.42578125" style="3" customWidth="1"/>
    <col min="7682" max="7682" width="82" style="3" customWidth="1"/>
    <col min="7683" max="7683" width="16.7109375" style="3" customWidth="1"/>
    <col min="7684" max="7684" width="20.28515625" style="3" customWidth="1"/>
    <col min="7685" max="7686" width="17.7109375" style="3" customWidth="1"/>
    <col min="7687" max="7687" width="15.28515625" style="3" customWidth="1"/>
    <col min="7688" max="7688" width="9.140625" style="3"/>
    <col min="7689" max="7689" width="16.7109375" style="3" customWidth="1"/>
    <col min="7690" max="7936" width="9.140625" style="3"/>
    <col min="7937" max="7937" width="27.42578125" style="3" customWidth="1"/>
    <col min="7938" max="7938" width="82" style="3" customWidth="1"/>
    <col min="7939" max="7939" width="16.7109375" style="3" customWidth="1"/>
    <col min="7940" max="7940" width="20.28515625" style="3" customWidth="1"/>
    <col min="7941" max="7942" width="17.7109375" style="3" customWidth="1"/>
    <col min="7943" max="7943" width="15.28515625" style="3" customWidth="1"/>
    <col min="7944" max="7944" width="9.140625" style="3"/>
    <col min="7945" max="7945" width="16.7109375" style="3" customWidth="1"/>
    <col min="7946" max="8192" width="9.140625" style="3"/>
    <col min="8193" max="8193" width="27.42578125" style="3" customWidth="1"/>
    <col min="8194" max="8194" width="82" style="3" customWidth="1"/>
    <col min="8195" max="8195" width="16.7109375" style="3" customWidth="1"/>
    <col min="8196" max="8196" width="20.28515625" style="3" customWidth="1"/>
    <col min="8197" max="8198" width="17.7109375" style="3" customWidth="1"/>
    <col min="8199" max="8199" width="15.28515625" style="3" customWidth="1"/>
    <col min="8200" max="8200" width="9.140625" style="3"/>
    <col min="8201" max="8201" width="16.7109375" style="3" customWidth="1"/>
    <col min="8202" max="8448" width="9.140625" style="3"/>
    <col min="8449" max="8449" width="27.42578125" style="3" customWidth="1"/>
    <col min="8450" max="8450" width="82" style="3" customWidth="1"/>
    <col min="8451" max="8451" width="16.7109375" style="3" customWidth="1"/>
    <col min="8452" max="8452" width="20.28515625" style="3" customWidth="1"/>
    <col min="8453" max="8454" width="17.7109375" style="3" customWidth="1"/>
    <col min="8455" max="8455" width="15.28515625" style="3" customWidth="1"/>
    <col min="8456" max="8456" width="9.140625" style="3"/>
    <col min="8457" max="8457" width="16.7109375" style="3" customWidth="1"/>
    <col min="8458" max="8704" width="9.140625" style="3"/>
    <col min="8705" max="8705" width="27.42578125" style="3" customWidth="1"/>
    <col min="8706" max="8706" width="82" style="3" customWidth="1"/>
    <col min="8707" max="8707" width="16.7109375" style="3" customWidth="1"/>
    <col min="8708" max="8708" width="20.28515625" style="3" customWidth="1"/>
    <col min="8709" max="8710" width="17.7109375" style="3" customWidth="1"/>
    <col min="8711" max="8711" width="15.28515625" style="3" customWidth="1"/>
    <col min="8712" max="8712" width="9.140625" style="3"/>
    <col min="8713" max="8713" width="16.7109375" style="3" customWidth="1"/>
    <col min="8714" max="8960" width="9.140625" style="3"/>
    <col min="8961" max="8961" width="27.42578125" style="3" customWidth="1"/>
    <col min="8962" max="8962" width="82" style="3" customWidth="1"/>
    <col min="8963" max="8963" width="16.7109375" style="3" customWidth="1"/>
    <col min="8964" max="8964" width="20.28515625" style="3" customWidth="1"/>
    <col min="8965" max="8966" width="17.7109375" style="3" customWidth="1"/>
    <col min="8967" max="8967" width="15.28515625" style="3" customWidth="1"/>
    <col min="8968" max="8968" width="9.140625" style="3"/>
    <col min="8969" max="8969" width="16.7109375" style="3" customWidth="1"/>
    <col min="8970" max="9216" width="9.140625" style="3"/>
    <col min="9217" max="9217" width="27.42578125" style="3" customWidth="1"/>
    <col min="9218" max="9218" width="82" style="3" customWidth="1"/>
    <col min="9219" max="9219" width="16.7109375" style="3" customWidth="1"/>
    <col min="9220" max="9220" width="20.28515625" style="3" customWidth="1"/>
    <col min="9221" max="9222" width="17.7109375" style="3" customWidth="1"/>
    <col min="9223" max="9223" width="15.28515625" style="3" customWidth="1"/>
    <col min="9224" max="9224" width="9.140625" style="3"/>
    <col min="9225" max="9225" width="16.7109375" style="3" customWidth="1"/>
    <col min="9226" max="9472" width="9.140625" style="3"/>
    <col min="9473" max="9473" width="27.42578125" style="3" customWidth="1"/>
    <col min="9474" max="9474" width="82" style="3" customWidth="1"/>
    <col min="9475" max="9475" width="16.7109375" style="3" customWidth="1"/>
    <col min="9476" max="9476" width="20.28515625" style="3" customWidth="1"/>
    <col min="9477" max="9478" width="17.7109375" style="3" customWidth="1"/>
    <col min="9479" max="9479" width="15.28515625" style="3" customWidth="1"/>
    <col min="9480" max="9480" width="9.140625" style="3"/>
    <col min="9481" max="9481" width="16.7109375" style="3" customWidth="1"/>
    <col min="9482" max="9728" width="9.140625" style="3"/>
    <col min="9729" max="9729" width="27.42578125" style="3" customWidth="1"/>
    <col min="9730" max="9730" width="82" style="3" customWidth="1"/>
    <col min="9731" max="9731" width="16.7109375" style="3" customWidth="1"/>
    <col min="9732" max="9732" width="20.28515625" style="3" customWidth="1"/>
    <col min="9733" max="9734" width="17.7109375" style="3" customWidth="1"/>
    <col min="9735" max="9735" width="15.28515625" style="3" customWidth="1"/>
    <col min="9736" max="9736" width="9.140625" style="3"/>
    <col min="9737" max="9737" width="16.7109375" style="3" customWidth="1"/>
    <col min="9738" max="9984" width="9.140625" style="3"/>
    <col min="9985" max="9985" width="27.42578125" style="3" customWidth="1"/>
    <col min="9986" max="9986" width="82" style="3" customWidth="1"/>
    <col min="9987" max="9987" width="16.7109375" style="3" customWidth="1"/>
    <col min="9988" max="9988" width="20.28515625" style="3" customWidth="1"/>
    <col min="9989" max="9990" width="17.7109375" style="3" customWidth="1"/>
    <col min="9991" max="9991" width="15.28515625" style="3" customWidth="1"/>
    <col min="9992" max="9992" width="9.140625" style="3"/>
    <col min="9993" max="9993" width="16.7109375" style="3" customWidth="1"/>
    <col min="9994" max="10240" width="9.140625" style="3"/>
    <col min="10241" max="10241" width="27.42578125" style="3" customWidth="1"/>
    <col min="10242" max="10242" width="82" style="3" customWidth="1"/>
    <col min="10243" max="10243" width="16.7109375" style="3" customWidth="1"/>
    <col min="10244" max="10244" width="20.28515625" style="3" customWidth="1"/>
    <col min="10245" max="10246" width="17.7109375" style="3" customWidth="1"/>
    <col min="10247" max="10247" width="15.28515625" style="3" customWidth="1"/>
    <col min="10248" max="10248" width="9.140625" style="3"/>
    <col min="10249" max="10249" width="16.7109375" style="3" customWidth="1"/>
    <col min="10250" max="10496" width="9.140625" style="3"/>
    <col min="10497" max="10497" width="27.42578125" style="3" customWidth="1"/>
    <col min="10498" max="10498" width="82" style="3" customWidth="1"/>
    <col min="10499" max="10499" width="16.7109375" style="3" customWidth="1"/>
    <col min="10500" max="10500" width="20.28515625" style="3" customWidth="1"/>
    <col min="10501" max="10502" width="17.7109375" style="3" customWidth="1"/>
    <col min="10503" max="10503" width="15.28515625" style="3" customWidth="1"/>
    <col min="10504" max="10504" width="9.140625" style="3"/>
    <col min="10505" max="10505" width="16.7109375" style="3" customWidth="1"/>
    <col min="10506" max="10752" width="9.140625" style="3"/>
    <col min="10753" max="10753" width="27.42578125" style="3" customWidth="1"/>
    <col min="10754" max="10754" width="82" style="3" customWidth="1"/>
    <col min="10755" max="10755" width="16.7109375" style="3" customWidth="1"/>
    <col min="10756" max="10756" width="20.28515625" style="3" customWidth="1"/>
    <col min="10757" max="10758" width="17.7109375" style="3" customWidth="1"/>
    <col min="10759" max="10759" width="15.28515625" style="3" customWidth="1"/>
    <col min="10760" max="10760" width="9.140625" style="3"/>
    <col min="10761" max="10761" width="16.7109375" style="3" customWidth="1"/>
    <col min="10762" max="11008" width="9.140625" style="3"/>
    <col min="11009" max="11009" width="27.42578125" style="3" customWidth="1"/>
    <col min="11010" max="11010" width="82" style="3" customWidth="1"/>
    <col min="11011" max="11011" width="16.7109375" style="3" customWidth="1"/>
    <col min="11012" max="11012" width="20.28515625" style="3" customWidth="1"/>
    <col min="11013" max="11014" width="17.7109375" style="3" customWidth="1"/>
    <col min="11015" max="11015" width="15.28515625" style="3" customWidth="1"/>
    <col min="11016" max="11016" width="9.140625" style="3"/>
    <col min="11017" max="11017" width="16.7109375" style="3" customWidth="1"/>
    <col min="11018" max="11264" width="9.140625" style="3"/>
    <col min="11265" max="11265" width="27.42578125" style="3" customWidth="1"/>
    <col min="11266" max="11266" width="82" style="3" customWidth="1"/>
    <col min="11267" max="11267" width="16.7109375" style="3" customWidth="1"/>
    <col min="11268" max="11268" width="20.28515625" style="3" customWidth="1"/>
    <col min="11269" max="11270" width="17.7109375" style="3" customWidth="1"/>
    <col min="11271" max="11271" width="15.28515625" style="3" customWidth="1"/>
    <col min="11272" max="11272" width="9.140625" style="3"/>
    <col min="11273" max="11273" width="16.7109375" style="3" customWidth="1"/>
    <col min="11274" max="11520" width="9.140625" style="3"/>
    <col min="11521" max="11521" width="27.42578125" style="3" customWidth="1"/>
    <col min="11522" max="11522" width="82" style="3" customWidth="1"/>
    <col min="11523" max="11523" width="16.7109375" style="3" customWidth="1"/>
    <col min="11524" max="11524" width="20.28515625" style="3" customWidth="1"/>
    <col min="11525" max="11526" width="17.7109375" style="3" customWidth="1"/>
    <col min="11527" max="11527" width="15.28515625" style="3" customWidth="1"/>
    <col min="11528" max="11528" width="9.140625" style="3"/>
    <col min="11529" max="11529" width="16.7109375" style="3" customWidth="1"/>
    <col min="11530" max="11776" width="9.140625" style="3"/>
    <col min="11777" max="11777" width="27.42578125" style="3" customWidth="1"/>
    <col min="11778" max="11778" width="82" style="3" customWidth="1"/>
    <col min="11779" max="11779" width="16.7109375" style="3" customWidth="1"/>
    <col min="11780" max="11780" width="20.28515625" style="3" customWidth="1"/>
    <col min="11781" max="11782" width="17.7109375" style="3" customWidth="1"/>
    <col min="11783" max="11783" width="15.28515625" style="3" customWidth="1"/>
    <col min="11784" max="11784" width="9.140625" style="3"/>
    <col min="11785" max="11785" width="16.7109375" style="3" customWidth="1"/>
    <col min="11786" max="12032" width="9.140625" style="3"/>
    <col min="12033" max="12033" width="27.42578125" style="3" customWidth="1"/>
    <col min="12034" max="12034" width="82" style="3" customWidth="1"/>
    <col min="12035" max="12035" width="16.7109375" style="3" customWidth="1"/>
    <col min="12036" max="12036" width="20.28515625" style="3" customWidth="1"/>
    <col min="12037" max="12038" width="17.7109375" style="3" customWidth="1"/>
    <col min="12039" max="12039" width="15.28515625" style="3" customWidth="1"/>
    <col min="12040" max="12040" width="9.140625" style="3"/>
    <col min="12041" max="12041" width="16.7109375" style="3" customWidth="1"/>
    <col min="12042" max="12288" width="9.140625" style="3"/>
    <col min="12289" max="12289" width="27.42578125" style="3" customWidth="1"/>
    <col min="12290" max="12290" width="82" style="3" customWidth="1"/>
    <col min="12291" max="12291" width="16.7109375" style="3" customWidth="1"/>
    <col min="12292" max="12292" width="20.28515625" style="3" customWidth="1"/>
    <col min="12293" max="12294" width="17.7109375" style="3" customWidth="1"/>
    <col min="12295" max="12295" width="15.28515625" style="3" customWidth="1"/>
    <col min="12296" max="12296" width="9.140625" style="3"/>
    <col min="12297" max="12297" width="16.7109375" style="3" customWidth="1"/>
    <col min="12298" max="12544" width="9.140625" style="3"/>
    <col min="12545" max="12545" width="27.42578125" style="3" customWidth="1"/>
    <col min="12546" max="12546" width="82" style="3" customWidth="1"/>
    <col min="12547" max="12547" width="16.7109375" style="3" customWidth="1"/>
    <col min="12548" max="12548" width="20.28515625" style="3" customWidth="1"/>
    <col min="12549" max="12550" width="17.7109375" style="3" customWidth="1"/>
    <col min="12551" max="12551" width="15.28515625" style="3" customWidth="1"/>
    <col min="12552" max="12552" width="9.140625" style="3"/>
    <col min="12553" max="12553" width="16.7109375" style="3" customWidth="1"/>
    <col min="12554" max="12800" width="9.140625" style="3"/>
    <col min="12801" max="12801" width="27.42578125" style="3" customWidth="1"/>
    <col min="12802" max="12802" width="82" style="3" customWidth="1"/>
    <col min="12803" max="12803" width="16.7109375" style="3" customWidth="1"/>
    <col min="12804" max="12804" width="20.28515625" style="3" customWidth="1"/>
    <col min="12805" max="12806" width="17.7109375" style="3" customWidth="1"/>
    <col min="12807" max="12807" width="15.28515625" style="3" customWidth="1"/>
    <col min="12808" max="12808" width="9.140625" style="3"/>
    <col min="12809" max="12809" width="16.7109375" style="3" customWidth="1"/>
    <col min="12810" max="13056" width="9.140625" style="3"/>
    <col min="13057" max="13057" width="27.42578125" style="3" customWidth="1"/>
    <col min="13058" max="13058" width="82" style="3" customWidth="1"/>
    <col min="13059" max="13059" width="16.7109375" style="3" customWidth="1"/>
    <col min="13060" max="13060" width="20.28515625" style="3" customWidth="1"/>
    <col min="13061" max="13062" width="17.7109375" style="3" customWidth="1"/>
    <col min="13063" max="13063" width="15.28515625" style="3" customWidth="1"/>
    <col min="13064" max="13064" width="9.140625" style="3"/>
    <col min="13065" max="13065" width="16.7109375" style="3" customWidth="1"/>
    <col min="13066" max="13312" width="9.140625" style="3"/>
    <col min="13313" max="13313" width="27.42578125" style="3" customWidth="1"/>
    <col min="13314" max="13314" width="82" style="3" customWidth="1"/>
    <col min="13315" max="13315" width="16.7109375" style="3" customWidth="1"/>
    <col min="13316" max="13316" width="20.28515625" style="3" customWidth="1"/>
    <col min="13317" max="13318" width="17.7109375" style="3" customWidth="1"/>
    <col min="13319" max="13319" width="15.28515625" style="3" customWidth="1"/>
    <col min="13320" max="13320" width="9.140625" style="3"/>
    <col min="13321" max="13321" width="16.7109375" style="3" customWidth="1"/>
    <col min="13322" max="13568" width="9.140625" style="3"/>
    <col min="13569" max="13569" width="27.42578125" style="3" customWidth="1"/>
    <col min="13570" max="13570" width="82" style="3" customWidth="1"/>
    <col min="13571" max="13571" width="16.7109375" style="3" customWidth="1"/>
    <col min="13572" max="13572" width="20.28515625" style="3" customWidth="1"/>
    <col min="13573" max="13574" width="17.7109375" style="3" customWidth="1"/>
    <col min="13575" max="13575" width="15.28515625" style="3" customWidth="1"/>
    <col min="13576" max="13576" width="9.140625" style="3"/>
    <col min="13577" max="13577" width="16.7109375" style="3" customWidth="1"/>
    <col min="13578" max="13824" width="9.140625" style="3"/>
    <col min="13825" max="13825" width="27.42578125" style="3" customWidth="1"/>
    <col min="13826" max="13826" width="82" style="3" customWidth="1"/>
    <col min="13827" max="13827" width="16.7109375" style="3" customWidth="1"/>
    <col min="13828" max="13828" width="20.28515625" style="3" customWidth="1"/>
    <col min="13829" max="13830" width="17.7109375" style="3" customWidth="1"/>
    <col min="13831" max="13831" width="15.28515625" style="3" customWidth="1"/>
    <col min="13832" max="13832" width="9.140625" style="3"/>
    <col min="13833" max="13833" width="16.7109375" style="3" customWidth="1"/>
    <col min="13834" max="14080" width="9.140625" style="3"/>
    <col min="14081" max="14081" width="27.42578125" style="3" customWidth="1"/>
    <col min="14082" max="14082" width="82" style="3" customWidth="1"/>
    <col min="14083" max="14083" width="16.7109375" style="3" customWidth="1"/>
    <col min="14084" max="14084" width="20.28515625" style="3" customWidth="1"/>
    <col min="14085" max="14086" width="17.7109375" style="3" customWidth="1"/>
    <col min="14087" max="14087" width="15.28515625" style="3" customWidth="1"/>
    <col min="14088" max="14088" width="9.140625" style="3"/>
    <col min="14089" max="14089" width="16.7109375" style="3" customWidth="1"/>
    <col min="14090" max="14336" width="9.140625" style="3"/>
    <col min="14337" max="14337" width="27.42578125" style="3" customWidth="1"/>
    <col min="14338" max="14338" width="82" style="3" customWidth="1"/>
    <col min="14339" max="14339" width="16.7109375" style="3" customWidth="1"/>
    <col min="14340" max="14340" width="20.28515625" style="3" customWidth="1"/>
    <col min="14341" max="14342" width="17.7109375" style="3" customWidth="1"/>
    <col min="14343" max="14343" width="15.28515625" style="3" customWidth="1"/>
    <col min="14344" max="14344" width="9.140625" style="3"/>
    <col min="14345" max="14345" width="16.7109375" style="3" customWidth="1"/>
    <col min="14346" max="14592" width="9.140625" style="3"/>
    <col min="14593" max="14593" width="27.42578125" style="3" customWidth="1"/>
    <col min="14594" max="14594" width="82" style="3" customWidth="1"/>
    <col min="14595" max="14595" width="16.7109375" style="3" customWidth="1"/>
    <col min="14596" max="14596" width="20.28515625" style="3" customWidth="1"/>
    <col min="14597" max="14598" width="17.7109375" style="3" customWidth="1"/>
    <col min="14599" max="14599" width="15.28515625" style="3" customWidth="1"/>
    <col min="14600" max="14600" width="9.140625" style="3"/>
    <col min="14601" max="14601" width="16.7109375" style="3" customWidth="1"/>
    <col min="14602" max="14848" width="9.140625" style="3"/>
    <col min="14849" max="14849" width="27.42578125" style="3" customWidth="1"/>
    <col min="14850" max="14850" width="82" style="3" customWidth="1"/>
    <col min="14851" max="14851" width="16.7109375" style="3" customWidth="1"/>
    <col min="14852" max="14852" width="20.28515625" style="3" customWidth="1"/>
    <col min="14853" max="14854" width="17.7109375" style="3" customWidth="1"/>
    <col min="14855" max="14855" width="15.28515625" style="3" customWidth="1"/>
    <col min="14856" max="14856" width="9.140625" style="3"/>
    <col min="14857" max="14857" width="16.7109375" style="3" customWidth="1"/>
    <col min="14858" max="15104" width="9.140625" style="3"/>
    <col min="15105" max="15105" width="27.42578125" style="3" customWidth="1"/>
    <col min="15106" max="15106" width="82" style="3" customWidth="1"/>
    <col min="15107" max="15107" width="16.7109375" style="3" customWidth="1"/>
    <col min="15108" max="15108" width="20.28515625" style="3" customWidth="1"/>
    <col min="15109" max="15110" width="17.7109375" style="3" customWidth="1"/>
    <col min="15111" max="15111" width="15.28515625" style="3" customWidth="1"/>
    <col min="15112" max="15112" width="9.140625" style="3"/>
    <col min="15113" max="15113" width="16.7109375" style="3" customWidth="1"/>
    <col min="15114" max="15360" width="9.140625" style="3"/>
    <col min="15361" max="15361" width="27.42578125" style="3" customWidth="1"/>
    <col min="15362" max="15362" width="82" style="3" customWidth="1"/>
    <col min="15363" max="15363" width="16.7109375" style="3" customWidth="1"/>
    <col min="15364" max="15364" width="20.28515625" style="3" customWidth="1"/>
    <col min="15365" max="15366" width="17.7109375" style="3" customWidth="1"/>
    <col min="15367" max="15367" width="15.28515625" style="3" customWidth="1"/>
    <col min="15368" max="15368" width="9.140625" style="3"/>
    <col min="15369" max="15369" width="16.7109375" style="3" customWidth="1"/>
    <col min="15370" max="15616" width="9.140625" style="3"/>
    <col min="15617" max="15617" width="27.42578125" style="3" customWidth="1"/>
    <col min="15618" max="15618" width="82" style="3" customWidth="1"/>
    <col min="15619" max="15619" width="16.7109375" style="3" customWidth="1"/>
    <col min="15620" max="15620" width="20.28515625" style="3" customWidth="1"/>
    <col min="15621" max="15622" width="17.7109375" style="3" customWidth="1"/>
    <col min="15623" max="15623" width="15.28515625" style="3" customWidth="1"/>
    <col min="15624" max="15624" width="9.140625" style="3"/>
    <col min="15625" max="15625" width="16.7109375" style="3" customWidth="1"/>
    <col min="15626" max="15872" width="9.140625" style="3"/>
    <col min="15873" max="15873" width="27.42578125" style="3" customWidth="1"/>
    <col min="15874" max="15874" width="82" style="3" customWidth="1"/>
    <col min="15875" max="15875" width="16.7109375" style="3" customWidth="1"/>
    <col min="15876" max="15876" width="20.28515625" style="3" customWidth="1"/>
    <col min="15877" max="15878" width="17.7109375" style="3" customWidth="1"/>
    <col min="15879" max="15879" width="15.28515625" style="3" customWidth="1"/>
    <col min="15880" max="15880" width="9.140625" style="3"/>
    <col min="15881" max="15881" width="16.7109375" style="3" customWidth="1"/>
    <col min="15882" max="16128" width="9.140625" style="3"/>
    <col min="16129" max="16129" width="27.42578125" style="3" customWidth="1"/>
    <col min="16130" max="16130" width="82" style="3" customWidth="1"/>
    <col min="16131" max="16131" width="16.7109375" style="3" customWidth="1"/>
    <col min="16132" max="16132" width="20.28515625" style="3" customWidth="1"/>
    <col min="16133" max="16134" width="17.7109375" style="3" customWidth="1"/>
    <col min="16135" max="16135" width="15.28515625" style="3" customWidth="1"/>
    <col min="16136" max="16136" width="9.140625" style="3"/>
    <col min="16137" max="16137" width="16.7109375" style="3" customWidth="1"/>
    <col min="16138" max="16384" width="9.140625" style="3"/>
  </cols>
  <sheetData>
    <row r="1" spans="1:9" x14ac:dyDescent="0.25">
      <c r="D1" s="192"/>
      <c r="E1" s="192"/>
      <c r="F1" s="192"/>
      <c r="G1" s="192"/>
    </row>
    <row r="2" spans="1:9" ht="15.75" customHeight="1" x14ac:dyDescent="0.25">
      <c r="A2" s="141" t="s">
        <v>917</v>
      </c>
      <c r="B2" s="141"/>
      <c r="C2" s="141"/>
      <c r="D2" s="141"/>
      <c r="E2" s="141"/>
      <c r="F2" s="141"/>
      <c r="G2" s="141"/>
    </row>
    <row r="3" spans="1:9" x14ac:dyDescent="0.25">
      <c r="A3" s="4"/>
      <c r="B3" s="5"/>
      <c r="C3" s="5"/>
      <c r="D3" s="6"/>
      <c r="E3" s="7"/>
      <c r="F3" s="7"/>
      <c r="G3" s="193" t="s">
        <v>102</v>
      </c>
    </row>
    <row r="4" spans="1:9" ht="19.5" customHeight="1" x14ac:dyDescent="0.25">
      <c r="A4" s="194" t="s">
        <v>0</v>
      </c>
      <c r="B4" s="194" t="s">
        <v>1</v>
      </c>
      <c r="C4" s="194" t="s">
        <v>1024</v>
      </c>
      <c r="D4" s="194" t="s">
        <v>766</v>
      </c>
      <c r="E4" s="194" t="s">
        <v>918</v>
      </c>
      <c r="F4" s="195" t="s">
        <v>2</v>
      </c>
      <c r="G4" s="196" t="s">
        <v>1003</v>
      </c>
    </row>
    <row r="5" spans="1:9" ht="36.75" customHeight="1" x14ac:dyDescent="0.25">
      <c r="A5" s="197"/>
      <c r="B5" s="197"/>
      <c r="C5" s="197"/>
      <c r="D5" s="197"/>
      <c r="E5" s="197"/>
      <c r="F5" s="198"/>
      <c r="G5" s="199"/>
    </row>
    <row r="6" spans="1:9" ht="26.25" customHeight="1" x14ac:dyDescent="0.25">
      <c r="A6" s="200"/>
      <c r="B6" s="200"/>
      <c r="C6" s="200"/>
      <c r="D6" s="200"/>
      <c r="E6" s="200"/>
      <c r="F6" s="201"/>
      <c r="G6" s="202"/>
    </row>
    <row r="7" spans="1:9" ht="15.75" customHeight="1" x14ac:dyDescent="0.25">
      <c r="A7" s="9" t="s">
        <v>59</v>
      </c>
      <c r="B7" s="10" t="s">
        <v>4</v>
      </c>
      <c r="C7" s="203">
        <v>162239954.97</v>
      </c>
      <c r="D7" s="11">
        <f>D8+D14+D24+D32+D37+D51+D57+D61+D67+D68</f>
        <v>374782400</v>
      </c>
      <c r="E7" s="11">
        <f>E8+E14+E24+E32+E37+E51+E57+E61+E67+E68</f>
        <v>175811089.76999998</v>
      </c>
      <c r="F7" s="11">
        <f>(E7/D7*100)</f>
        <v>46.910177684437684</v>
      </c>
      <c r="G7" s="16">
        <f>(E7/C7*100)</f>
        <v>108.36485365304091</v>
      </c>
      <c r="I7" s="14"/>
    </row>
    <row r="8" spans="1:9" ht="15.75" customHeight="1" x14ac:dyDescent="0.25">
      <c r="A8" s="9" t="s">
        <v>60</v>
      </c>
      <c r="B8" s="10" t="s">
        <v>5</v>
      </c>
      <c r="C8" s="203">
        <v>120544318.65000001</v>
      </c>
      <c r="D8" s="11">
        <f>D9</f>
        <v>310023000</v>
      </c>
      <c r="E8" s="11">
        <f>E9</f>
        <v>136477745.11000001</v>
      </c>
      <c r="F8" s="11">
        <f t="shared" ref="F8:F66" si="0">(E8/D8*100)</f>
        <v>44.021812933233988</v>
      </c>
      <c r="G8" s="16">
        <f>(E8/C8*100)</f>
        <v>113.21789914152873</v>
      </c>
    </row>
    <row r="9" spans="1:9" x14ac:dyDescent="0.25">
      <c r="A9" s="1" t="s">
        <v>61</v>
      </c>
      <c r="B9" s="12" t="s">
        <v>6</v>
      </c>
      <c r="C9" s="204">
        <v>120544318.65000001</v>
      </c>
      <c r="D9" s="13">
        <f>D10+D11+D12+D13</f>
        <v>310023000</v>
      </c>
      <c r="E9" s="13">
        <f>E10+E11+E12+E13</f>
        <v>136477745.11000001</v>
      </c>
      <c r="F9" s="13">
        <f t="shared" si="0"/>
        <v>44.021812933233988</v>
      </c>
      <c r="G9" s="17">
        <f t="shared" ref="G9:G67" si="1">(E9/C9*100)</f>
        <v>113.21789914152873</v>
      </c>
    </row>
    <row r="10" spans="1:9" ht="63" x14ac:dyDescent="0.25">
      <c r="A10" s="1" t="s">
        <v>62</v>
      </c>
      <c r="B10" s="12" t="s">
        <v>7</v>
      </c>
      <c r="C10" s="204">
        <v>112438929.28</v>
      </c>
      <c r="D10" s="13">
        <v>285452848</v>
      </c>
      <c r="E10" s="13">
        <v>123154905.33</v>
      </c>
      <c r="F10" s="13">
        <f t="shared" si="0"/>
        <v>43.143694726773226</v>
      </c>
      <c r="G10" s="17">
        <f t="shared" si="1"/>
        <v>109.53048567664196</v>
      </c>
    </row>
    <row r="11" spans="1:9" ht="94.5" customHeight="1" x14ac:dyDescent="0.25">
      <c r="A11" s="1" t="s">
        <v>63</v>
      </c>
      <c r="B11" s="12" t="s">
        <v>8</v>
      </c>
      <c r="C11" s="204">
        <v>5553864.3700000001</v>
      </c>
      <c r="D11" s="13">
        <v>18711872</v>
      </c>
      <c r="E11" s="13">
        <v>11945830.710000001</v>
      </c>
      <c r="F11" s="13">
        <f t="shared" si="0"/>
        <v>63.840917199519112</v>
      </c>
      <c r="G11" s="17">
        <f t="shared" si="1"/>
        <v>215.09042918885686</v>
      </c>
    </row>
    <row r="12" spans="1:9" ht="33" customHeight="1" x14ac:dyDescent="0.25">
      <c r="A12" s="1" t="s">
        <v>64</v>
      </c>
      <c r="B12" s="12" t="s">
        <v>9</v>
      </c>
      <c r="C12" s="204">
        <v>1378665.63</v>
      </c>
      <c r="D12" s="13">
        <v>4601280</v>
      </c>
      <c r="E12" s="13">
        <v>896589.52</v>
      </c>
      <c r="F12" s="13">
        <f t="shared" si="0"/>
        <v>19.485654426594341</v>
      </c>
      <c r="G12" s="17">
        <f t="shared" si="1"/>
        <v>65.033137875497786</v>
      </c>
    </row>
    <row r="13" spans="1:9" ht="78.75" x14ac:dyDescent="0.25">
      <c r="A13" s="1" t="s">
        <v>65</v>
      </c>
      <c r="B13" s="12" t="s">
        <v>10</v>
      </c>
      <c r="C13" s="204">
        <v>1172859.3700000001</v>
      </c>
      <c r="D13" s="13">
        <v>1257000</v>
      </c>
      <c r="E13" s="13">
        <v>480419.55</v>
      </c>
      <c r="F13" s="13">
        <f t="shared" si="0"/>
        <v>38.219534606205251</v>
      </c>
      <c r="G13" s="17">
        <f t="shared" si="1"/>
        <v>40.961394203637553</v>
      </c>
    </row>
    <row r="14" spans="1:9" ht="31.5" x14ac:dyDescent="0.25">
      <c r="A14" s="9" t="s">
        <v>66</v>
      </c>
      <c r="B14" s="10" t="s">
        <v>11</v>
      </c>
      <c r="C14" s="203">
        <v>9639694.5899999999</v>
      </c>
      <c r="D14" s="11">
        <f>D15</f>
        <v>21671200</v>
      </c>
      <c r="E14" s="11">
        <f>E15</f>
        <v>8812906.1999999993</v>
      </c>
      <c r="F14" s="11">
        <f>(E14/D14*100)</f>
        <v>40.666443021152496</v>
      </c>
      <c r="G14" s="16">
        <f t="shared" si="1"/>
        <v>91.423085220379363</v>
      </c>
    </row>
    <row r="15" spans="1:9" ht="31.5" x14ac:dyDescent="0.25">
      <c r="A15" s="1" t="s">
        <v>67</v>
      </c>
      <c r="B15" s="12" t="s">
        <v>12</v>
      </c>
      <c r="C15" s="204">
        <v>9639694.5899999999</v>
      </c>
      <c r="D15" s="13">
        <f>D16+D18+D20+D22</f>
        <v>21671200</v>
      </c>
      <c r="E15" s="13">
        <f>E16+E18+E20+E22</f>
        <v>8812906.1999999993</v>
      </c>
      <c r="F15" s="13">
        <f t="shared" si="0"/>
        <v>40.666443021152496</v>
      </c>
      <c r="G15" s="17">
        <f t="shared" si="1"/>
        <v>91.423085220379363</v>
      </c>
    </row>
    <row r="16" spans="1:9" ht="63" x14ac:dyDescent="0.25">
      <c r="A16" s="1" t="s">
        <v>68</v>
      </c>
      <c r="B16" s="12" t="s">
        <v>13</v>
      </c>
      <c r="C16" s="204">
        <v>4376016.1500000004</v>
      </c>
      <c r="D16" s="13">
        <f>D17</f>
        <v>9930500</v>
      </c>
      <c r="E16" s="13">
        <f>E17</f>
        <v>4175385.59</v>
      </c>
      <c r="F16" s="13">
        <f t="shared" si="0"/>
        <v>42.046076129097223</v>
      </c>
      <c r="G16" s="17">
        <f t="shared" si="1"/>
        <v>95.41522350186024</v>
      </c>
    </row>
    <row r="17" spans="1:7" ht="94.5" x14ac:dyDescent="0.25">
      <c r="A17" s="1" t="s">
        <v>113</v>
      </c>
      <c r="B17" s="12" t="s">
        <v>166</v>
      </c>
      <c r="C17" s="204">
        <v>4376016.1500000004</v>
      </c>
      <c r="D17" s="13">
        <v>9930500</v>
      </c>
      <c r="E17" s="13">
        <v>4175385.59</v>
      </c>
      <c r="F17" s="13">
        <f t="shared" si="0"/>
        <v>42.046076129097223</v>
      </c>
      <c r="G17" s="17">
        <f t="shared" si="1"/>
        <v>95.41522350186024</v>
      </c>
    </row>
    <row r="18" spans="1:7" ht="78.75" x14ac:dyDescent="0.25">
      <c r="A18" s="1" t="s">
        <v>69</v>
      </c>
      <c r="B18" s="12" t="s">
        <v>14</v>
      </c>
      <c r="C18" s="204">
        <v>33201.269999999997</v>
      </c>
      <c r="D18" s="13">
        <f>D19</f>
        <v>51200</v>
      </c>
      <c r="E18" s="13">
        <f>E19</f>
        <v>27318.67</v>
      </c>
      <c r="F18" s="13">
        <f t="shared" si="0"/>
        <v>53.356777343749997</v>
      </c>
      <c r="G18" s="17">
        <f t="shared" si="1"/>
        <v>82.282003067954932</v>
      </c>
    </row>
    <row r="19" spans="1:7" ht="110.25" x14ac:dyDescent="0.25">
      <c r="A19" s="1" t="s">
        <v>114</v>
      </c>
      <c r="B19" s="12" t="s">
        <v>167</v>
      </c>
      <c r="C19" s="204">
        <v>33201.269999999997</v>
      </c>
      <c r="D19" s="13">
        <v>51200</v>
      </c>
      <c r="E19" s="13">
        <v>27318.67</v>
      </c>
      <c r="F19" s="13">
        <f t="shared" si="0"/>
        <v>53.356777343749997</v>
      </c>
      <c r="G19" s="17">
        <f t="shared" si="1"/>
        <v>82.282003067954932</v>
      </c>
    </row>
    <row r="20" spans="1:7" ht="63" x14ac:dyDescent="0.25">
      <c r="A20" s="1" t="s">
        <v>70</v>
      </c>
      <c r="B20" s="12" t="s">
        <v>15</v>
      </c>
      <c r="C20" s="204">
        <v>6064009.8700000001</v>
      </c>
      <c r="D20" s="13">
        <f>D21</f>
        <v>12971100</v>
      </c>
      <c r="E20" s="13">
        <f>E21</f>
        <v>5441247.3700000001</v>
      </c>
      <c r="F20" s="13">
        <f t="shared" si="0"/>
        <v>41.949004864660672</v>
      </c>
      <c r="G20" s="17">
        <f t="shared" si="1"/>
        <v>89.730186570425218</v>
      </c>
    </row>
    <row r="21" spans="1:7" ht="94.5" x14ac:dyDescent="0.25">
      <c r="A21" s="1" t="s">
        <v>115</v>
      </c>
      <c r="B21" s="12" t="s">
        <v>168</v>
      </c>
      <c r="C21" s="204">
        <v>6064009.8700000001</v>
      </c>
      <c r="D21" s="13">
        <v>12971100</v>
      </c>
      <c r="E21" s="13">
        <v>5441247.3700000001</v>
      </c>
      <c r="F21" s="13">
        <f t="shared" si="0"/>
        <v>41.949004864660672</v>
      </c>
      <c r="G21" s="17">
        <f t="shared" si="1"/>
        <v>89.730186570425218</v>
      </c>
    </row>
    <row r="22" spans="1:7" ht="63" x14ac:dyDescent="0.25">
      <c r="A22" s="1" t="s">
        <v>71</v>
      </c>
      <c r="B22" s="12" t="s">
        <v>16</v>
      </c>
      <c r="C22" s="204">
        <v>-833532.7</v>
      </c>
      <c r="D22" s="13">
        <f>D23</f>
        <v>-1281600</v>
      </c>
      <c r="E22" s="13">
        <f>E23</f>
        <v>-831045.43</v>
      </c>
      <c r="F22" s="13">
        <f t="shared" si="0"/>
        <v>64.844368757802755</v>
      </c>
      <c r="G22" s="17">
        <f t="shared" si="1"/>
        <v>99.701598989457779</v>
      </c>
    </row>
    <row r="23" spans="1:7" ht="94.5" x14ac:dyDescent="0.25">
      <c r="A23" s="1" t="s">
        <v>116</v>
      </c>
      <c r="B23" s="12" t="s">
        <v>169</v>
      </c>
      <c r="C23" s="204">
        <v>-833532.7</v>
      </c>
      <c r="D23" s="13">
        <v>-1281600</v>
      </c>
      <c r="E23" s="13">
        <v>-831045.43</v>
      </c>
      <c r="F23" s="13">
        <f t="shared" si="0"/>
        <v>64.844368757802755</v>
      </c>
      <c r="G23" s="17">
        <f t="shared" si="1"/>
        <v>99.701598989457779</v>
      </c>
    </row>
    <row r="24" spans="1:7" x14ac:dyDescent="0.25">
      <c r="A24" s="9" t="s">
        <v>72</v>
      </c>
      <c r="B24" s="10" t="s">
        <v>17</v>
      </c>
      <c r="C24" s="205">
        <v>14872796.77</v>
      </c>
      <c r="D24" s="11">
        <f>D25+D28+D30</f>
        <v>22052700</v>
      </c>
      <c r="E24" s="11">
        <f>E25+E28+E30</f>
        <v>13547555.720000001</v>
      </c>
      <c r="F24" s="11">
        <f t="shared" si="0"/>
        <v>61.432639631428351</v>
      </c>
      <c r="G24" s="16">
        <f t="shared" si="1"/>
        <v>91.089496679782854</v>
      </c>
    </row>
    <row r="25" spans="1:7" x14ac:dyDescent="0.25">
      <c r="A25" s="1" t="s">
        <v>107</v>
      </c>
      <c r="B25" s="12" t="s">
        <v>170</v>
      </c>
      <c r="C25" s="206">
        <v>10897010.15</v>
      </c>
      <c r="D25" s="13">
        <f>D26+D27</f>
        <v>17556000</v>
      </c>
      <c r="E25" s="13">
        <f>E26+E27</f>
        <v>9846553.1699999999</v>
      </c>
      <c r="F25" s="13">
        <f t="shared" si="0"/>
        <v>56.086541182501705</v>
      </c>
      <c r="G25" s="17">
        <f t="shared" si="1"/>
        <v>90.360135802938572</v>
      </c>
    </row>
    <row r="26" spans="1:7" x14ac:dyDescent="0.25">
      <c r="A26" s="1" t="s">
        <v>108</v>
      </c>
      <c r="B26" s="12" t="s">
        <v>170</v>
      </c>
      <c r="C26" s="206">
        <v>10893468.390000001</v>
      </c>
      <c r="D26" s="13">
        <v>17546000</v>
      </c>
      <c r="E26" s="13">
        <v>9842778.75</v>
      </c>
      <c r="F26" s="13">
        <f t="shared" si="0"/>
        <v>56.096995041604927</v>
      </c>
      <c r="G26" s="17">
        <f t="shared" si="1"/>
        <v>90.354865848194748</v>
      </c>
    </row>
    <row r="27" spans="1:7" ht="31.5" x14ac:dyDescent="0.25">
      <c r="A27" s="1" t="s">
        <v>109</v>
      </c>
      <c r="B27" s="12" t="s">
        <v>171</v>
      </c>
      <c r="C27" s="206">
        <v>3541.76</v>
      </c>
      <c r="D27" s="13">
        <v>10000</v>
      </c>
      <c r="E27" s="13">
        <v>3774.42</v>
      </c>
      <c r="F27" s="13">
        <f t="shared" si="0"/>
        <v>37.744199999999999</v>
      </c>
      <c r="G27" s="17">
        <f t="shared" si="1"/>
        <v>106.56905041561258</v>
      </c>
    </row>
    <row r="28" spans="1:7" x14ac:dyDescent="0.25">
      <c r="A28" s="1" t="s">
        <v>73</v>
      </c>
      <c r="B28" s="12" t="s">
        <v>18</v>
      </c>
      <c r="C28" s="206">
        <v>3471180.92</v>
      </c>
      <c r="D28" s="13">
        <f>D29</f>
        <v>3387700</v>
      </c>
      <c r="E28" s="13">
        <f>E29</f>
        <v>2891978</v>
      </c>
      <c r="F28" s="13">
        <f t="shared" si="0"/>
        <v>85.36700416211589</v>
      </c>
      <c r="G28" s="17">
        <f t="shared" si="1"/>
        <v>83.313951840919898</v>
      </c>
    </row>
    <row r="29" spans="1:7" x14ac:dyDescent="0.25">
      <c r="A29" s="1" t="s">
        <v>106</v>
      </c>
      <c r="B29" s="12" t="s">
        <v>18</v>
      </c>
      <c r="C29" s="206">
        <v>3471180.92</v>
      </c>
      <c r="D29" s="13">
        <v>3387700</v>
      </c>
      <c r="E29" s="13">
        <v>2891978</v>
      </c>
      <c r="F29" s="13">
        <f t="shared" si="0"/>
        <v>85.36700416211589</v>
      </c>
      <c r="G29" s="17">
        <f t="shared" si="1"/>
        <v>83.313951840919898</v>
      </c>
    </row>
    <row r="30" spans="1:7" ht="15.75" customHeight="1" x14ac:dyDescent="0.25">
      <c r="A30" s="1" t="s">
        <v>105</v>
      </c>
      <c r="B30" s="12" t="s">
        <v>172</v>
      </c>
      <c r="C30" s="206">
        <v>504605.7</v>
      </c>
      <c r="D30" s="13">
        <f>D31</f>
        <v>1109000</v>
      </c>
      <c r="E30" s="13">
        <f>E31</f>
        <v>809024.55</v>
      </c>
      <c r="F30" s="13">
        <f t="shared" si="0"/>
        <v>72.950816050495945</v>
      </c>
      <c r="G30" s="17">
        <f t="shared" si="1"/>
        <v>160.32806407061992</v>
      </c>
    </row>
    <row r="31" spans="1:7" ht="31.5" x14ac:dyDescent="0.25">
      <c r="A31" s="1" t="s">
        <v>110</v>
      </c>
      <c r="B31" s="12" t="s">
        <v>173</v>
      </c>
      <c r="C31" s="206">
        <v>504605.7</v>
      </c>
      <c r="D31" s="13">
        <v>1109000</v>
      </c>
      <c r="E31" s="13">
        <v>809024.55</v>
      </c>
      <c r="F31" s="13">
        <f t="shared" si="0"/>
        <v>72.950816050495945</v>
      </c>
      <c r="G31" s="17">
        <f t="shared" si="1"/>
        <v>160.32806407061992</v>
      </c>
    </row>
    <row r="32" spans="1:7" x14ac:dyDescent="0.25">
      <c r="A32" s="9" t="s">
        <v>74</v>
      </c>
      <c r="B32" s="10" t="s">
        <v>19</v>
      </c>
      <c r="C32" s="203">
        <v>49785.57</v>
      </c>
      <c r="D32" s="11">
        <f>D33+D35</f>
        <v>90000</v>
      </c>
      <c r="E32" s="11">
        <f>E33+E35</f>
        <v>130865.56</v>
      </c>
      <c r="F32" s="11">
        <f t="shared" si="0"/>
        <v>145.40617777777777</v>
      </c>
      <c r="G32" s="16">
        <f t="shared" si="1"/>
        <v>262.85841459684002</v>
      </c>
    </row>
    <row r="33" spans="1:7" ht="31.5" x14ac:dyDescent="0.25">
      <c r="A33" s="1" t="s">
        <v>111</v>
      </c>
      <c r="B33" s="12" t="s">
        <v>174</v>
      </c>
      <c r="C33" s="204">
        <v>49785.57</v>
      </c>
      <c r="D33" s="13">
        <f>D34</f>
        <v>90000</v>
      </c>
      <c r="E33" s="13">
        <f>E34</f>
        <v>15865.56</v>
      </c>
      <c r="F33" s="13">
        <f t="shared" si="0"/>
        <v>17.628399999999999</v>
      </c>
      <c r="G33" s="17">
        <f t="shared" si="1"/>
        <v>31.867788196459333</v>
      </c>
    </row>
    <row r="34" spans="1:7" ht="47.25" x14ac:dyDescent="0.25">
      <c r="A34" s="1" t="s">
        <v>112</v>
      </c>
      <c r="B34" s="12" t="s">
        <v>175</v>
      </c>
      <c r="C34" s="207">
        <v>49785.57</v>
      </c>
      <c r="D34" s="13">
        <v>90000</v>
      </c>
      <c r="E34" s="13">
        <v>15865.56</v>
      </c>
      <c r="F34" s="13">
        <f t="shared" si="0"/>
        <v>17.628399999999999</v>
      </c>
      <c r="G34" s="17">
        <f t="shared" si="1"/>
        <v>31.867788196459333</v>
      </c>
    </row>
    <row r="35" spans="1:7" ht="31.5" x14ac:dyDescent="0.25">
      <c r="A35" s="1" t="s">
        <v>763</v>
      </c>
      <c r="B35" s="12" t="s">
        <v>762</v>
      </c>
      <c r="C35" s="13">
        <f>C36</f>
        <v>0</v>
      </c>
      <c r="D35" s="13">
        <f>D36</f>
        <v>0</v>
      </c>
      <c r="E35" s="13">
        <f>E36</f>
        <v>115000</v>
      </c>
      <c r="F35" s="13" t="e">
        <f t="shared" si="0"/>
        <v>#DIV/0!</v>
      </c>
      <c r="G35" s="17" t="e">
        <f t="shared" si="1"/>
        <v>#DIV/0!</v>
      </c>
    </row>
    <row r="36" spans="1:7" ht="31.5" x14ac:dyDescent="0.25">
      <c r="A36" s="1" t="s">
        <v>761</v>
      </c>
      <c r="B36" s="12" t="s">
        <v>760</v>
      </c>
      <c r="C36" s="13">
        <v>0</v>
      </c>
      <c r="D36" s="13">
        <v>0</v>
      </c>
      <c r="E36" s="13">
        <v>115000</v>
      </c>
      <c r="F36" s="13" t="e">
        <f t="shared" si="0"/>
        <v>#DIV/0!</v>
      </c>
      <c r="G36" s="17" t="e">
        <f t="shared" si="1"/>
        <v>#DIV/0!</v>
      </c>
    </row>
    <row r="37" spans="1:7" ht="31.5" x14ac:dyDescent="0.25">
      <c r="A37" s="9" t="s">
        <v>75</v>
      </c>
      <c r="B37" s="10" t="s">
        <v>20</v>
      </c>
      <c r="C37" s="203">
        <v>12335914.09</v>
      </c>
      <c r="D37" s="11">
        <f>D38+D45+D48</f>
        <v>16973000</v>
      </c>
      <c r="E37" s="11">
        <f>E38+E45+E48</f>
        <v>13198432.959999999</v>
      </c>
      <c r="F37" s="11">
        <f t="shared" si="0"/>
        <v>77.761344252636533</v>
      </c>
      <c r="G37" s="16">
        <f t="shared" si="1"/>
        <v>106.99193317744644</v>
      </c>
    </row>
    <row r="38" spans="1:7" ht="78.75" x14ac:dyDescent="0.25">
      <c r="A38" s="1" t="s">
        <v>76</v>
      </c>
      <c r="B38" s="12" t="s">
        <v>21</v>
      </c>
      <c r="C38" s="204">
        <v>12086634.01</v>
      </c>
      <c r="D38" s="13">
        <f>D39+D41+D43</f>
        <v>16961000</v>
      </c>
      <c r="E38" s="13">
        <f>E39+E41+E43</f>
        <v>12843288.6</v>
      </c>
      <c r="F38" s="13">
        <f t="shared" si="0"/>
        <v>75.722472731560643</v>
      </c>
      <c r="G38" s="17">
        <f t="shared" si="1"/>
        <v>106.26025897180284</v>
      </c>
    </row>
    <row r="39" spans="1:7" ht="47.25" customHeight="1" x14ac:dyDescent="0.25">
      <c r="A39" s="1" t="s">
        <v>117</v>
      </c>
      <c r="B39" s="12" t="s">
        <v>176</v>
      </c>
      <c r="C39" s="204">
        <v>11586065.26</v>
      </c>
      <c r="D39" s="13">
        <f>D40</f>
        <v>16000000</v>
      </c>
      <c r="E39" s="13">
        <f>E40</f>
        <v>11420604.289999999</v>
      </c>
      <c r="F39" s="13">
        <f t="shared" si="0"/>
        <v>71.378776812500007</v>
      </c>
      <c r="G39" s="17">
        <f t="shared" si="1"/>
        <v>98.571896789057092</v>
      </c>
    </row>
    <row r="40" spans="1:7" ht="78.75" x14ac:dyDescent="0.25">
      <c r="A40" s="1" t="s">
        <v>118</v>
      </c>
      <c r="B40" s="12" t="s">
        <v>177</v>
      </c>
      <c r="C40" s="207">
        <v>11586065.26</v>
      </c>
      <c r="D40" s="13">
        <v>16000000</v>
      </c>
      <c r="E40" s="13">
        <v>11420604.289999999</v>
      </c>
      <c r="F40" s="13">
        <f t="shared" si="0"/>
        <v>71.378776812500007</v>
      </c>
      <c r="G40" s="17">
        <f t="shared" si="1"/>
        <v>98.571896789057092</v>
      </c>
    </row>
    <row r="41" spans="1:7" ht="63" x14ac:dyDescent="0.25">
      <c r="A41" s="1" t="s">
        <v>77</v>
      </c>
      <c r="B41" s="12" t="s">
        <v>22</v>
      </c>
      <c r="C41" s="207">
        <v>64061.5</v>
      </c>
      <c r="D41" s="13">
        <f>D42</f>
        <v>90000</v>
      </c>
      <c r="E41" s="13">
        <f>E42</f>
        <v>60827.49</v>
      </c>
      <c r="F41" s="13">
        <f t="shared" si="0"/>
        <v>67.586099999999988</v>
      </c>
      <c r="G41" s="17">
        <f t="shared" si="1"/>
        <v>94.951710465724332</v>
      </c>
    </row>
    <row r="42" spans="1:7" ht="63" x14ac:dyDescent="0.25">
      <c r="A42" s="1" t="s">
        <v>119</v>
      </c>
      <c r="B42" s="12" t="s">
        <v>178</v>
      </c>
      <c r="C42" s="204">
        <v>64061.5</v>
      </c>
      <c r="D42" s="13">
        <v>90000</v>
      </c>
      <c r="E42" s="13">
        <v>60827.49</v>
      </c>
      <c r="F42" s="13">
        <f t="shared" si="0"/>
        <v>67.586099999999988</v>
      </c>
      <c r="G42" s="17">
        <f t="shared" si="1"/>
        <v>94.951710465724332</v>
      </c>
    </row>
    <row r="43" spans="1:7" ht="63" x14ac:dyDescent="0.25">
      <c r="A43" s="1" t="s">
        <v>78</v>
      </c>
      <c r="B43" s="12" t="s">
        <v>23</v>
      </c>
      <c r="C43" s="204">
        <v>436507.25</v>
      </c>
      <c r="D43" s="13">
        <f>D44</f>
        <v>871000</v>
      </c>
      <c r="E43" s="13">
        <f>E44</f>
        <v>1361856.82</v>
      </c>
      <c r="F43" s="13">
        <f t="shared" si="0"/>
        <v>156.35554764638346</v>
      </c>
      <c r="G43" s="17">
        <f t="shared" si="1"/>
        <v>311.98950761986197</v>
      </c>
    </row>
    <row r="44" spans="1:7" ht="46.5" customHeight="1" x14ac:dyDescent="0.25">
      <c r="A44" s="1" t="s">
        <v>120</v>
      </c>
      <c r="B44" s="12" t="s">
        <v>179</v>
      </c>
      <c r="C44" s="204">
        <v>436507.25</v>
      </c>
      <c r="D44" s="13">
        <v>871000</v>
      </c>
      <c r="E44" s="13">
        <v>1361856.82</v>
      </c>
      <c r="F44" s="13">
        <f t="shared" si="0"/>
        <v>156.35554764638346</v>
      </c>
      <c r="G44" s="17">
        <f t="shared" si="1"/>
        <v>311.98950761986197</v>
      </c>
    </row>
    <row r="45" spans="1:7" ht="18" customHeight="1" x14ac:dyDescent="0.25">
      <c r="A45" s="1" t="s">
        <v>79</v>
      </c>
      <c r="B45" s="12" t="s">
        <v>24</v>
      </c>
      <c r="C45" s="204">
        <v>12198</v>
      </c>
      <c r="D45" s="13">
        <f>D46</f>
        <v>12000</v>
      </c>
      <c r="E45" s="13">
        <f>E46</f>
        <v>14437</v>
      </c>
      <c r="F45" s="13">
        <f t="shared" si="0"/>
        <v>120.30833333333332</v>
      </c>
      <c r="G45" s="17">
        <f t="shared" si="1"/>
        <v>118.35546810952616</v>
      </c>
    </row>
    <row r="46" spans="1:7" ht="47.25" x14ac:dyDescent="0.25">
      <c r="A46" s="1" t="s">
        <v>80</v>
      </c>
      <c r="B46" s="12" t="s">
        <v>25</v>
      </c>
      <c r="C46" s="204">
        <v>12198</v>
      </c>
      <c r="D46" s="13">
        <f>D47</f>
        <v>12000</v>
      </c>
      <c r="E46" s="13">
        <f>E47</f>
        <v>14437</v>
      </c>
      <c r="F46" s="13">
        <f t="shared" si="0"/>
        <v>120.30833333333332</v>
      </c>
      <c r="G46" s="17">
        <f t="shared" si="1"/>
        <v>118.35546810952616</v>
      </c>
    </row>
    <row r="47" spans="1:7" ht="47.25" x14ac:dyDescent="0.25">
      <c r="A47" s="1" t="s">
        <v>121</v>
      </c>
      <c r="B47" s="12" t="s">
        <v>180</v>
      </c>
      <c r="C47" s="204">
        <v>12198</v>
      </c>
      <c r="D47" s="13">
        <v>12000</v>
      </c>
      <c r="E47" s="13">
        <v>14437</v>
      </c>
      <c r="F47" s="13">
        <f t="shared" si="0"/>
        <v>120.30833333333332</v>
      </c>
      <c r="G47" s="17">
        <f t="shared" si="1"/>
        <v>118.35546810952616</v>
      </c>
    </row>
    <row r="48" spans="1:7" ht="63" x14ac:dyDescent="0.25">
      <c r="A48" s="1" t="s">
        <v>81</v>
      </c>
      <c r="B48" s="12" t="s">
        <v>26</v>
      </c>
      <c r="C48" s="206">
        <v>237082.08</v>
      </c>
      <c r="D48" s="13">
        <f>D49</f>
        <v>0</v>
      </c>
      <c r="E48" s="13">
        <f>E49</f>
        <v>340707.36</v>
      </c>
      <c r="F48" s="13" t="e">
        <f t="shared" si="0"/>
        <v>#DIV/0!</v>
      </c>
      <c r="G48" s="17">
        <f t="shared" si="1"/>
        <v>143.70860927152319</v>
      </c>
    </row>
    <row r="49" spans="1:7" ht="63" x14ac:dyDescent="0.25">
      <c r="A49" s="1" t="s">
        <v>82</v>
      </c>
      <c r="B49" s="12" t="s">
        <v>27</v>
      </c>
      <c r="C49" s="206">
        <v>237082.08</v>
      </c>
      <c r="D49" s="13">
        <f>D50</f>
        <v>0</v>
      </c>
      <c r="E49" s="13">
        <f>E50</f>
        <v>340707.36</v>
      </c>
      <c r="F49" s="13" t="e">
        <f t="shared" si="0"/>
        <v>#DIV/0!</v>
      </c>
      <c r="G49" s="17">
        <f t="shared" si="1"/>
        <v>143.70860927152319</v>
      </c>
    </row>
    <row r="50" spans="1:7" ht="63" x14ac:dyDescent="0.25">
      <c r="A50" s="1" t="s">
        <v>122</v>
      </c>
      <c r="B50" s="12" t="s">
        <v>181</v>
      </c>
      <c r="C50" s="206">
        <v>237082.08</v>
      </c>
      <c r="D50" s="13">
        <v>0</v>
      </c>
      <c r="E50" s="13">
        <v>340707.36</v>
      </c>
      <c r="F50" s="13" t="e">
        <f t="shared" si="0"/>
        <v>#DIV/0!</v>
      </c>
      <c r="G50" s="17">
        <f t="shared" si="1"/>
        <v>143.70860927152319</v>
      </c>
    </row>
    <row r="51" spans="1:7" x14ac:dyDescent="0.25">
      <c r="A51" s="9" t="s">
        <v>83</v>
      </c>
      <c r="B51" s="10" t="s">
        <v>28</v>
      </c>
      <c r="C51" s="205">
        <v>554106.31000000006</v>
      </c>
      <c r="D51" s="11">
        <f>D52</f>
        <v>836000</v>
      </c>
      <c r="E51" s="11">
        <f>E52</f>
        <v>520122.92000000004</v>
      </c>
      <c r="F51" s="11">
        <f t="shared" si="0"/>
        <v>62.215660287081342</v>
      </c>
      <c r="G51" s="16">
        <f t="shared" si="1"/>
        <v>93.866990975071189</v>
      </c>
    </row>
    <row r="52" spans="1:7" x14ac:dyDescent="0.25">
      <c r="A52" s="1" t="s">
        <v>84</v>
      </c>
      <c r="B52" s="12" t="s">
        <v>29</v>
      </c>
      <c r="C52" s="206">
        <v>554106.31000000006</v>
      </c>
      <c r="D52" s="13">
        <f>D53++D54+D55</f>
        <v>836000</v>
      </c>
      <c r="E52" s="13">
        <f>E53++E54+E55</f>
        <v>520122.92000000004</v>
      </c>
      <c r="F52" s="13">
        <f t="shared" si="0"/>
        <v>62.215660287081342</v>
      </c>
      <c r="G52" s="17">
        <f t="shared" si="1"/>
        <v>93.866990975071189</v>
      </c>
    </row>
    <row r="53" spans="1:7" ht="31.5" x14ac:dyDescent="0.25">
      <c r="A53" s="1" t="s">
        <v>85</v>
      </c>
      <c r="B53" s="12" t="s">
        <v>30</v>
      </c>
      <c r="C53" s="204">
        <v>192602.66</v>
      </c>
      <c r="D53" s="13">
        <v>315500</v>
      </c>
      <c r="E53" s="13">
        <v>224066.57</v>
      </c>
      <c r="F53" s="13">
        <f t="shared" si="0"/>
        <v>71.019515055467522</v>
      </c>
      <c r="G53" s="17">
        <f t="shared" si="1"/>
        <v>116.33617625010994</v>
      </c>
    </row>
    <row r="54" spans="1:7" x14ac:dyDescent="0.25">
      <c r="A54" s="1" t="s">
        <v>86</v>
      </c>
      <c r="B54" s="12" t="s">
        <v>31</v>
      </c>
      <c r="C54" s="204">
        <v>39312.82</v>
      </c>
      <c r="D54" s="13">
        <v>58980</v>
      </c>
      <c r="E54" s="13">
        <v>206347.19</v>
      </c>
      <c r="F54" s="13">
        <f t="shared" si="0"/>
        <v>349.8595964733808</v>
      </c>
      <c r="G54" s="17">
        <f t="shared" si="1"/>
        <v>524.8852409977203</v>
      </c>
    </row>
    <row r="55" spans="1:7" x14ac:dyDescent="0.25">
      <c r="A55" s="1" t="s">
        <v>87</v>
      </c>
      <c r="B55" s="12" t="s">
        <v>32</v>
      </c>
      <c r="C55" s="204">
        <v>322190.83</v>
      </c>
      <c r="D55" s="13">
        <f>D56</f>
        <v>461520</v>
      </c>
      <c r="E55" s="13">
        <f>E56</f>
        <v>89709.16</v>
      </c>
      <c r="F55" s="13">
        <f t="shared" si="0"/>
        <v>19.437762177153754</v>
      </c>
      <c r="G55" s="17">
        <f t="shared" si="1"/>
        <v>27.843486420764986</v>
      </c>
    </row>
    <row r="56" spans="1:7" x14ac:dyDescent="0.25">
      <c r="A56" s="1" t="s">
        <v>88</v>
      </c>
      <c r="B56" s="12" t="s">
        <v>33</v>
      </c>
      <c r="C56" s="208">
        <v>322190.83</v>
      </c>
      <c r="D56" s="13">
        <v>461520</v>
      </c>
      <c r="E56" s="13">
        <v>89709.16</v>
      </c>
      <c r="F56" s="13">
        <f t="shared" si="0"/>
        <v>19.437762177153754</v>
      </c>
      <c r="G56" s="17">
        <f t="shared" si="1"/>
        <v>27.843486420764986</v>
      </c>
    </row>
    <row r="57" spans="1:7" ht="31.5" x14ac:dyDescent="0.25">
      <c r="A57" s="9" t="s">
        <v>89</v>
      </c>
      <c r="B57" s="10" t="s">
        <v>34</v>
      </c>
      <c r="C57" s="203">
        <v>583404.15</v>
      </c>
      <c r="D57" s="11">
        <f t="shared" ref="D57:E59" si="2">D58</f>
        <v>51000</v>
      </c>
      <c r="E57" s="11">
        <f t="shared" si="2"/>
        <v>129247.4</v>
      </c>
      <c r="F57" s="11">
        <f t="shared" si="0"/>
        <v>253.42627450980393</v>
      </c>
      <c r="G57" s="16">
        <f t="shared" si="1"/>
        <v>22.154007646328878</v>
      </c>
    </row>
    <row r="58" spans="1:7" x14ac:dyDescent="0.25">
      <c r="A58" s="1" t="s">
        <v>90</v>
      </c>
      <c r="B58" s="12" t="s">
        <v>35</v>
      </c>
      <c r="C58" s="204">
        <v>583404.15</v>
      </c>
      <c r="D58" s="13">
        <f t="shared" si="2"/>
        <v>51000</v>
      </c>
      <c r="E58" s="13">
        <f t="shared" si="2"/>
        <v>129247.4</v>
      </c>
      <c r="F58" s="13">
        <f t="shared" si="0"/>
        <v>253.42627450980393</v>
      </c>
      <c r="G58" s="17">
        <f t="shared" si="1"/>
        <v>22.154007646328878</v>
      </c>
    </row>
    <row r="59" spans="1:7" x14ac:dyDescent="0.25">
      <c r="A59" s="1" t="s">
        <v>91</v>
      </c>
      <c r="B59" s="12" t="s">
        <v>36</v>
      </c>
      <c r="C59" s="204">
        <v>583404.15</v>
      </c>
      <c r="D59" s="13">
        <f t="shared" si="2"/>
        <v>51000</v>
      </c>
      <c r="E59" s="13">
        <f t="shared" si="2"/>
        <v>129247.4</v>
      </c>
      <c r="F59" s="13">
        <f t="shared" si="0"/>
        <v>253.42627450980393</v>
      </c>
      <c r="G59" s="17">
        <f t="shared" si="1"/>
        <v>22.154007646328878</v>
      </c>
    </row>
    <row r="60" spans="1:7" ht="31.5" x14ac:dyDescent="0.25">
      <c r="A60" s="1" t="s">
        <v>123</v>
      </c>
      <c r="B60" s="12" t="s">
        <v>37</v>
      </c>
      <c r="C60" s="204">
        <v>583404.15</v>
      </c>
      <c r="D60" s="13">
        <v>51000</v>
      </c>
      <c r="E60" s="13">
        <v>129247.4</v>
      </c>
      <c r="F60" s="13">
        <f t="shared" si="0"/>
        <v>253.42627450980393</v>
      </c>
      <c r="G60" s="17">
        <f t="shared" si="1"/>
        <v>22.154007646328878</v>
      </c>
    </row>
    <row r="61" spans="1:7" ht="31.5" x14ac:dyDescent="0.25">
      <c r="A61" s="9" t="s">
        <v>92</v>
      </c>
      <c r="B61" s="10" t="s">
        <v>38</v>
      </c>
      <c r="C61" s="203">
        <v>1429563.5</v>
      </c>
      <c r="D61" s="11">
        <f>D62</f>
        <v>3050000</v>
      </c>
      <c r="E61" s="11">
        <f>E62</f>
        <v>1514635.79</v>
      </c>
      <c r="F61" s="11">
        <f t="shared" si="0"/>
        <v>49.660189836065577</v>
      </c>
      <c r="G61" s="16">
        <f t="shared" si="1"/>
        <v>105.95092767827383</v>
      </c>
    </row>
    <row r="62" spans="1:7" ht="31.5" x14ac:dyDescent="0.25">
      <c r="A62" s="1" t="s">
        <v>93</v>
      </c>
      <c r="B62" s="12" t="s">
        <v>39</v>
      </c>
      <c r="C62" s="204">
        <v>1429563.5</v>
      </c>
      <c r="D62" s="13">
        <f>D63+D65</f>
        <v>3050000</v>
      </c>
      <c r="E62" s="13">
        <f>E63+E65</f>
        <v>1514635.79</v>
      </c>
      <c r="F62" s="13">
        <f t="shared" si="0"/>
        <v>49.660189836065577</v>
      </c>
      <c r="G62" s="17">
        <f t="shared" si="1"/>
        <v>105.95092767827383</v>
      </c>
    </row>
    <row r="63" spans="1:7" ht="31.5" x14ac:dyDescent="0.25">
      <c r="A63" s="1" t="s">
        <v>124</v>
      </c>
      <c r="B63" s="12" t="s">
        <v>182</v>
      </c>
      <c r="C63" s="204">
        <v>978792.1</v>
      </c>
      <c r="D63" s="13">
        <f>D64</f>
        <v>3000000</v>
      </c>
      <c r="E63" s="13">
        <f>E64</f>
        <v>1514635.79</v>
      </c>
      <c r="F63" s="13">
        <f t="shared" si="0"/>
        <v>50.487859666666665</v>
      </c>
      <c r="G63" s="17">
        <f t="shared" si="1"/>
        <v>154.74540405465063</v>
      </c>
    </row>
    <row r="64" spans="1:7" ht="47.25" x14ac:dyDescent="0.25">
      <c r="A64" s="1" t="s">
        <v>125</v>
      </c>
      <c r="B64" s="12" t="s">
        <v>183</v>
      </c>
      <c r="C64" s="204">
        <v>978792.1</v>
      </c>
      <c r="D64" s="13">
        <v>3000000</v>
      </c>
      <c r="E64" s="13">
        <v>1514635.79</v>
      </c>
      <c r="F64" s="13">
        <f t="shared" si="0"/>
        <v>50.487859666666665</v>
      </c>
      <c r="G64" s="17">
        <f t="shared" si="1"/>
        <v>154.74540405465063</v>
      </c>
    </row>
    <row r="65" spans="1:7" ht="47.25" x14ac:dyDescent="0.25">
      <c r="A65" s="1" t="s">
        <v>94</v>
      </c>
      <c r="B65" s="12" t="s">
        <v>40</v>
      </c>
      <c r="C65" s="204">
        <v>450771.4</v>
      </c>
      <c r="D65" s="13">
        <f>D66</f>
        <v>50000</v>
      </c>
      <c r="E65" s="13">
        <f>E66</f>
        <v>0</v>
      </c>
      <c r="F65" s="13">
        <f t="shared" si="0"/>
        <v>0</v>
      </c>
      <c r="G65" s="17">
        <f t="shared" si="1"/>
        <v>0</v>
      </c>
    </row>
    <row r="66" spans="1:7" ht="49.5" customHeight="1" x14ac:dyDescent="0.25">
      <c r="A66" s="1" t="s">
        <v>126</v>
      </c>
      <c r="B66" s="12" t="s">
        <v>184</v>
      </c>
      <c r="C66" s="208">
        <v>450771.4</v>
      </c>
      <c r="D66" s="13">
        <v>50000</v>
      </c>
      <c r="E66" s="13">
        <v>0</v>
      </c>
      <c r="F66" s="13">
        <f t="shared" si="0"/>
        <v>0</v>
      </c>
      <c r="G66" s="17">
        <f t="shared" si="1"/>
        <v>0</v>
      </c>
    </row>
    <row r="67" spans="1:7" x14ac:dyDescent="0.25">
      <c r="A67" s="9" t="s">
        <v>95</v>
      </c>
      <c r="B67" s="10" t="s">
        <v>41</v>
      </c>
      <c r="C67" s="203">
        <v>2220614.91</v>
      </c>
      <c r="D67" s="11">
        <v>35500</v>
      </c>
      <c r="E67" s="11">
        <v>1500481.98</v>
      </c>
      <c r="F67" s="11">
        <f>(E67/D67*100)</f>
        <v>4226.7098028169021</v>
      </c>
      <c r="G67" s="16">
        <f t="shared" si="1"/>
        <v>67.570562245752015</v>
      </c>
    </row>
    <row r="68" spans="1:7" x14ac:dyDescent="0.25">
      <c r="A68" s="9" t="s">
        <v>96</v>
      </c>
      <c r="B68" s="10" t="s">
        <v>42</v>
      </c>
      <c r="C68" s="203">
        <v>9756.43</v>
      </c>
      <c r="D68" s="11">
        <f>D69</f>
        <v>0</v>
      </c>
      <c r="E68" s="11">
        <f>E69</f>
        <v>-20903.87</v>
      </c>
      <c r="F68" s="11" t="e">
        <f>(E68/D68*100)</f>
        <v>#DIV/0!</v>
      </c>
      <c r="G68" s="16">
        <f>(E68/C68*100)</f>
        <v>-214.25736668023038</v>
      </c>
    </row>
    <row r="69" spans="1:7" x14ac:dyDescent="0.25">
      <c r="A69" s="1" t="s">
        <v>97</v>
      </c>
      <c r="B69" s="12" t="s">
        <v>43</v>
      </c>
      <c r="C69" s="204">
        <v>9756.43</v>
      </c>
      <c r="D69" s="13">
        <f>D70</f>
        <v>0</v>
      </c>
      <c r="E69" s="13">
        <f>E70</f>
        <v>-20903.87</v>
      </c>
      <c r="F69" s="13" t="e">
        <f>(E69/D69*100)</f>
        <v>#DIV/0!</v>
      </c>
      <c r="G69" s="17">
        <f>(E69/C69*100)</f>
        <v>-214.25736668023038</v>
      </c>
    </row>
    <row r="70" spans="1:7" x14ac:dyDescent="0.25">
      <c r="A70" s="1" t="s">
        <v>127</v>
      </c>
      <c r="B70" s="12" t="s">
        <v>185</v>
      </c>
      <c r="C70" s="204">
        <v>9756.43</v>
      </c>
      <c r="D70" s="13">
        <v>0</v>
      </c>
      <c r="E70" s="13">
        <v>-20903.87</v>
      </c>
      <c r="F70" s="13" t="e">
        <f>(E70/D70*100)</f>
        <v>#DIV/0!</v>
      </c>
      <c r="G70" s="17">
        <f>(E70/C70*100)</f>
        <v>-214.25736668023038</v>
      </c>
    </row>
    <row r="71" spans="1:7" x14ac:dyDescent="0.25">
      <c r="A71" s="9" t="s">
        <v>98</v>
      </c>
      <c r="B71" s="10" t="s">
        <v>44</v>
      </c>
      <c r="C71" s="209">
        <v>377062298.05000001</v>
      </c>
      <c r="D71" s="11">
        <f>D72+D121+D125</f>
        <v>954333439.92999995</v>
      </c>
      <c r="E71" s="11">
        <f>E72+E121+E125</f>
        <v>425470702.80999994</v>
      </c>
      <c r="F71" s="11">
        <f>(E71/D71*100)</f>
        <v>44.583023606634605</v>
      </c>
      <c r="G71" s="16">
        <f>(E71/C71*100)</f>
        <v>112.83830417688188</v>
      </c>
    </row>
    <row r="72" spans="1:7" ht="31.5" x14ac:dyDescent="0.25">
      <c r="A72" s="9" t="s">
        <v>99</v>
      </c>
      <c r="B72" s="10" t="s">
        <v>45</v>
      </c>
      <c r="C72" s="203">
        <v>375877616.54000002</v>
      </c>
      <c r="D72" s="11">
        <f>D73+D80+D99+D114</f>
        <v>954322776.39999998</v>
      </c>
      <c r="E72" s="11">
        <f>E73+E80+E99+E114</f>
        <v>425461739.27999997</v>
      </c>
      <c r="F72" s="11">
        <f t="shared" ref="F72:F128" si="3">(E72/D72*100)</f>
        <v>44.582582518356418</v>
      </c>
      <c r="G72" s="16">
        <f t="shared" ref="G72:G128" si="4">(E72/C72*100)</f>
        <v>113.19156037979275</v>
      </c>
    </row>
    <row r="73" spans="1:7" x14ac:dyDescent="0.25">
      <c r="A73" s="9" t="s">
        <v>128</v>
      </c>
      <c r="B73" s="10" t="s">
        <v>46</v>
      </c>
      <c r="C73" s="203">
        <v>30339001</v>
      </c>
      <c r="D73" s="11">
        <f>D74+D76+D78</f>
        <v>50308580</v>
      </c>
      <c r="E73" s="11">
        <f>E74+E76+E78</f>
        <v>25275080</v>
      </c>
      <c r="F73" s="11">
        <f t="shared" si="3"/>
        <v>50.240098209887854</v>
      </c>
      <c r="G73" s="16">
        <f t="shared" si="4"/>
        <v>83.308873617822812</v>
      </c>
    </row>
    <row r="74" spans="1:7" x14ac:dyDescent="0.25">
      <c r="A74" s="1" t="s">
        <v>129</v>
      </c>
      <c r="B74" s="12" t="s">
        <v>47</v>
      </c>
      <c r="C74" s="204">
        <v>16278499</v>
      </c>
      <c r="D74" s="13">
        <f>D75</f>
        <v>11120000</v>
      </c>
      <c r="E74" s="13">
        <f>E75</f>
        <v>5560002</v>
      </c>
      <c r="F74" s="13">
        <f t="shared" si="3"/>
        <v>50.000017985611514</v>
      </c>
      <c r="G74" s="17">
        <f t="shared" si="4"/>
        <v>34.155495540467214</v>
      </c>
    </row>
    <row r="75" spans="1:7" ht="31.5" x14ac:dyDescent="0.25">
      <c r="A75" s="1" t="s">
        <v>130</v>
      </c>
      <c r="B75" s="12" t="s">
        <v>193</v>
      </c>
      <c r="C75" s="204">
        <v>16278499</v>
      </c>
      <c r="D75" s="13">
        <v>11120000</v>
      </c>
      <c r="E75" s="13">
        <v>5560002</v>
      </c>
      <c r="F75" s="13">
        <f t="shared" si="3"/>
        <v>50.000017985611514</v>
      </c>
      <c r="G75" s="17">
        <f t="shared" si="4"/>
        <v>34.155495540467214</v>
      </c>
    </row>
    <row r="76" spans="1:7" ht="31.5" x14ac:dyDescent="0.25">
      <c r="A76" s="1" t="s">
        <v>131</v>
      </c>
      <c r="B76" s="12" t="s">
        <v>104</v>
      </c>
      <c r="C76" s="204">
        <v>14060502</v>
      </c>
      <c r="D76" s="13">
        <f>D77</f>
        <v>38947000</v>
      </c>
      <c r="E76" s="13">
        <f>E77</f>
        <v>19473498</v>
      </c>
      <c r="F76" s="13">
        <f t="shared" si="3"/>
        <v>49.999994864816287</v>
      </c>
      <c r="G76" s="17">
        <f t="shared" si="4"/>
        <v>138.49788577961158</v>
      </c>
    </row>
    <row r="77" spans="1:7" ht="31.5" x14ac:dyDescent="0.25">
      <c r="A77" s="1" t="s">
        <v>132</v>
      </c>
      <c r="B77" s="12" t="s">
        <v>194</v>
      </c>
      <c r="C77" s="204">
        <v>14060502</v>
      </c>
      <c r="D77" s="13">
        <v>38947000</v>
      </c>
      <c r="E77" s="13">
        <v>19473498</v>
      </c>
      <c r="F77" s="13">
        <f t="shared" si="3"/>
        <v>49.999994864816287</v>
      </c>
      <c r="G77" s="17">
        <f t="shared" si="4"/>
        <v>138.49788577961158</v>
      </c>
    </row>
    <row r="78" spans="1:7" ht="78.75" x14ac:dyDescent="0.25">
      <c r="A78" s="1" t="s">
        <v>938</v>
      </c>
      <c r="B78" s="12" t="s">
        <v>940</v>
      </c>
      <c r="C78" s="204"/>
      <c r="D78" s="13">
        <f>D79</f>
        <v>241580</v>
      </c>
      <c r="E78" s="13">
        <f>E79</f>
        <v>241580</v>
      </c>
      <c r="F78" s="13">
        <f t="shared" si="3"/>
        <v>100</v>
      </c>
      <c r="G78" s="17" t="e">
        <f t="shared" si="4"/>
        <v>#DIV/0!</v>
      </c>
    </row>
    <row r="79" spans="1:7" ht="78.75" x14ac:dyDescent="0.25">
      <c r="A79" s="1" t="s">
        <v>937</v>
      </c>
      <c r="B79" s="12" t="s">
        <v>939</v>
      </c>
      <c r="C79" s="204"/>
      <c r="D79" s="13">
        <v>241580</v>
      </c>
      <c r="E79" s="13">
        <v>241580</v>
      </c>
      <c r="F79" s="13">
        <f t="shared" si="3"/>
        <v>100</v>
      </c>
      <c r="G79" s="17" t="e">
        <f t="shared" si="4"/>
        <v>#DIV/0!</v>
      </c>
    </row>
    <row r="80" spans="1:7" ht="31.5" x14ac:dyDescent="0.25">
      <c r="A80" s="9" t="s">
        <v>133</v>
      </c>
      <c r="B80" s="10" t="s">
        <v>48</v>
      </c>
      <c r="C80" s="203">
        <v>16352403.42</v>
      </c>
      <c r="D80" s="11">
        <f>D81+D83+D87+D89+D93+D95+D91+D97+D85</f>
        <v>239244233.51999998</v>
      </c>
      <c r="E80" s="11">
        <f>E81+E83+E87+E89+E93+E95+E91+E97+E85</f>
        <v>78097421.13000001</v>
      </c>
      <c r="F80" s="11">
        <f t="shared" si="3"/>
        <v>32.643387044675137</v>
      </c>
      <c r="G80" s="16">
        <f t="shared" si="4"/>
        <v>477.58986323980997</v>
      </c>
    </row>
    <row r="81" spans="1:7" ht="31.5" x14ac:dyDescent="0.25">
      <c r="A81" s="1" t="s">
        <v>134</v>
      </c>
      <c r="B81" s="12" t="s">
        <v>49</v>
      </c>
      <c r="C81" s="204">
        <v>0</v>
      </c>
      <c r="D81" s="13">
        <f>D82</f>
        <v>9956503</v>
      </c>
      <c r="E81" s="13">
        <f>E82</f>
        <v>0</v>
      </c>
      <c r="F81" s="13">
        <f t="shared" si="3"/>
        <v>0</v>
      </c>
      <c r="G81" s="17" t="e">
        <f t="shared" si="4"/>
        <v>#DIV/0!</v>
      </c>
    </row>
    <row r="82" spans="1:7" ht="31.5" x14ac:dyDescent="0.25">
      <c r="A82" s="1" t="s">
        <v>135</v>
      </c>
      <c r="B82" s="12" t="s">
        <v>186</v>
      </c>
      <c r="C82" s="204">
        <v>0</v>
      </c>
      <c r="D82" s="13">
        <v>9956503</v>
      </c>
      <c r="E82" s="13">
        <v>0</v>
      </c>
      <c r="F82" s="13">
        <f t="shared" si="3"/>
        <v>0</v>
      </c>
      <c r="G82" s="17" t="e">
        <f t="shared" si="4"/>
        <v>#DIV/0!</v>
      </c>
    </row>
    <row r="83" spans="1:7" ht="63" x14ac:dyDescent="0.25">
      <c r="A83" s="1" t="s">
        <v>136</v>
      </c>
      <c r="B83" s="12" t="s">
        <v>187</v>
      </c>
      <c r="C83" s="204">
        <v>11662764.960000001</v>
      </c>
      <c r="D83" s="13">
        <f>D84</f>
        <v>165234077.31999999</v>
      </c>
      <c r="E83" s="13">
        <f>E84</f>
        <v>62242336.990000002</v>
      </c>
      <c r="F83" s="13">
        <f t="shared" si="3"/>
        <v>37.66918906773607</v>
      </c>
      <c r="G83" s="17">
        <f t="shared" si="4"/>
        <v>533.68422671187909</v>
      </c>
    </row>
    <row r="84" spans="1:7" ht="66" customHeight="1" x14ac:dyDescent="0.25">
      <c r="A84" s="1" t="s">
        <v>137</v>
      </c>
      <c r="B84" s="12" t="s">
        <v>188</v>
      </c>
      <c r="C84" s="204">
        <v>11662764.960000001</v>
      </c>
      <c r="D84" s="13">
        <v>165234077.31999999</v>
      </c>
      <c r="E84" s="13">
        <v>62242336.990000002</v>
      </c>
      <c r="F84" s="13">
        <f t="shared" si="3"/>
        <v>37.66918906773607</v>
      </c>
      <c r="G84" s="17">
        <f t="shared" si="4"/>
        <v>533.68422671187909</v>
      </c>
    </row>
    <row r="85" spans="1:7" ht="47.25" x14ac:dyDescent="0.25">
      <c r="A85" s="1" t="s">
        <v>921</v>
      </c>
      <c r="B85" s="106" t="s">
        <v>919</v>
      </c>
      <c r="C85" s="204">
        <v>0</v>
      </c>
      <c r="D85" s="13">
        <f>D86</f>
        <v>3705174.87</v>
      </c>
      <c r="E85" s="13">
        <f>E86</f>
        <v>0</v>
      </c>
      <c r="F85" s="13">
        <f t="shared" si="3"/>
        <v>0</v>
      </c>
      <c r="G85" s="17" t="e">
        <f t="shared" si="4"/>
        <v>#DIV/0!</v>
      </c>
    </row>
    <row r="86" spans="1:7" ht="47.25" x14ac:dyDescent="0.25">
      <c r="A86" s="1" t="s">
        <v>922</v>
      </c>
      <c r="B86" s="105" t="s">
        <v>920</v>
      </c>
      <c r="C86" s="210">
        <v>0</v>
      </c>
      <c r="D86" s="13">
        <v>3705174.87</v>
      </c>
      <c r="E86" s="13">
        <v>0</v>
      </c>
      <c r="F86" s="13">
        <f t="shared" si="3"/>
        <v>0</v>
      </c>
      <c r="G86" s="17" t="e">
        <f t="shared" si="4"/>
        <v>#DIV/0!</v>
      </c>
    </row>
    <row r="87" spans="1:7" ht="63" x14ac:dyDescent="0.25">
      <c r="A87" s="1" t="s">
        <v>811</v>
      </c>
      <c r="B87" s="12" t="s">
        <v>814</v>
      </c>
      <c r="C87" s="204"/>
      <c r="D87" s="13">
        <f>D88</f>
        <v>13978478</v>
      </c>
      <c r="E87" s="13">
        <f>E88</f>
        <v>0</v>
      </c>
      <c r="F87" s="13">
        <f t="shared" si="3"/>
        <v>0</v>
      </c>
      <c r="G87" s="17" t="e">
        <f t="shared" si="4"/>
        <v>#DIV/0!</v>
      </c>
    </row>
    <row r="88" spans="1:7" ht="63" x14ac:dyDescent="0.25">
      <c r="A88" s="1" t="s">
        <v>812</v>
      </c>
      <c r="B88" s="12" t="s">
        <v>813</v>
      </c>
      <c r="C88" s="204"/>
      <c r="D88" s="13">
        <v>13978478</v>
      </c>
      <c r="E88" s="13">
        <v>0</v>
      </c>
      <c r="F88" s="13">
        <f t="shared" si="3"/>
        <v>0</v>
      </c>
      <c r="G88" s="17" t="e">
        <f t="shared" si="4"/>
        <v>#DIV/0!</v>
      </c>
    </row>
    <row r="89" spans="1:7" ht="47.25" x14ac:dyDescent="0.25">
      <c r="A89" s="1" t="s">
        <v>816</v>
      </c>
      <c r="B89" s="12" t="s">
        <v>817</v>
      </c>
      <c r="C89" s="204"/>
      <c r="D89" s="13">
        <f>D90</f>
        <v>3939508</v>
      </c>
      <c r="E89" s="13">
        <f>E90</f>
        <v>0</v>
      </c>
      <c r="F89" s="13">
        <f t="shared" si="3"/>
        <v>0</v>
      </c>
      <c r="G89" s="17" t="e">
        <f t="shared" si="4"/>
        <v>#DIV/0!</v>
      </c>
    </row>
    <row r="90" spans="1:7" ht="47.25" x14ac:dyDescent="0.25">
      <c r="A90" s="1" t="s">
        <v>815</v>
      </c>
      <c r="B90" s="12" t="s">
        <v>818</v>
      </c>
      <c r="C90" s="204"/>
      <c r="D90" s="13">
        <v>3939508</v>
      </c>
      <c r="E90" s="13">
        <v>0</v>
      </c>
      <c r="F90" s="13">
        <f t="shared" si="3"/>
        <v>0</v>
      </c>
      <c r="G90" s="17" t="e">
        <f t="shared" si="4"/>
        <v>#DIV/0!</v>
      </c>
    </row>
    <row r="91" spans="1:7" ht="47.25" x14ac:dyDescent="0.25">
      <c r="A91" s="1" t="s">
        <v>819</v>
      </c>
      <c r="B91" s="12" t="s">
        <v>821</v>
      </c>
      <c r="C91" s="204"/>
      <c r="D91" s="13">
        <f>D92</f>
        <v>344405</v>
      </c>
      <c r="E91" s="13">
        <f>E92</f>
        <v>344405</v>
      </c>
      <c r="F91" s="13">
        <f t="shared" si="3"/>
        <v>100</v>
      </c>
      <c r="G91" s="17" t="e">
        <f t="shared" si="4"/>
        <v>#DIV/0!</v>
      </c>
    </row>
    <row r="92" spans="1:7" ht="47.25" x14ac:dyDescent="0.25">
      <c r="A92" s="1" t="s">
        <v>820</v>
      </c>
      <c r="B92" s="12" t="s">
        <v>822</v>
      </c>
      <c r="C92" s="204"/>
      <c r="D92" s="13">
        <v>344405</v>
      </c>
      <c r="E92" s="13">
        <v>344405</v>
      </c>
      <c r="F92" s="13">
        <f t="shared" si="3"/>
        <v>100</v>
      </c>
      <c r="G92" s="17" t="e">
        <f t="shared" si="4"/>
        <v>#DIV/0!</v>
      </c>
    </row>
    <row r="93" spans="1:7" ht="31.5" x14ac:dyDescent="0.25">
      <c r="A93" s="1" t="s">
        <v>139</v>
      </c>
      <c r="B93" s="12" t="s">
        <v>50</v>
      </c>
      <c r="C93" s="204">
        <v>3448720.8</v>
      </c>
      <c r="D93" s="13">
        <f>D94</f>
        <v>4835508</v>
      </c>
      <c r="E93" s="13">
        <f>E94</f>
        <v>5063598</v>
      </c>
      <c r="F93" s="13">
        <f t="shared" si="3"/>
        <v>104.71698113207549</v>
      </c>
      <c r="G93" s="17">
        <f t="shared" si="4"/>
        <v>146.82539682539684</v>
      </c>
    </row>
    <row r="94" spans="1:7" ht="31.5" x14ac:dyDescent="0.25">
      <c r="A94" s="1" t="s">
        <v>138</v>
      </c>
      <c r="B94" s="12" t="s">
        <v>189</v>
      </c>
      <c r="C94" s="204">
        <v>3448720.8</v>
      </c>
      <c r="D94" s="13">
        <v>4835508</v>
      </c>
      <c r="E94" s="13">
        <v>5063598</v>
      </c>
      <c r="F94" s="13">
        <f t="shared" si="3"/>
        <v>104.71698113207549</v>
      </c>
      <c r="G94" s="17">
        <f t="shared" si="4"/>
        <v>146.82539682539684</v>
      </c>
    </row>
    <row r="95" spans="1:7" x14ac:dyDescent="0.25">
      <c r="A95" s="1" t="s">
        <v>140</v>
      </c>
      <c r="B95" s="12" t="s">
        <v>51</v>
      </c>
      <c r="C95" s="204">
        <v>1026867.66</v>
      </c>
      <c r="D95" s="13">
        <f>D96</f>
        <v>174593</v>
      </c>
      <c r="E95" s="13">
        <f>E96</f>
        <v>174593</v>
      </c>
      <c r="F95" s="13">
        <f t="shared" si="3"/>
        <v>100</v>
      </c>
      <c r="G95" s="17">
        <f t="shared" si="4"/>
        <v>17.002483065831481</v>
      </c>
    </row>
    <row r="96" spans="1:7" x14ac:dyDescent="0.25">
      <c r="A96" s="1" t="s">
        <v>141</v>
      </c>
      <c r="B96" s="12" t="s">
        <v>190</v>
      </c>
      <c r="C96" s="204">
        <v>1026867.66</v>
      </c>
      <c r="D96" s="13">
        <v>174593</v>
      </c>
      <c r="E96" s="13">
        <v>174593</v>
      </c>
      <c r="F96" s="13">
        <f t="shared" si="3"/>
        <v>100</v>
      </c>
      <c r="G96" s="17">
        <f t="shared" si="4"/>
        <v>17.002483065831481</v>
      </c>
    </row>
    <row r="97" spans="1:7" x14ac:dyDescent="0.25">
      <c r="A97" s="1" t="s">
        <v>142</v>
      </c>
      <c r="B97" s="12" t="s">
        <v>191</v>
      </c>
      <c r="C97" s="204">
        <v>214050</v>
      </c>
      <c r="D97" s="13">
        <f>D98</f>
        <v>37075986.329999998</v>
      </c>
      <c r="E97" s="13">
        <f>E98</f>
        <v>10272488.140000001</v>
      </c>
      <c r="F97" s="13">
        <f t="shared" si="3"/>
        <v>27.706580881134986</v>
      </c>
      <c r="G97" s="17">
        <f t="shared" si="4"/>
        <v>4799.106816164448</v>
      </c>
    </row>
    <row r="98" spans="1:7" x14ac:dyDescent="0.25">
      <c r="A98" s="1" t="s">
        <v>143</v>
      </c>
      <c r="B98" s="12" t="s">
        <v>192</v>
      </c>
      <c r="C98" s="204">
        <v>214050</v>
      </c>
      <c r="D98" s="13">
        <v>37075986.329999998</v>
      </c>
      <c r="E98" s="13">
        <v>10272488.140000001</v>
      </c>
      <c r="F98" s="13">
        <f t="shared" si="3"/>
        <v>27.706580881134986</v>
      </c>
      <c r="G98" s="17">
        <f t="shared" si="4"/>
        <v>4799.106816164448</v>
      </c>
    </row>
    <row r="99" spans="1:7" x14ac:dyDescent="0.25">
      <c r="A99" s="9" t="s">
        <v>144</v>
      </c>
      <c r="B99" s="10" t="s">
        <v>52</v>
      </c>
      <c r="C99" s="203">
        <v>285854999.88999999</v>
      </c>
      <c r="D99" s="11">
        <f>D100+D102+D104+D106+D108+D110+D112</f>
        <v>603926065.10000002</v>
      </c>
      <c r="E99" s="11">
        <f>E100+E102+E104+E106+E108+E110+E112</f>
        <v>311728854.31999999</v>
      </c>
      <c r="F99" s="11">
        <f t="shared" si="3"/>
        <v>51.617055850765922</v>
      </c>
      <c r="G99" s="16">
        <f t="shared" si="4"/>
        <v>109.05139124379721</v>
      </c>
    </row>
    <row r="100" spans="1:7" ht="31.5" x14ac:dyDescent="0.25">
      <c r="A100" s="1" t="s">
        <v>145</v>
      </c>
      <c r="B100" s="12" t="s">
        <v>196</v>
      </c>
      <c r="C100" s="204">
        <v>274650149.01999998</v>
      </c>
      <c r="D100" s="13">
        <f>D101</f>
        <v>575412364.01999998</v>
      </c>
      <c r="E100" s="13">
        <f>E101</f>
        <v>308579475.38999999</v>
      </c>
      <c r="F100" s="13">
        <f t="shared" si="3"/>
        <v>53.627536473872937</v>
      </c>
      <c r="G100" s="17">
        <f t="shared" si="4"/>
        <v>112.35365299857503</v>
      </c>
    </row>
    <row r="101" spans="1:7" ht="31.5" x14ac:dyDescent="0.25">
      <c r="A101" s="1" t="s">
        <v>146</v>
      </c>
      <c r="B101" s="12" t="s">
        <v>195</v>
      </c>
      <c r="C101" s="204">
        <v>274650149.01999998</v>
      </c>
      <c r="D101" s="13">
        <v>575412364.01999998</v>
      </c>
      <c r="E101" s="13">
        <v>308579475.38999999</v>
      </c>
      <c r="F101" s="13">
        <f t="shared" si="3"/>
        <v>53.627536473872937</v>
      </c>
      <c r="G101" s="17">
        <f t="shared" si="4"/>
        <v>112.35365299857503</v>
      </c>
    </row>
    <row r="102" spans="1:7" ht="63" x14ac:dyDescent="0.25">
      <c r="A102" s="1" t="s">
        <v>147</v>
      </c>
      <c r="B102" s="12" t="s">
        <v>198</v>
      </c>
      <c r="C102" s="204">
        <v>2663161.09</v>
      </c>
      <c r="D102" s="13">
        <f>D103</f>
        <v>6327444</v>
      </c>
      <c r="E102" s="13">
        <f>E103</f>
        <v>1638378.97</v>
      </c>
      <c r="F102" s="13">
        <f t="shared" si="3"/>
        <v>25.893219600205075</v>
      </c>
      <c r="G102" s="17">
        <f t="shared" si="4"/>
        <v>61.520085140625127</v>
      </c>
    </row>
    <row r="103" spans="1:7" ht="63" x14ac:dyDescent="0.25">
      <c r="A103" s="1" t="s">
        <v>148</v>
      </c>
      <c r="B103" s="12" t="s">
        <v>197</v>
      </c>
      <c r="C103" s="204">
        <v>2663161.09</v>
      </c>
      <c r="D103" s="13">
        <v>6327444</v>
      </c>
      <c r="E103" s="13">
        <v>1638378.97</v>
      </c>
      <c r="F103" s="13">
        <f t="shared" si="3"/>
        <v>25.893219600205075</v>
      </c>
      <c r="G103" s="17">
        <f t="shared" si="4"/>
        <v>61.520085140625127</v>
      </c>
    </row>
    <row r="104" spans="1:7" ht="52.5" customHeight="1" x14ac:dyDescent="0.25">
      <c r="A104" s="1" t="s">
        <v>149</v>
      </c>
      <c r="B104" s="12" t="s">
        <v>200</v>
      </c>
      <c r="C104" s="204">
        <v>7025172</v>
      </c>
      <c r="D104" s="13">
        <f>D105</f>
        <v>18064728</v>
      </c>
      <c r="E104" s="13">
        <f>E105</f>
        <v>0</v>
      </c>
      <c r="F104" s="13">
        <f t="shared" si="3"/>
        <v>0</v>
      </c>
      <c r="G104" s="17">
        <f t="shared" si="4"/>
        <v>0</v>
      </c>
    </row>
    <row r="105" spans="1:7" ht="54" customHeight="1" x14ac:dyDescent="0.25">
      <c r="A105" s="1" t="s">
        <v>150</v>
      </c>
      <c r="B105" s="12" t="s">
        <v>199</v>
      </c>
      <c r="C105" s="204">
        <v>7025172</v>
      </c>
      <c r="D105" s="13">
        <v>18064728</v>
      </c>
      <c r="E105" s="13">
        <v>0</v>
      </c>
      <c r="F105" s="13">
        <f t="shared" si="3"/>
        <v>0</v>
      </c>
      <c r="G105" s="17">
        <f t="shared" si="4"/>
        <v>0</v>
      </c>
    </row>
    <row r="106" spans="1:7" ht="31.5" x14ac:dyDescent="0.25">
      <c r="A106" s="1" t="s">
        <v>151</v>
      </c>
      <c r="B106" s="12" t="s">
        <v>53</v>
      </c>
      <c r="C106" s="204">
        <v>1447319.5</v>
      </c>
      <c r="D106" s="13">
        <f>D107</f>
        <v>2952081</v>
      </c>
      <c r="E106" s="13">
        <f>E107</f>
        <v>1476040.5</v>
      </c>
      <c r="F106" s="13">
        <f t="shared" si="3"/>
        <v>50</v>
      </c>
      <c r="G106" s="17">
        <f t="shared" si="4"/>
        <v>101.98442707363509</v>
      </c>
    </row>
    <row r="107" spans="1:7" ht="31.5" x14ac:dyDescent="0.25">
      <c r="A107" s="1" t="s">
        <v>152</v>
      </c>
      <c r="B107" s="12" t="s">
        <v>201</v>
      </c>
      <c r="C107" s="204">
        <v>1447319.5</v>
      </c>
      <c r="D107" s="13">
        <v>2952081</v>
      </c>
      <c r="E107" s="13">
        <v>1476040.5</v>
      </c>
      <c r="F107" s="13">
        <f t="shared" si="3"/>
        <v>50</v>
      </c>
      <c r="G107" s="17">
        <f t="shared" si="4"/>
        <v>101.98442707363509</v>
      </c>
    </row>
    <row r="108" spans="1:7" ht="47.25" x14ac:dyDescent="0.25">
      <c r="A108" s="1" t="s">
        <v>153</v>
      </c>
      <c r="B108" s="12" t="s">
        <v>54</v>
      </c>
      <c r="C108" s="204">
        <v>0</v>
      </c>
      <c r="D108" s="13">
        <f>D109</f>
        <v>23920</v>
      </c>
      <c r="E108" s="13">
        <f>E109</f>
        <v>0</v>
      </c>
      <c r="F108" s="13">
        <f t="shared" si="3"/>
        <v>0</v>
      </c>
      <c r="G108" s="17" t="e">
        <f t="shared" si="4"/>
        <v>#DIV/0!</v>
      </c>
    </row>
    <row r="109" spans="1:7" ht="47.25" x14ac:dyDescent="0.25">
      <c r="A109" s="1" t="s">
        <v>154</v>
      </c>
      <c r="B109" s="12" t="s">
        <v>202</v>
      </c>
      <c r="C109" s="204">
        <v>0</v>
      </c>
      <c r="D109" s="13">
        <v>23920</v>
      </c>
      <c r="E109" s="13">
        <v>0</v>
      </c>
      <c r="F109" s="13">
        <f t="shared" si="3"/>
        <v>0</v>
      </c>
      <c r="G109" s="17" t="e">
        <f t="shared" si="4"/>
        <v>#DIV/0!</v>
      </c>
    </row>
    <row r="110" spans="1:7" ht="31.5" x14ac:dyDescent="0.25">
      <c r="A110" s="1" t="s">
        <v>155</v>
      </c>
      <c r="B110" s="12" t="s">
        <v>55</v>
      </c>
      <c r="C110" s="204">
        <v>69198.28</v>
      </c>
      <c r="D110" s="13">
        <f>D111</f>
        <v>288066.08</v>
      </c>
      <c r="E110" s="13">
        <f>E111</f>
        <v>34959.46</v>
      </c>
      <c r="F110" s="13">
        <f t="shared" si="3"/>
        <v>12.135916870184785</v>
      </c>
      <c r="G110" s="17">
        <f t="shared" si="4"/>
        <v>50.520706584036482</v>
      </c>
    </row>
    <row r="111" spans="1:7" ht="47.25" x14ac:dyDescent="0.25">
      <c r="A111" s="1" t="s">
        <v>156</v>
      </c>
      <c r="B111" s="12" t="s">
        <v>203</v>
      </c>
      <c r="C111" s="204">
        <v>69198.28</v>
      </c>
      <c r="D111" s="13">
        <v>288066.08</v>
      </c>
      <c r="E111" s="13">
        <v>34959.46</v>
      </c>
      <c r="F111" s="13">
        <f t="shared" si="3"/>
        <v>12.135916870184785</v>
      </c>
      <c r="G111" s="17">
        <f t="shared" si="4"/>
        <v>50.520706584036482</v>
      </c>
    </row>
    <row r="112" spans="1:7" ht="31.5" x14ac:dyDescent="0.25">
      <c r="A112" s="1" t="s">
        <v>824</v>
      </c>
      <c r="B112" s="12" t="s">
        <v>823</v>
      </c>
      <c r="C112" s="204"/>
      <c r="D112" s="13">
        <f>D113</f>
        <v>857462</v>
      </c>
      <c r="E112" s="13">
        <f>E113</f>
        <v>0</v>
      </c>
      <c r="F112" s="13">
        <f t="shared" si="3"/>
        <v>0</v>
      </c>
      <c r="G112" s="17" t="e">
        <f t="shared" si="4"/>
        <v>#DIV/0!</v>
      </c>
    </row>
    <row r="113" spans="1:7" ht="31.5" x14ac:dyDescent="0.25">
      <c r="A113" s="1" t="s">
        <v>825</v>
      </c>
      <c r="B113" s="12" t="s">
        <v>826</v>
      </c>
      <c r="C113" s="204"/>
      <c r="D113" s="13">
        <v>857462</v>
      </c>
      <c r="E113" s="13">
        <v>0</v>
      </c>
      <c r="F113" s="13">
        <f t="shared" si="3"/>
        <v>0</v>
      </c>
      <c r="G113" s="17" t="e">
        <f t="shared" si="4"/>
        <v>#DIV/0!</v>
      </c>
    </row>
    <row r="114" spans="1:7" x14ac:dyDescent="0.25">
      <c r="A114" s="9" t="s">
        <v>157</v>
      </c>
      <c r="B114" s="10" t="s">
        <v>56</v>
      </c>
      <c r="C114" s="203">
        <v>43331212.229999997</v>
      </c>
      <c r="D114" s="11">
        <f>D115+D119</f>
        <v>60843897.780000001</v>
      </c>
      <c r="E114" s="11">
        <f>E115+E119</f>
        <v>10360383.83</v>
      </c>
      <c r="F114" s="11">
        <f t="shared" si="3"/>
        <v>17.027810853704974</v>
      </c>
      <c r="G114" s="16">
        <f t="shared" si="4"/>
        <v>23.909748416470741</v>
      </c>
    </row>
    <row r="115" spans="1:7" ht="47.25" x14ac:dyDescent="0.25">
      <c r="A115" s="1" t="s">
        <v>158</v>
      </c>
      <c r="B115" s="12" t="s">
        <v>205</v>
      </c>
      <c r="C115" s="204">
        <v>9570113.8399999999</v>
      </c>
      <c r="D115" s="13">
        <f>D116</f>
        <v>22805408.780000001</v>
      </c>
      <c r="E115" s="13">
        <f>E116</f>
        <v>8358136.8499999996</v>
      </c>
      <c r="F115" s="13">
        <f t="shared" si="3"/>
        <v>36.649800626814283</v>
      </c>
      <c r="G115" s="17">
        <f t="shared" si="4"/>
        <v>87.335814283270835</v>
      </c>
    </row>
    <row r="116" spans="1:7" ht="63" x14ac:dyDescent="0.25">
      <c r="A116" s="1" t="s">
        <v>159</v>
      </c>
      <c r="B116" s="12" t="s">
        <v>204</v>
      </c>
      <c r="C116" s="204">
        <v>9570113.8399999999</v>
      </c>
      <c r="D116" s="13">
        <v>22805408.780000001</v>
      </c>
      <c r="E116" s="13">
        <v>8358136.8499999996</v>
      </c>
      <c r="F116" s="13">
        <f t="shared" si="3"/>
        <v>36.649800626814283</v>
      </c>
      <c r="G116" s="17">
        <f t="shared" si="4"/>
        <v>87.335814283270835</v>
      </c>
    </row>
    <row r="117" spans="1:7" ht="78.75" x14ac:dyDescent="0.25">
      <c r="A117" s="1" t="s">
        <v>1025</v>
      </c>
      <c r="B117" s="12" t="s">
        <v>1026</v>
      </c>
      <c r="C117" s="204">
        <v>33761098.390000001</v>
      </c>
      <c r="D117" s="13"/>
      <c r="E117" s="13"/>
      <c r="F117" s="13" t="e">
        <f t="shared" si="3"/>
        <v>#DIV/0!</v>
      </c>
      <c r="G117" s="17">
        <f t="shared" si="4"/>
        <v>0</v>
      </c>
    </row>
    <row r="118" spans="1:7" ht="63" x14ac:dyDescent="0.25">
      <c r="A118" s="1" t="s">
        <v>1027</v>
      </c>
      <c r="B118" s="12" t="s">
        <v>1028</v>
      </c>
      <c r="C118" s="204">
        <v>33761098.390000001</v>
      </c>
      <c r="D118" s="13"/>
      <c r="E118" s="13"/>
      <c r="F118" s="13" t="e">
        <f t="shared" si="3"/>
        <v>#DIV/0!</v>
      </c>
      <c r="G118" s="17">
        <f t="shared" si="4"/>
        <v>0</v>
      </c>
    </row>
    <row r="119" spans="1:7" ht="47.25" x14ac:dyDescent="0.25">
      <c r="A119" s="1" t="s">
        <v>160</v>
      </c>
      <c r="B119" s="12" t="s">
        <v>207</v>
      </c>
      <c r="C119" s="204">
        <v>0</v>
      </c>
      <c r="D119" s="13">
        <f>D120</f>
        <v>38038489</v>
      </c>
      <c r="E119" s="13">
        <f>E120</f>
        <v>2002246.98</v>
      </c>
      <c r="F119" s="13">
        <f t="shared" si="3"/>
        <v>5.2637395244590293</v>
      </c>
      <c r="G119" s="17" t="e">
        <f t="shared" si="4"/>
        <v>#DIV/0!</v>
      </c>
    </row>
    <row r="120" spans="1:7" ht="63" x14ac:dyDescent="0.25">
      <c r="A120" s="1" t="s">
        <v>161</v>
      </c>
      <c r="B120" s="12" t="s">
        <v>206</v>
      </c>
      <c r="C120" s="204">
        <v>0</v>
      </c>
      <c r="D120" s="13">
        <v>38038489</v>
      </c>
      <c r="E120" s="13">
        <v>2002246.98</v>
      </c>
      <c r="F120" s="13">
        <f t="shared" si="3"/>
        <v>5.2637395244590293</v>
      </c>
      <c r="G120" s="17" t="e">
        <f t="shared" si="4"/>
        <v>#DIV/0!</v>
      </c>
    </row>
    <row r="121" spans="1:7" ht="81.75" customHeight="1" x14ac:dyDescent="0.25">
      <c r="A121" s="9" t="s">
        <v>100</v>
      </c>
      <c r="B121" s="10" t="s">
        <v>57</v>
      </c>
      <c r="C121" s="203">
        <v>1285973.42</v>
      </c>
      <c r="D121" s="11">
        <f t="shared" ref="D121:E123" si="5">D122</f>
        <v>10663.53</v>
      </c>
      <c r="E121" s="11">
        <f t="shared" si="5"/>
        <v>10663.53</v>
      </c>
      <c r="F121" s="11">
        <f t="shared" si="3"/>
        <v>100</v>
      </c>
      <c r="G121" s="16">
        <f t="shared" si="4"/>
        <v>0.82921853859156747</v>
      </c>
    </row>
    <row r="122" spans="1:7" ht="63" x14ac:dyDescent="0.25">
      <c r="A122" s="1" t="s">
        <v>162</v>
      </c>
      <c r="B122" s="12" t="s">
        <v>103</v>
      </c>
      <c r="C122" s="204">
        <v>1285973.42</v>
      </c>
      <c r="D122" s="13">
        <f t="shared" si="5"/>
        <v>10663.53</v>
      </c>
      <c r="E122" s="13">
        <f t="shared" si="5"/>
        <v>10663.53</v>
      </c>
      <c r="F122" s="13">
        <f t="shared" si="3"/>
        <v>100</v>
      </c>
      <c r="G122" s="17">
        <f t="shared" si="4"/>
        <v>0.82921853859156747</v>
      </c>
    </row>
    <row r="123" spans="1:7" ht="63" x14ac:dyDescent="0.25">
      <c r="A123" s="1" t="s">
        <v>163</v>
      </c>
      <c r="B123" s="12" t="s">
        <v>208</v>
      </c>
      <c r="C123" s="204">
        <v>1285973.42</v>
      </c>
      <c r="D123" s="13">
        <f t="shared" si="5"/>
        <v>10663.53</v>
      </c>
      <c r="E123" s="13">
        <f t="shared" si="5"/>
        <v>10663.53</v>
      </c>
      <c r="F123" s="13">
        <f t="shared" si="3"/>
        <v>100</v>
      </c>
      <c r="G123" s="17">
        <f t="shared" si="4"/>
        <v>0.82921853859156747</v>
      </c>
    </row>
    <row r="124" spans="1:7" ht="50.25" customHeight="1" x14ac:dyDescent="0.25">
      <c r="A124" s="1" t="s">
        <v>164</v>
      </c>
      <c r="B124" s="12" t="s">
        <v>209</v>
      </c>
      <c r="C124" s="204">
        <v>1285973.42</v>
      </c>
      <c r="D124" s="13">
        <v>10663.53</v>
      </c>
      <c r="E124" s="13">
        <v>10663.53</v>
      </c>
      <c r="F124" s="13">
        <f t="shared" si="3"/>
        <v>100</v>
      </c>
      <c r="G124" s="17">
        <f t="shared" si="4"/>
        <v>0.82921853859156747</v>
      </c>
    </row>
    <row r="125" spans="1:7" ht="47.25" x14ac:dyDescent="0.25">
      <c r="A125" s="9" t="s">
        <v>101</v>
      </c>
      <c r="B125" s="10" t="s">
        <v>58</v>
      </c>
      <c r="C125" s="203">
        <v>-101291.91</v>
      </c>
      <c r="D125" s="11">
        <f>D126</f>
        <v>0</v>
      </c>
      <c r="E125" s="11">
        <f>E126</f>
        <v>-1700</v>
      </c>
      <c r="F125" s="11" t="e">
        <f t="shared" si="3"/>
        <v>#DIV/0!</v>
      </c>
      <c r="G125" s="16">
        <f t="shared" si="4"/>
        <v>1.6783176464931899</v>
      </c>
    </row>
    <row r="126" spans="1:7" ht="36.75" customHeight="1" x14ac:dyDescent="0.25">
      <c r="A126" s="1" t="s">
        <v>165</v>
      </c>
      <c r="B126" s="12" t="s">
        <v>210</v>
      </c>
      <c r="C126" s="204">
        <v>-101291.91</v>
      </c>
      <c r="D126" s="13">
        <f>D127</f>
        <v>0</v>
      </c>
      <c r="E126" s="13">
        <f>E127</f>
        <v>-1700</v>
      </c>
      <c r="F126" s="13" t="e">
        <f t="shared" si="3"/>
        <v>#DIV/0!</v>
      </c>
      <c r="G126" s="17">
        <f t="shared" si="4"/>
        <v>1.6783176464931899</v>
      </c>
    </row>
    <row r="127" spans="1:7" ht="48.75" customHeight="1" x14ac:dyDescent="0.25">
      <c r="A127" s="1" t="s">
        <v>827</v>
      </c>
      <c r="B127" s="12" t="s">
        <v>211</v>
      </c>
      <c r="C127" s="204">
        <v>-101291.91</v>
      </c>
      <c r="D127" s="13">
        <v>0</v>
      </c>
      <c r="E127" s="13">
        <v>-1700</v>
      </c>
      <c r="F127" s="13" t="e">
        <f t="shared" si="3"/>
        <v>#DIV/0!</v>
      </c>
      <c r="G127" s="17">
        <f t="shared" si="4"/>
        <v>1.6783176464931899</v>
      </c>
    </row>
    <row r="128" spans="1:7" ht="18.75" customHeight="1" x14ac:dyDescent="0.25">
      <c r="A128" s="138" t="s">
        <v>3</v>
      </c>
      <c r="B128" s="139"/>
      <c r="C128" s="211">
        <v>539302253.01999998</v>
      </c>
      <c r="D128" s="15">
        <f>D7+D71</f>
        <v>1329115839.9299998</v>
      </c>
      <c r="E128" s="15">
        <f>E7+E71</f>
        <v>601281792.57999992</v>
      </c>
      <c r="F128" s="11">
        <f t="shared" si="3"/>
        <v>45.239231564019846</v>
      </c>
      <c r="G128" s="16">
        <f t="shared" si="4"/>
        <v>111.49254230126525</v>
      </c>
    </row>
    <row r="129" spans="1:6" customFormat="1" ht="18.75" customHeight="1" x14ac:dyDescent="0.25"/>
    <row r="130" spans="1:6" x14ac:dyDescent="0.25">
      <c r="D130" s="14"/>
      <c r="E130" s="14"/>
      <c r="F130" s="14"/>
    </row>
    <row r="131" spans="1:6" x14ac:dyDescent="0.25">
      <c r="A131" s="21" t="s">
        <v>212</v>
      </c>
      <c r="B131" s="25"/>
      <c r="C131" s="25"/>
      <c r="D131" s="25"/>
      <c r="E131" s="25"/>
      <c r="F131" s="25"/>
    </row>
    <row r="132" spans="1:6" x14ac:dyDescent="0.25">
      <c r="A132" s="21" t="s">
        <v>213</v>
      </c>
      <c r="B132" s="25"/>
      <c r="C132" s="25"/>
      <c r="D132" s="25"/>
      <c r="E132" s="21" t="s">
        <v>214</v>
      </c>
      <c r="F132" s="21"/>
    </row>
  </sheetData>
  <autoFilter ref="A6:G128"/>
  <mergeCells count="9">
    <mergeCell ref="A128:B128"/>
    <mergeCell ref="A2:G2"/>
    <mergeCell ref="A4:A6"/>
    <mergeCell ref="B4:B6"/>
    <mergeCell ref="C4:C6"/>
    <mergeCell ref="D4:D6"/>
    <mergeCell ref="E4:E6"/>
    <mergeCell ref="F4:F6"/>
    <mergeCell ref="G4:G6"/>
  </mergeCells>
  <pageMargins left="0.39370078740157483" right="0.15748031496062992" top="0.59055118110236227" bottom="0.39370078740157483" header="0.15748031496062992" footer="0"/>
  <pageSetup paperSize="9" scale="49" fitToHeight="0" orientation="portrait" r:id="rId1"/>
  <headerFooter>
    <evenFooter>&amp;R&amp;D СТР. &amp;P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showGridLines="0" tabSelected="1" view="pageBreakPreview" zoomScale="90" zoomScaleNormal="100" zoomScaleSheetLayoutView="90" workbookViewId="0">
      <pane ySplit="6" topLeftCell="A7" activePane="bottomLeft" state="frozen"/>
      <selection pane="bottomLeft" activeCell="J10" sqref="J10"/>
    </sheetView>
  </sheetViews>
  <sheetFormatPr defaultRowHeight="15.75" x14ac:dyDescent="0.25"/>
  <cols>
    <col min="1" max="1" width="62.28515625" style="3" customWidth="1"/>
    <col min="2" max="2" width="6.5703125" style="3" customWidth="1"/>
    <col min="3" max="5" width="18.140625" style="3" customWidth="1"/>
    <col min="6" max="6" width="14.140625" style="3" customWidth="1"/>
    <col min="7" max="7" width="15" style="3" customWidth="1"/>
    <col min="8" max="8" width="9.140625" style="3" customWidth="1"/>
    <col min="9" max="16384" width="9.140625" style="3"/>
  </cols>
  <sheetData>
    <row r="1" spans="1:8" ht="16.5" customHeight="1" x14ac:dyDescent="0.25">
      <c r="A1" s="159" t="s">
        <v>1000</v>
      </c>
      <c r="B1" s="160"/>
      <c r="C1" s="160"/>
      <c r="D1" s="160"/>
      <c r="E1" s="160"/>
      <c r="F1" s="160"/>
      <c r="G1" s="160"/>
      <c r="H1" s="28"/>
    </row>
    <row r="2" spans="1:8" ht="16.5" customHeight="1" x14ac:dyDescent="0.25">
      <c r="A2" s="159" t="s">
        <v>1017</v>
      </c>
      <c r="B2" s="160"/>
      <c r="C2" s="160"/>
      <c r="D2" s="160"/>
      <c r="E2" s="160"/>
      <c r="F2" s="160"/>
      <c r="G2" s="160"/>
      <c r="H2" s="28"/>
    </row>
    <row r="3" spans="1:8" ht="16.5" customHeight="1" x14ac:dyDescent="0.25">
      <c r="A3" s="159" t="s">
        <v>1001</v>
      </c>
      <c r="B3" s="159"/>
      <c r="C3" s="159"/>
      <c r="D3" s="159"/>
      <c r="E3" s="159"/>
      <c r="F3" s="159"/>
      <c r="G3" s="159"/>
      <c r="H3" s="28"/>
    </row>
    <row r="4" spans="1:8" x14ac:dyDescent="0.25">
      <c r="A4" s="150" t="s">
        <v>102</v>
      </c>
      <c r="B4" s="151"/>
      <c r="C4" s="151"/>
      <c r="D4" s="151"/>
      <c r="E4" s="151"/>
      <c r="F4" s="151"/>
      <c r="G4" s="151"/>
      <c r="H4" s="28"/>
    </row>
    <row r="5" spans="1:8" ht="43.5" customHeight="1" x14ac:dyDescent="0.25">
      <c r="A5" s="152" t="s">
        <v>503</v>
      </c>
      <c r="B5" s="154" t="s">
        <v>504</v>
      </c>
      <c r="C5" s="157" t="s">
        <v>1018</v>
      </c>
      <c r="D5" s="180" t="s">
        <v>1002</v>
      </c>
      <c r="E5" s="157" t="s">
        <v>1019</v>
      </c>
      <c r="F5" s="157" t="s">
        <v>495</v>
      </c>
      <c r="G5" s="161" t="s">
        <v>1003</v>
      </c>
      <c r="H5" s="28"/>
    </row>
    <row r="6" spans="1:8" ht="45" customHeight="1" x14ac:dyDescent="0.25">
      <c r="A6" s="153"/>
      <c r="B6" s="154"/>
      <c r="C6" s="157"/>
      <c r="D6" s="181"/>
      <c r="E6" s="157"/>
      <c r="F6" s="157"/>
      <c r="G6" s="179"/>
      <c r="H6" s="28"/>
    </row>
    <row r="7" spans="1:8" x14ac:dyDescent="0.25">
      <c r="A7" s="116" t="s">
        <v>1004</v>
      </c>
      <c r="B7" s="117" t="s">
        <v>506</v>
      </c>
      <c r="C7" s="118">
        <f>SUM(C8:C14)</f>
        <v>43882140.219999999</v>
      </c>
      <c r="D7" s="118">
        <f>SUM(D8:D14)</f>
        <v>117848832</v>
      </c>
      <c r="E7" s="118">
        <f>SUM(E8:E14)</f>
        <v>51384015.640000001</v>
      </c>
      <c r="F7" s="119">
        <f>E7/D7*100</f>
        <v>43.601633353481176</v>
      </c>
      <c r="G7" s="119">
        <f>E7/C7*100</f>
        <v>117.09550943137658</v>
      </c>
    </row>
    <row r="8" spans="1:8" ht="31.5" x14ac:dyDescent="0.25">
      <c r="A8" s="36" t="s">
        <v>650</v>
      </c>
      <c r="B8" s="120" t="s">
        <v>563</v>
      </c>
      <c r="C8" s="121">
        <v>771241.39</v>
      </c>
      <c r="D8" s="121">
        <f>'прил 2'!F13</f>
        <v>2068400</v>
      </c>
      <c r="E8" s="121">
        <f>'прил 2'!G13</f>
        <v>1016101.51</v>
      </c>
      <c r="F8" s="122">
        <f t="shared" ref="F8:F23" si="0">E8/D8*100</f>
        <v>49.125000483465477</v>
      </c>
      <c r="G8" s="122">
        <f>E8/C8*100</f>
        <v>131.74883028515885</v>
      </c>
    </row>
    <row r="9" spans="1:8" ht="47.25" x14ac:dyDescent="0.25">
      <c r="A9" s="36" t="s">
        <v>649</v>
      </c>
      <c r="B9" s="120" t="s">
        <v>565</v>
      </c>
      <c r="C9" s="121">
        <v>1003770.76</v>
      </c>
      <c r="D9" s="121">
        <f>'прил 2'!F17</f>
        <v>3500472</v>
      </c>
      <c r="E9" s="121">
        <f>'прил 2'!G17</f>
        <v>1349743.99</v>
      </c>
      <c r="F9" s="122">
        <f t="shared" si="0"/>
        <v>38.558914055018867</v>
      </c>
      <c r="G9" s="122">
        <f t="shared" ref="G9:G55" si="1">E9/C9*100</f>
        <v>134.4673548769243</v>
      </c>
    </row>
    <row r="10" spans="1:8" ht="47.25" x14ac:dyDescent="0.25">
      <c r="A10" s="36" t="s">
        <v>651</v>
      </c>
      <c r="B10" s="120" t="s">
        <v>568</v>
      </c>
      <c r="C10" s="121">
        <v>15914498.210000001</v>
      </c>
      <c r="D10" s="121">
        <f>'прил 2'!F26</f>
        <v>43424600</v>
      </c>
      <c r="E10" s="121">
        <f>'прил 2'!G26</f>
        <v>19599205.719999999</v>
      </c>
      <c r="F10" s="122">
        <f t="shared" si="0"/>
        <v>45.133877387471614</v>
      </c>
      <c r="G10" s="122">
        <f t="shared" si="1"/>
        <v>123.1531491686284</v>
      </c>
    </row>
    <row r="11" spans="1:8" x14ac:dyDescent="0.25">
      <c r="A11" s="36" t="s">
        <v>685</v>
      </c>
      <c r="B11" s="120" t="s">
        <v>571</v>
      </c>
      <c r="C11" s="121">
        <v>0</v>
      </c>
      <c r="D11" s="121">
        <f>'прил 2'!F37</f>
        <v>23920</v>
      </c>
      <c r="E11" s="121">
        <f>'прил 2'!G37</f>
        <v>0</v>
      </c>
      <c r="F11" s="122">
        <f t="shared" si="0"/>
        <v>0</v>
      </c>
      <c r="G11" s="122" t="e">
        <f t="shared" si="1"/>
        <v>#DIV/0!</v>
      </c>
    </row>
    <row r="12" spans="1:8" ht="47.25" x14ac:dyDescent="0.25">
      <c r="A12" s="36" t="s">
        <v>679</v>
      </c>
      <c r="B12" s="120" t="s">
        <v>507</v>
      </c>
      <c r="C12" s="121">
        <v>6053043.3399999999</v>
      </c>
      <c r="D12" s="121">
        <f>'прил 2'!F41</f>
        <v>18289637</v>
      </c>
      <c r="E12" s="121">
        <f>'прил 2'!G41</f>
        <v>8617451.7599999998</v>
      </c>
      <c r="F12" s="122">
        <f t="shared" si="0"/>
        <v>47.116581701430164</v>
      </c>
      <c r="G12" s="122">
        <f t="shared" si="1"/>
        <v>142.36560480335169</v>
      </c>
    </row>
    <row r="13" spans="1:8" x14ac:dyDescent="0.25">
      <c r="A13" s="36" t="s">
        <v>680</v>
      </c>
      <c r="B13" s="120" t="s">
        <v>573</v>
      </c>
      <c r="C13" s="121">
        <v>0</v>
      </c>
      <c r="D13" s="121">
        <f>'прил 2'!F60</f>
        <v>584141</v>
      </c>
      <c r="E13" s="121">
        <f>'прил 2'!G60</f>
        <v>0</v>
      </c>
      <c r="F13" s="122">
        <f t="shared" si="0"/>
        <v>0</v>
      </c>
      <c r="G13" s="122" t="e">
        <f t="shared" si="1"/>
        <v>#DIV/0!</v>
      </c>
    </row>
    <row r="14" spans="1:8" x14ac:dyDescent="0.25">
      <c r="A14" s="36" t="s">
        <v>652</v>
      </c>
      <c r="B14" s="120" t="s">
        <v>551</v>
      </c>
      <c r="C14" s="121">
        <v>20139586.52</v>
      </c>
      <c r="D14" s="121">
        <f>'прил 2'!F64</f>
        <v>49957662</v>
      </c>
      <c r="E14" s="121">
        <f>'прил 2'!G64</f>
        <v>20801512.66</v>
      </c>
      <c r="F14" s="122">
        <f t="shared" si="0"/>
        <v>41.638282952472835</v>
      </c>
      <c r="G14" s="122">
        <f t="shared" si="1"/>
        <v>103.28669180642144</v>
      </c>
    </row>
    <row r="15" spans="1:8" x14ac:dyDescent="0.25">
      <c r="A15" s="116" t="s">
        <v>1005</v>
      </c>
      <c r="B15" s="117" t="s">
        <v>580</v>
      </c>
      <c r="C15" s="118">
        <f>C16</f>
        <v>1447319.5</v>
      </c>
      <c r="D15" s="118">
        <f>D16</f>
        <v>2952081</v>
      </c>
      <c r="E15" s="118">
        <f>E16</f>
        <v>1476040.5</v>
      </c>
      <c r="F15" s="119">
        <f t="shared" si="0"/>
        <v>50</v>
      </c>
      <c r="G15" s="119">
        <f t="shared" si="1"/>
        <v>101.98442707363509</v>
      </c>
    </row>
    <row r="16" spans="1:8" x14ac:dyDescent="0.25">
      <c r="A16" s="36" t="s">
        <v>692</v>
      </c>
      <c r="B16" s="120" t="s">
        <v>581</v>
      </c>
      <c r="C16" s="121">
        <v>1447319.5</v>
      </c>
      <c r="D16" s="121">
        <f>'прил 2'!F113</f>
        <v>2952081</v>
      </c>
      <c r="E16" s="121">
        <f>'прил 2'!G113</f>
        <v>1476040.5</v>
      </c>
      <c r="F16" s="122">
        <f t="shared" si="0"/>
        <v>50</v>
      </c>
      <c r="G16" s="122">
        <f t="shared" si="1"/>
        <v>101.98442707363509</v>
      </c>
    </row>
    <row r="17" spans="1:7" ht="31.5" x14ac:dyDescent="0.25">
      <c r="A17" s="116" t="s">
        <v>1006</v>
      </c>
      <c r="B17" s="117" t="s">
        <v>583</v>
      </c>
      <c r="C17" s="118">
        <f>SUM(C18:C19)</f>
        <v>2263391.75</v>
      </c>
      <c r="D17" s="118">
        <f>SUM(D18:D19)</f>
        <v>6348325.5</v>
      </c>
      <c r="E17" s="118">
        <f>SUM(E18:E19)</f>
        <v>2901233.08</v>
      </c>
      <c r="F17" s="119">
        <f t="shared" si="0"/>
        <v>45.700761247985788</v>
      </c>
      <c r="G17" s="119">
        <f t="shared" si="1"/>
        <v>128.18077471564521</v>
      </c>
    </row>
    <row r="18" spans="1:7" ht="31.5" x14ac:dyDescent="0.25">
      <c r="A18" s="36" t="s">
        <v>693</v>
      </c>
      <c r="B18" s="120" t="s">
        <v>584</v>
      </c>
      <c r="C18" s="121">
        <v>2163391.75</v>
      </c>
      <c r="D18" s="121">
        <f>'прил 2'!F118</f>
        <v>6130837.5</v>
      </c>
      <c r="E18" s="121">
        <f>'прил 2'!G118</f>
        <v>2684233.08</v>
      </c>
      <c r="F18" s="122">
        <f t="shared" si="0"/>
        <v>43.782486161148462</v>
      </c>
      <c r="G18" s="122">
        <f t="shared" si="1"/>
        <v>124.07522031088452</v>
      </c>
    </row>
    <row r="19" spans="1:7" x14ac:dyDescent="0.25">
      <c r="A19" s="36" t="s">
        <v>687</v>
      </c>
      <c r="B19" s="120" t="s">
        <v>587</v>
      </c>
      <c r="C19" s="121">
        <v>100000</v>
      </c>
      <c r="D19" s="121">
        <f>'прил 2'!F130</f>
        <v>217488</v>
      </c>
      <c r="E19" s="121">
        <f>'прил 2'!G130</f>
        <v>217000</v>
      </c>
      <c r="F19" s="122">
        <f t="shared" si="0"/>
        <v>99.775619804311049</v>
      </c>
      <c r="G19" s="122">
        <f t="shared" si="1"/>
        <v>217</v>
      </c>
    </row>
    <row r="20" spans="1:7" x14ac:dyDescent="0.25">
      <c r="A20" s="116" t="s">
        <v>1007</v>
      </c>
      <c r="B20" s="117" t="s">
        <v>519</v>
      </c>
      <c r="C20" s="118">
        <f>SUM(C21:C24)</f>
        <v>21469718.710000001</v>
      </c>
      <c r="D20" s="118">
        <f>SUM(D21:D24)</f>
        <v>234650858.47000003</v>
      </c>
      <c r="E20" s="118">
        <f>SUM(E21:E24)</f>
        <v>73666379.789999992</v>
      </c>
      <c r="F20" s="119">
        <f t="shared" si="0"/>
        <v>31.394038048839356</v>
      </c>
      <c r="G20" s="119">
        <f t="shared" si="1"/>
        <v>343.11758241941118</v>
      </c>
    </row>
    <row r="21" spans="1:7" x14ac:dyDescent="0.25">
      <c r="A21" s="36" t="s">
        <v>658</v>
      </c>
      <c r="B21" s="120" t="s">
        <v>589</v>
      </c>
      <c r="C21" s="121">
        <v>0</v>
      </c>
      <c r="D21" s="121">
        <f>'прил 2'!F135</f>
        <v>267088.02</v>
      </c>
      <c r="E21" s="121">
        <f>'прил 2'!G135</f>
        <v>72379.199999999997</v>
      </c>
      <c r="F21" s="122">
        <f t="shared" si="0"/>
        <v>27.099380945652296</v>
      </c>
      <c r="G21" s="122"/>
    </row>
    <row r="22" spans="1:7" x14ac:dyDescent="0.25">
      <c r="A22" s="36" t="s">
        <v>655</v>
      </c>
      <c r="B22" s="120" t="s">
        <v>591</v>
      </c>
      <c r="C22" s="121">
        <v>185436.54</v>
      </c>
      <c r="D22" s="121">
        <f>'прил 2'!F139</f>
        <v>534000</v>
      </c>
      <c r="E22" s="121">
        <f>'прил 2'!G139</f>
        <v>222500</v>
      </c>
      <c r="F22" s="122">
        <f t="shared" si="0"/>
        <v>41.666666666666671</v>
      </c>
      <c r="G22" s="122">
        <f t="shared" si="1"/>
        <v>119.98713953571394</v>
      </c>
    </row>
    <row r="23" spans="1:7" x14ac:dyDescent="0.25">
      <c r="A23" s="36" t="s">
        <v>688</v>
      </c>
      <c r="B23" s="120" t="s">
        <v>593</v>
      </c>
      <c r="C23" s="121">
        <v>20413579.170000002</v>
      </c>
      <c r="D23" s="121">
        <f>'прил 2'!F143</f>
        <v>231776885.15000001</v>
      </c>
      <c r="E23" s="121">
        <f>'прил 2'!G143</f>
        <v>72531632.629999995</v>
      </c>
      <c r="F23" s="122">
        <f t="shared" si="0"/>
        <v>31.293729995145718</v>
      </c>
      <c r="G23" s="122">
        <f t="shared" si="1"/>
        <v>355.31070776943028</v>
      </c>
    </row>
    <row r="24" spans="1:7" x14ac:dyDescent="0.25">
      <c r="A24" s="36" t="s">
        <v>659</v>
      </c>
      <c r="B24" s="120" t="s">
        <v>520</v>
      </c>
      <c r="C24" s="121">
        <v>870703</v>
      </c>
      <c r="D24" s="121">
        <f>'прил 2'!F162</f>
        <v>2072885.3</v>
      </c>
      <c r="E24" s="121">
        <f>'прил 2'!G162</f>
        <v>839867.96</v>
      </c>
      <c r="F24" s="122">
        <f>E24/D24*100</f>
        <v>40.516856383708252</v>
      </c>
      <c r="G24" s="122">
        <f t="shared" si="1"/>
        <v>96.458604139413779</v>
      </c>
    </row>
    <row r="25" spans="1:7" x14ac:dyDescent="0.25">
      <c r="A25" s="116" t="s">
        <v>1008</v>
      </c>
      <c r="B25" s="117" t="s">
        <v>558</v>
      </c>
      <c r="C25" s="118">
        <f>SUM(C26:C28)</f>
        <v>4913681.5199999996</v>
      </c>
      <c r="D25" s="118">
        <f>SUM(D26:D28)</f>
        <v>30070462.919999998</v>
      </c>
      <c r="E25" s="118">
        <f>SUM(E26:E28)</f>
        <v>5228715.21</v>
      </c>
      <c r="F25" s="119">
        <f>E25/D25*100</f>
        <v>17.388209898565808</v>
      </c>
      <c r="G25" s="119">
        <f t="shared" si="1"/>
        <v>106.41135752729861</v>
      </c>
    </row>
    <row r="26" spans="1:7" x14ac:dyDescent="0.25">
      <c r="A26" s="36" t="s">
        <v>664</v>
      </c>
      <c r="B26" s="120" t="s">
        <v>559</v>
      </c>
      <c r="C26" s="121">
        <v>926726.1</v>
      </c>
      <c r="D26" s="121">
        <f>'прил 2'!F182</f>
        <v>5332972.18</v>
      </c>
      <c r="E26" s="121">
        <f>'прил 2'!G182</f>
        <v>1148351.2</v>
      </c>
      <c r="F26" s="122">
        <f>E26/D26*100</f>
        <v>21.533043136932324</v>
      </c>
      <c r="G26" s="122">
        <f t="shared" si="1"/>
        <v>123.91484387889797</v>
      </c>
    </row>
    <row r="27" spans="1:7" x14ac:dyDescent="0.25">
      <c r="A27" s="36" t="s">
        <v>665</v>
      </c>
      <c r="B27" s="120" t="s">
        <v>603</v>
      </c>
      <c r="C27" s="121">
        <v>3586955.42</v>
      </c>
      <c r="D27" s="121">
        <f>'прил 2'!F189</f>
        <v>21983241.739999998</v>
      </c>
      <c r="E27" s="121">
        <f>'прил 2'!G189</f>
        <v>2580364.0099999998</v>
      </c>
      <c r="F27" s="122">
        <f>E27/D27*100</f>
        <v>11.737868511470955</v>
      </c>
      <c r="G27" s="122">
        <f t="shared" si="1"/>
        <v>71.937442980543082</v>
      </c>
    </row>
    <row r="28" spans="1:7" ht="15.75" customHeight="1" x14ac:dyDescent="0.25">
      <c r="A28" s="36" t="s">
        <v>657</v>
      </c>
      <c r="B28" s="120" t="s">
        <v>608</v>
      </c>
      <c r="C28" s="121">
        <v>400000</v>
      </c>
      <c r="D28" s="121">
        <f>'прил 2'!F211</f>
        <v>2754249</v>
      </c>
      <c r="E28" s="121">
        <f>'прил 2'!G211</f>
        <v>1500000</v>
      </c>
      <c r="F28" s="122">
        <f t="shared" ref="F28:F55" si="2">E28/D28*100</f>
        <v>54.461306875304302</v>
      </c>
      <c r="G28" s="122">
        <f t="shared" si="1"/>
        <v>375</v>
      </c>
    </row>
    <row r="29" spans="1:7" x14ac:dyDescent="0.25">
      <c r="A29" s="116" t="s">
        <v>1009</v>
      </c>
      <c r="B29" s="117" t="s">
        <v>906</v>
      </c>
      <c r="C29" s="118">
        <f>C30</f>
        <v>18000</v>
      </c>
      <c r="D29" s="118">
        <f>D30</f>
        <v>165203</v>
      </c>
      <c r="E29" s="118">
        <f>E30</f>
        <v>82601.440000000002</v>
      </c>
      <c r="F29" s="119"/>
      <c r="G29" s="122"/>
    </row>
    <row r="30" spans="1:7" x14ac:dyDescent="0.25">
      <c r="A30" s="36" t="s">
        <v>911</v>
      </c>
      <c r="B30" s="120" t="s">
        <v>907</v>
      </c>
      <c r="C30" s="121">
        <v>18000</v>
      </c>
      <c r="D30" s="121">
        <f>'прил 2'!F216</f>
        <v>165203</v>
      </c>
      <c r="E30" s="121">
        <f>'прил 2'!G216</f>
        <v>82601.440000000002</v>
      </c>
      <c r="F30" s="122"/>
      <c r="G30" s="122"/>
    </row>
    <row r="31" spans="1:7" x14ac:dyDescent="0.25">
      <c r="A31" s="116" t="s">
        <v>1010</v>
      </c>
      <c r="B31" s="117" t="s">
        <v>522</v>
      </c>
      <c r="C31" s="118">
        <f>SUM(C32:C36)</f>
        <v>383990031.54999995</v>
      </c>
      <c r="D31" s="118">
        <f>SUM(D32:D36)</f>
        <v>790412046.13</v>
      </c>
      <c r="E31" s="118">
        <f>SUM(E32:E36)</f>
        <v>386750884.53999996</v>
      </c>
      <c r="F31" s="119">
        <f t="shared" si="2"/>
        <v>48.930287238612074</v>
      </c>
      <c r="G31" s="119">
        <f t="shared" si="1"/>
        <v>100.71899079745785</v>
      </c>
    </row>
    <row r="32" spans="1:7" x14ac:dyDescent="0.25">
      <c r="A32" s="36" t="s">
        <v>676</v>
      </c>
      <c r="B32" s="120" t="s">
        <v>610</v>
      </c>
      <c r="C32" s="121">
        <v>124111055.65000001</v>
      </c>
      <c r="D32" s="121">
        <f>'прил 2'!F221</f>
        <v>191214792.68000001</v>
      </c>
      <c r="E32" s="121">
        <f>'прил 2'!G221</f>
        <v>98783669.439999998</v>
      </c>
      <c r="F32" s="122">
        <f t="shared" si="2"/>
        <v>51.661102185391861</v>
      </c>
      <c r="G32" s="122">
        <f t="shared" si="1"/>
        <v>79.592965286328209</v>
      </c>
    </row>
    <row r="33" spans="1:7" x14ac:dyDescent="0.25">
      <c r="A33" s="36" t="s">
        <v>677</v>
      </c>
      <c r="B33" s="120" t="s">
        <v>612</v>
      </c>
      <c r="C33" s="121">
        <v>227649876.03999999</v>
      </c>
      <c r="D33" s="121">
        <f>'прил 2'!F234</f>
        <v>481731342.68000001</v>
      </c>
      <c r="E33" s="121">
        <f>'прил 2'!G234</f>
        <v>248402093.00999999</v>
      </c>
      <c r="F33" s="122">
        <f t="shared" si="2"/>
        <v>51.564444951427255</v>
      </c>
      <c r="G33" s="122">
        <f t="shared" si="1"/>
        <v>109.11584813090505</v>
      </c>
    </row>
    <row r="34" spans="1:7" x14ac:dyDescent="0.25">
      <c r="A34" s="36" t="s">
        <v>670</v>
      </c>
      <c r="B34" s="120" t="s">
        <v>523</v>
      </c>
      <c r="C34" s="121">
        <v>19119149.399999999</v>
      </c>
      <c r="D34" s="121">
        <f>'прил 2'!F262</f>
        <v>50973742.770000003</v>
      </c>
      <c r="E34" s="121">
        <f>'прил 2'!G262</f>
        <v>14726860.189999999</v>
      </c>
      <c r="F34" s="122">
        <f t="shared" si="2"/>
        <v>28.891070950880462</v>
      </c>
      <c r="G34" s="122">
        <f t="shared" si="1"/>
        <v>77.026754077249905</v>
      </c>
    </row>
    <row r="35" spans="1:7" x14ac:dyDescent="0.25">
      <c r="A35" s="36" t="s">
        <v>660</v>
      </c>
      <c r="B35" s="120" t="s">
        <v>525</v>
      </c>
      <c r="C35" s="121">
        <v>222418.77</v>
      </c>
      <c r="D35" s="121">
        <f>'прил 2'!F278</f>
        <v>2528756</v>
      </c>
      <c r="E35" s="121">
        <f>'прил 2'!G278</f>
        <v>124740</v>
      </c>
      <c r="F35" s="122">
        <f t="shared" si="2"/>
        <v>4.9328602680527505</v>
      </c>
      <c r="G35" s="122">
        <f t="shared" si="1"/>
        <v>56.083396198980871</v>
      </c>
    </row>
    <row r="36" spans="1:7" x14ac:dyDescent="0.25">
      <c r="A36" s="36" t="s">
        <v>661</v>
      </c>
      <c r="B36" s="120" t="s">
        <v>528</v>
      </c>
      <c r="C36" s="121">
        <v>12887531.689999999</v>
      </c>
      <c r="D36" s="121">
        <f>'прил 2'!F290</f>
        <v>63963412</v>
      </c>
      <c r="E36" s="121">
        <f>'прил 2'!G290</f>
        <v>24713521.899999999</v>
      </c>
      <c r="F36" s="122">
        <f t="shared" si="2"/>
        <v>38.636966239386979</v>
      </c>
      <c r="G36" s="122">
        <f t="shared" si="1"/>
        <v>191.76303495863604</v>
      </c>
    </row>
    <row r="37" spans="1:7" x14ac:dyDescent="0.25">
      <c r="A37" s="116" t="s">
        <v>1011</v>
      </c>
      <c r="B37" s="117" t="s">
        <v>529</v>
      </c>
      <c r="C37" s="118">
        <f>SUM(C38:C39)</f>
        <v>31210761.660000004</v>
      </c>
      <c r="D37" s="118">
        <f>SUM(D38:D39)</f>
        <v>79497927.219999999</v>
      </c>
      <c r="E37" s="118">
        <f>SUM(E38:E39)</f>
        <v>28534820.649999999</v>
      </c>
      <c r="F37" s="119">
        <f t="shared" si="2"/>
        <v>35.893792011751017</v>
      </c>
      <c r="G37" s="119">
        <f t="shared" si="1"/>
        <v>91.426223303516764</v>
      </c>
    </row>
    <row r="38" spans="1:7" x14ac:dyDescent="0.25">
      <c r="A38" s="36" t="s">
        <v>672</v>
      </c>
      <c r="B38" s="120" t="s">
        <v>530</v>
      </c>
      <c r="C38" s="121">
        <v>27105201.170000002</v>
      </c>
      <c r="D38" s="121">
        <f>'прил 2'!F340</f>
        <v>70055170.219999999</v>
      </c>
      <c r="E38" s="121">
        <f>'прил 2'!G340</f>
        <v>24313150.809999999</v>
      </c>
      <c r="F38" s="122">
        <f t="shared" si="2"/>
        <v>34.705719411782766</v>
      </c>
      <c r="G38" s="122">
        <f t="shared" si="1"/>
        <v>89.69920812434242</v>
      </c>
    </row>
    <row r="39" spans="1:7" x14ac:dyDescent="0.25">
      <c r="A39" s="36" t="s">
        <v>673</v>
      </c>
      <c r="B39" s="120" t="s">
        <v>538</v>
      </c>
      <c r="C39" s="121">
        <v>4105560.49</v>
      </c>
      <c r="D39" s="121">
        <f>'прил 2'!F378</f>
        <v>9442757</v>
      </c>
      <c r="E39" s="121">
        <f>'прил 2'!G378</f>
        <v>4221669.84</v>
      </c>
      <c r="F39" s="122">
        <f t="shared" si="2"/>
        <v>44.70802160851963</v>
      </c>
      <c r="G39" s="122">
        <f t="shared" si="1"/>
        <v>102.82809984855442</v>
      </c>
    </row>
    <row r="40" spans="1:7" x14ac:dyDescent="0.25">
      <c r="A40" s="116" t="s">
        <v>1012</v>
      </c>
      <c r="B40" s="117" t="s">
        <v>613</v>
      </c>
      <c r="C40" s="118">
        <f>C41</f>
        <v>405325.32</v>
      </c>
      <c r="D40" s="118">
        <f>D41</f>
        <v>252803.5</v>
      </c>
      <c r="E40" s="118">
        <f>E41</f>
        <v>252803.03</v>
      </c>
      <c r="F40" s="119">
        <f t="shared" si="2"/>
        <v>99.999814084852474</v>
      </c>
      <c r="G40" s="119">
        <f t="shared" si="1"/>
        <v>62.370401631953307</v>
      </c>
    </row>
    <row r="41" spans="1:7" x14ac:dyDescent="0.25">
      <c r="A41" s="36" t="s">
        <v>667</v>
      </c>
      <c r="B41" s="120" t="s">
        <v>614</v>
      </c>
      <c r="C41" s="121">
        <v>405325.32</v>
      </c>
      <c r="D41" s="121">
        <f>'прил 2'!F400</f>
        <v>252803.5</v>
      </c>
      <c r="E41" s="121">
        <f>'прил 2'!G400</f>
        <v>252803.03</v>
      </c>
      <c r="F41" s="122">
        <f t="shared" si="2"/>
        <v>99.999814084852474</v>
      </c>
      <c r="G41" s="122">
        <f t="shared" si="1"/>
        <v>62.370401631953307</v>
      </c>
    </row>
    <row r="42" spans="1:7" x14ac:dyDescent="0.25">
      <c r="A42" s="116" t="s">
        <v>1013</v>
      </c>
      <c r="B42" s="117" t="s">
        <v>543</v>
      </c>
      <c r="C42" s="118">
        <f>SUM(C43:C46)</f>
        <v>24729937.23</v>
      </c>
      <c r="D42" s="118">
        <f>SUM(D43:D46)</f>
        <v>57307535.280000001</v>
      </c>
      <c r="E42" s="118">
        <f>SUM(E43:E46)</f>
        <v>19964925.949999999</v>
      </c>
      <c r="F42" s="119">
        <f t="shared" si="2"/>
        <v>34.838221278324013</v>
      </c>
      <c r="G42" s="119">
        <f t="shared" si="1"/>
        <v>80.731810049968317</v>
      </c>
    </row>
    <row r="43" spans="1:7" x14ac:dyDescent="0.25">
      <c r="A43" s="36" t="s">
        <v>691</v>
      </c>
      <c r="B43" s="120" t="s">
        <v>615</v>
      </c>
      <c r="C43" s="121">
        <v>3365086.45</v>
      </c>
      <c r="D43" s="121">
        <f>'прил 2'!F405</f>
        <v>8214288</v>
      </c>
      <c r="E43" s="121">
        <f>'прил 2'!G405</f>
        <v>4036614.34</v>
      </c>
      <c r="F43" s="122">
        <f t="shared" si="2"/>
        <v>49.141378291094732</v>
      </c>
      <c r="G43" s="122">
        <f t="shared" si="1"/>
        <v>119.95573962148876</v>
      </c>
    </row>
    <row r="44" spans="1:7" x14ac:dyDescent="0.25">
      <c r="A44" s="36" t="s">
        <v>669</v>
      </c>
      <c r="B44" s="120" t="s">
        <v>617</v>
      </c>
      <c r="C44" s="121">
        <v>83000</v>
      </c>
      <c r="D44" s="121">
        <f>'прил 2'!F409</f>
        <v>132000</v>
      </c>
      <c r="E44" s="121">
        <f>'прил 2'!G409</f>
        <v>57000</v>
      </c>
      <c r="F44" s="122">
        <f t="shared" si="2"/>
        <v>43.18181818181818</v>
      </c>
      <c r="G44" s="122">
        <f t="shared" si="1"/>
        <v>68.674698795180717</v>
      </c>
    </row>
    <row r="45" spans="1:7" x14ac:dyDescent="0.25">
      <c r="A45" s="36" t="s">
        <v>678</v>
      </c>
      <c r="B45" s="120" t="s">
        <v>620</v>
      </c>
      <c r="C45" s="121">
        <v>19599708.5</v>
      </c>
      <c r="D45" s="121">
        <f>'прил 2'!F416</f>
        <v>44737891.280000001</v>
      </c>
      <c r="E45" s="121">
        <f>'прил 2'!G416</f>
        <v>13872050.630000001</v>
      </c>
      <c r="F45" s="122">
        <f t="shared" si="2"/>
        <v>31.007385983347586</v>
      </c>
      <c r="G45" s="122">
        <f t="shared" si="1"/>
        <v>70.77682114506959</v>
      </c>
    </row>
    <row r="46" spans="1:7" x14ac:dyDescent="0.25">
      <c r="A46" s="36" t="s">
        <v>675</v>
      </c>
      <c r="B46" s="120" t="s">
        <v>544</v>
      </c>
      <c r="C46" s="121">
        <v>1682142.28</v>
      </c>
      <c r="D46" s="121">
        <f>'прил 2'!F436</f>
        <v>4223356</v>
      </c>
      <c r="E46" s="121">
        <f>'прил 2'!G436</f>
        <v>1999260.98</v>
      </c>
      <c r="F46" s="122">
        <f t="shared" si="2"/>
        <v>47.338206393209568</v>
      </c>
      <c r="G46" s="122">
        <f t="shared" si="1"/>
        <v>118.85207355943754</v>
      </c>
    </row>
    <row r="47" spans="1:7" x14ac:dyDescent="0.25">
      <c r="A47" s="116" t="s">
        <v>1014</v>
      </c>
      <c r="B47" s="117" t="s">
        <v>546</v>
      </c>
      <c r="C47" s="118">
        <f>SUM(C48:C48)</f>
        <v>8061923.4199999999</v>
      </c>
      <c r="D47" s="118">
        <f>D48+D49</f>
        <v>37186693.789999999</v>
      </c>
      <c r="E47" s="118">
        <f>E48+E49</f>
        <v>8599018.0899999999</v>
      </c>
      <c r="F47" s="119">
        <f t="shared" si="2"/>
        <v>23.123911306985807</v>
      </c>
      <c r="G47" s="122">
        <f t="shared" si="1"/>
        <v>106.66211575103253</v>
      </c>
    </row>
    <row r="48" spans="1:7" x14ac:dyDescent="0.25">
      <c r="A48" s="36" t="s">
        <v>690</v>
      </c>
      <c r="B48" s="120" t="s">
        <v>547</v>
      </c>
      <c r="C48" s="121">
        <v>8061923.4199999999</v>
      </c>
      <c r="D48" s="121">
        <f>'прил 2'!F463</f>
        <v>22932553</v>
      </c>
      <c r="E48" s="121">
        <f>'прил 2'!G463</f>
        <v>8599018.0899999999</v>
      </c>
      <c r="F48" s="122">
        <f t="shared" si="2"/>
        <v>37.496994294529699</v>
      </c>
      <c r="G48" s="122">
        <f t="shared" si="1"/>
        <v>106.66211575103253</v>
      </c>
    </row>
    <row r="49" spans="1:7" x14ac:dyDescent="0.25">
      <c r="A49" s="36" t="s">
        <v>904</v>
      </c>
      <c r="B49" s="120">
        <v>1102</v>
      </c>
      <c r="C49" s="121"/>
      <c r="D49" s="121">
        <f>'прил 2'!F491</f>
        <v>14254140.789999999</v>
      </c>
      <c r="E49" s="121">
        <v>0</v>
      </c>
      <c r="F49" s="122">
        <f t="shared" si="2"/>
        <v>0</v>
      </c>
      <c r="G49" s="122" t="e">
        <f t="shared" si="1"/>
        <v>#DIV/0!</v>
      </c>
    </row>
    <row r="50" spans="1:7" ht="31.5" x14ac:dyDescent="0.25">
      <c r="A50" s="116" t="s">
        <v>1015</v>
      </c>
      <c r="B50" s="117" t="s">
        <v>510</v>
      </c>
      <c r="C50" s="118">
        <f>C51</f>
        <v>2187391.79</v>
      </c>
      <c r="D50" s="118">
        <f>D51</f>
        <v>4574778.82</v>
      </c>
      <c r="E50" s="118">
        <f>E51</f>
        <v>2510179.5299999998</v>
      </c>
      <c r="F50" s="119">
        <f t="shared" si="2"/>
        <v>54.869964839087018</v>
      </c>
      <c r="G50" s="119">
        <f t="shared" si="1"/>
        <v>114.75674094945742</v>
      </c>
    </row>
    <row r="51" spans="1:7" ht="31.5" x14ac:dyDescent="0.25">
      <c r="A51" s="36" t="s">
        <v>683</v>
      </c>
      <c r="B51" s="120" t="s">
        <v>511</v>
      </c>
      <c r="C51" s="121">
        <v>2187391.79</v>
      </c>
      <c r="D51" s="121">
        <f>'прил 2'!F493</f>
        <v>4574778.82</v>
      </c>
      <c r="E51" s="121">
        <f>'прил 2'!G493</f>
        <v>2510179.5299999998</v>
      </c>
      <c r="F51" s="122">
        <f t="shared" si="2"/>
        <v>54.869964839087018</v>
      </c>
      <c r="G51" s="122">
        <f t="shared" si="1"/>
        <v>114.75674094945742</v>
      </c>
    </row>
    <row r="52" spans="1:7" ht="51.75" customHeight="1" x14ac:dyDescent="0.25">
      <c r="A52" s="116" t="s">
        <v>1016</v>
      </c>
      <c r="B52" s="117" t="s">
        <v>513</v>
      </c>
      <c r="C52" s="118">
        <f>SUM(C53:C54)</f>
        <v>4934810</v>
      </c>
      <c r="D52" s="118">
        <f>SUM(D53:D54)</f>
        <v>7287000</v>
      </c>
      <c r="E52" s="118">
        <f>SUM(E53:E54)</f>
        <v>3509876</v>
      </c>
      <c r="F52" s="119">
        <f t="shared" si="2"/>
        <v>48.166268697680806</v>
      </c>
      <c r="G52" s="119">
        <f t="shared" si="1"/>
        <v>71.124845738741712</v>
      </c>
    </row>
    <row r="53" spans="1:7" ht="30.75" customHeight="1" x14ac:dyDescent="0.25">
      <c r="A53" s="36" t="s">
        <v>684</v>
      </c>
      <c r="B53" s="120" t="s">
        <v>514</v>
      </c>
      <c r="C53" s="121">
        <v>3009810</v>
      </c>
      <c r="D53" s="121">
        <f>'прил 2'!F498</f>
        <v>5084000</v>
      </c>
      <c r="E53" s="121">
        <f>'прил 2'!G498</f>
        <v>3023663</v>
      </c>
      <c r="F53" s="122">
        <f t="shared" si="2"/>
        <v>59.474095200629428</v>
      </c>
      <c r="G53" s="122">
        <f t="shared" si="1"/>
        <v>100.46026161119805</v>
      </c>
    </row>
    <row r="54" spans="1:7" x14ac:dyDescent="0.25">
      <c r="A54" s="36" t="s">
        <v>663</v>
      </c>
      <c r="B54" s="120" t="s">
        <v>517</v>
      </c>
      <c r="C54" s="121">
        <v>1925000</v>
      </c>
      <c r="D54" s="121">
        <f>'прил 2'!F505</f>
        <v>2203000</v>
      </c>
      <c r="E54" s="121">
        <f>'прил 2'!G505</f>
        <v>486213</v>
      </c>
      <c r="F54" s="122">
        <f t="shared" si="2"/>
        <v>22.070494779845664</v>
      </c>
      <c r="G54" s="122">
        <f t="shared" si="1"/>
        <v>25.25781818181818</v>
      </c>
    </row>
    <row r="55" spans="1:7" ht="27.75" customHeight="1" x14ac:dyDescent="0.25">
      <c r="A55" s="147" t="s">
        <v>1020</v>
      </c>
      <c r="B55" s="148"/>
      <c r="C55" s="123">
        <f>C7+C15+C17+C20+C25+C29+C31+C37+C40+C42+C47+C50+C52</f>
        <v>529514432.67000002</v>
      </c>
      <c r="D55" s="123">
        <f>D7+D15+D17+D20+D25+D29+D31+D37+D40+D42+D47+D50+D52</f>
        <v>1368554547.6299999</v>
      </c>
      <c r="E55" s="123">
        <f>E7+E15+E17+E20+E25+E29+E31+E37+E40+E42+E47+E50+E52</f>
        <v>584861493.44999993</v>
      </c>
      <c r="F55" s="119">
        <f t="shared" si="2"/>
        <v>42.735709326517991</v>
      </c>
      <c r="G55" s="119">
        <f t="shared" si="1"/>
        <v>110.45241779358503</v>
      </c>
    </row>
    <row r="56" spans="1:7" x14ac:dyDescent="0.25">
      <c r="A56" s="28"/>
    </row>
    <row r="57" spans="1:7" x14ac:dyDescent="0.25">
      <c r="A57" s="49"/>
    </row>
    <row r="58" spans="1:7" x14ac:dyDescent="0.25">
      <c r="A58" s="21"/>
      <c r="B58" s="25"/>
      <c r="C58" s="25"/>
    </row>
    <row r="59" spans="1:7" x14ac:dyDescent="0.25">
      <c r="A59" s="21"/>
      <c r="B59" s="25"/>
      <c r="C59" s="25"/>
      <c r="D59" s="21"/>
    </row>
  </sheetData>
  <autoFilter ref="A5:B55"/>
  <mergeCells count="12">
    <mergeCell ref="E5:E6"/>
    <mergeCell ref="F5:F6"/>
    <mergeCell ref="G5:G6"/>
    <mergeCell ref="A55:B55"/>
    <mergeCell ref="A1:G1"/>
    <mergeCell ref="A2:G2"/>
    <mergeCell ref="A3:G3"/>
    <mergeCell ref="A4:G4"/>
    <mergeCell ref="A5:A6"/>
    <mergeCell ref="B5:B6"/>
    <mergeCell ref="C5:C6"/>
    <mergeCell ref="D5:D6"/>
  </mergeCells>
  <pageMargins left="0.39370078740157483" right="0.39370078740157483" top="0.35433070866141736" bottom="0.31496062992125984" header="0.15748031496062992" footer="0.15748031496062992"/>
  <pageSetup paperSize="9" scale="6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view="pageBreakPreview" zoomScale="95" zoomScaleNormal="100" zoomScaleSheetLayoutView="95" workbookViewId="0">
      <pane ySplit="7" topLeftCell="A8" activePane="bottomLeft" state="frozen"/>
      <selection pane="bottomLeft" activeCell="D27" sqref="D27"/>
    </sheetView>
  </sheetViews>
  <sheetFormatPr defaultRowHeight="15.75" x14ac:dyDescent="0.25"/>
  <cols>
    <col min="1" max="1" width="57.7109375" style="3" customWidth="1"/>
    <col min="2" max="2" width="4.7109375" style="3" customWidth="1"/>
    <col min="3" max="4" width="19.140625" style="3" customWidth="1"/>
    <col min="5" max="6" width="19.28515625" style="3" customWidth="1"/>
    <col min="7" max="7" width="13" style="3" customWidth="1"/>
    <col min="8" max="8" width="12.5703125" style="3" customWidth="1"/>
    <col min="9" max="9" width="3.28515625" style="3" customWidth="1"/>
    <col min="10" max="10" width="2.5703125" style="3" customWidth="1"/>
    <col min="11" max="11" width="1.42578125" style="3" customWidth="1"/>
    <col min="12" max="13" width="0.140625" style="3" customWidth="1"/>
    <col min="14" max="14" width="9.140625" style="3" customWidth="1"/>
    <col min="15" max="16384" width="9.140625" style="3"/>
  </cols>
  <sheetData>
    <row r="1" spans="1:15" x14ac:dyDescent="0.25">
      <c r="A1" s="124"/>
      <c r="B1" s="125"/>
      <c r="C1" s="125"/>
      <c r="D1" s="125"/>
      <c r="E1" s="125"/>
      <c r="F1" s="125"/>
      <c r="G1" s="125"/>
      <c r="H1" s="126"/>
      <c r="I1" s="126"/>
      <c r="J1" s="126"/>
      <c r="K1" s="126"/>
      <c r="L1" s="126"/>
      <c r="M1" s="126"/>
      <c r="N1" s="126"/>
    </row>
    <row r="2" spans="1:15" ht="59.25" customHeight="1" x14ac:dyDescent="0.25">
      <c r="A2" s="186" t="s">
        <v>1021</v>
      </c>
      <c r="B2" s="186"/>
      <c r="C2" s="186"/>
      <c r="D2" s="186"/>
      <c r="E2" s="186"/>
      <c r="F2" s="186"/>
      <c r="G2" s="186"/>
      <c r="H2" s="186"/>
      <c r="I2" s="127"/>
      <c r="J2" s="127"/>
      <c r="K2" s="127"/>
      <c r="L2" s="127"/>
      <c r="M2" s="127"/>
      <c r="N2" s="127"/>
    </row>
    <row r="3" spans="1:15" ht="4.5" customHeight="1" x14ac:dyDescent="0.25">
      <c r="A3" s="187"/>
      <c r="B3" s="188"/>
      <c r="C3" s="188"/>
      <c r="D3" s="188"/>
      <c r="E3" s="188"/>
      <c r="F3" s="188"/>
      <c r="G3" s="188"/>
      <c r="H3" s="127"/>
      <c r="I3" s="127"/>
      <c r="J3" s="127"/>
      <c r="K3" s="127"/>
      <c r="L3" s="127"/>
      <c r="M3" s="127"/>
      <c r="N3" s="127"/>
    </row>
    <row r="4" spans="1:15" ht="3.75" customHeight="1" x14ac:dyDescent="0.25">
      <c r="A4" s="189"/>
      <c r="B4" s="190"/>
      <c r="C4" s="190"/>
      <c r="D4" s="190"/>
      <c r="E4" s="190"/>
      <c r="F4" s="190"/>
      <c r="G4" s="190"/>
      <c r="H4" s="128"/>
      <c r="I4" s="128"/>
      <c r="J4" s="128"/>
      <c r="K4" s="128"/>
      <c r="L4" s="128"/>
      <c r="M4" s="128"/>
      <c r="N4" s="128"/>
    </row>
    <row r="5" spans="1:15" x14ac:dyDescent="0.25">
      <c r="A5" s="191" t="s">
        <v>102</v>
      </c>
      <c r="B5" s="191"/>
      <c r="C5" s="191"/>
      <c r="D5" s="191"/>
      <c r="E5" s="191"/>
      <c r="F5" s="191"/>
      <c r="G5" s="191"/>
      <c r="H5" s="191"/>
      <c r="I5" s="129"/>
      <c r="J5" s="129"/>
      <c r="K5" s="129"/>
      <c r="L5" s="129"/>
      <c r="M5" s="129"/>
      <c r="N5" s="129"/>
    </row>
    <row r="6" spans="1:15" ht="44.25" customHeight="1" x14ac:dyDescent="0.25">
      <c r="A6" s="165" t="s">
        <v>500</v>
      </c>
      <c r="B6" s="165" t="s">
        <v>868</v>
      </c>
      <c r="C6" s="165" t="s">
        <v>1022</v>
      </c>
      <c r="D6" s="165" t="s">
        <v>830</v>
      </c>
      <c r="E6" s="165" t="s">
        <v>870</v>
      </c>
      <c r="F6" s="165" t="s">
        <v>1023</v>
      </c>
      <c r="G6" s="171" t="s">
        <v>495</v>
      </c>
      <c r="H6" s="171" t="s">
        <v>1003</v>
      </c>
      <c r="I6" s="126"/>
      <c r="J6" s="126"/>
      <c r="K6" s="126"/>
      <c r="L6" s="126"/>
      <c r="M6" s="126"/>
      <c r="N6" s="126"/>
    </row>
    <row r="7" spans="1:15" ht="51.75" customHeight="1" x14ac:dyDescent="0.25">
      <c r="A7" s="166"/>
      <c r="B7" s="166"/>
      <c r="C7" s="166"/>
      <c r="D7" s="166"/>
      <c r="E7" s="166"/>
      <c r="F7" s="166"/>
      <c r="G7" s="171"/>
      <c r="H7" s="171"/>
      <c r="I7" s="126"/>
      <c r="J7" s="126"/>
      <c r="K7" s="126"/>
      <c r="L7" s="126"/>
      <c r="M7" s="126"/>
      <c r="N7" s="126"/>
    </row>
    <row r="8" spans="1:15" ht="47.25" x14ac:dyDescent="0.25">
      <c r="A8" s="130" t="s">
        <v>873</v>
      </c>
      <c r="B8" s="130" t="s">
        <v>221</v>
      </c>
      <c r="C8" s="131">
        <v>19571127.109999999</v>
      </c>
      <c r="D8" s="132">
        <f>'прил 4'!H11</f>
        <v>144059583.5</v>
      </c>
      <c r="E8" s="131">
        <f>'прил 4'!I11</f>
        <v>151693244.86000001</v>
      </c>
      <c r="F8" s="131">
        <f>'прил 4'!J11</f>
        <v>60362079.32</v>
      </c>
      <c r="G8" s="133">
        <f t="shared" ref="G8:G18" si="0">F8/E8*100</f>
        <v>39.792199959667997</v>
      </c>
      <c r="H8" s="133">
        <f>F8/C8*100</f>
        <v>308.42413408657279</v>
      </c>
      <c r="I8" s="126"/>
      <c r="J8" s="126"/>
      <c r="K8" s="126"/>
      <c r="L8" s="126"/>
      <c r="M8" s="126"/>
      <c r="N8" s="126"/>
      <c r="O8" s="126"/>
    </row>
    <row r="9" spans="1:15" ht="31.5" x14ac:dyDescent="0.25">
      <c r="A9" s="130" t="s">
        <v>875</v>
      </c>
      <c r="B9" s="130" t="s">
        <v>280</v>
      </c>
      <c r="C9" s="131">
        <v>5102107.9400000004</v>
      </c>
      <c r="D9" s="132">
        <f>'прил 4'!H132</f>
        <v>26734187.82</v>
      </c>
      <c r="E9" s="132">
        <f>'прил 4'!I132</f>
        <v>26909575.82</v>
      </c>
      <c r="F9" s="132">
        <f>'прил 4'!J132</f>
        <v>13077142.699999999</v>
      </c>
      <c r="G9" s="133">
        <f>F9/E9*100</f>
        <v>48.5966140361108</v>
      </c>
      <c r="H9" s="133">
        <f>F9/C9*100</f>
        <v>256.30862486221719</v>
      </c>
      <c r="I9" s="126"/>
      <c r="J9" s="126"/>
      <c r="K9" s="126"/>
      <c r="L9" s="126"/>
      <c r="M9" s="126"/>
      <c r="N9" s="126"/>
      <c r="O9" s="126"/>
    </row>
    <row r="10" spans="1:15" ht="31.5" x14ac:dyDescent="0.25">
      <c r="A10" s="130" t="s">
        <v>876</v>
      </c>
      <c r="B10" s="130" t="s">
        <v>275</v>
      </c>
      <c r="C10" s="131">
        <v>132229223.78</v>
      </c>
      <c r="D10" s="132">
        <f>'прил 4'!H164</f>
        <v>737874640.92999995</v>
      </c>
      <c r="E10" s="131">
        <f>'прил 4'!I164</f>
        <v>766507645.13</v>
      </c>
      <c r="F10" s="131">
        <f>'прил 4'!J164</f>
        <v>376221460.68000001</v>
      </c>
      <c r="G10" s="133">
        <f>F10/E10*100</f>
        <v>49.082545108365188</v>
      </c>
      <c r="H10" s="133">
        <f>F10/C10*100</f>
        <v>284.52217287908212</v>
      </c>
      <c r="I10" s="126"/>
      <c r="J10" s="126"/>
      <c r="K10" s="126"/>
      <c r="L10" s="126"/>
      <c r="M10" s="126"/>
      <c r="N10" s="126"/>
      <c r="O10" s="126"/>
    </row>
    <row r="11" spans="1:15" ht="31.5" x14ac:dyDescent="0.25">
      <c r="A11" s="130" t="s">
        <v>884</v>
      </c>
      <c r="B11" s="130" t="s">
        <v>271</v>
      </c>
      <c r="C11" s="131">
        <v>23345948.07</v>
      </c>
      <c r="D11" s="132">
        <f>'прил 4'!H305</f>
        <v>122161327.73999999</v>
      </c>
      <c r="E11" s="131">
        <f>'прил 4'!I305</f>
        <v>147621247.00999999</v>
      </c>
      <c r="F11" s="131">
        <f>'прил 4'!J305</f>
        <v>49574220.969999999</v>
      </c>
      <c r="G11" s="133">
        <f>F11/E11*100</f>
        <v>33.582036444009852</v>
      </c>
      <c r="H11" s="133">
        <f>F11/C11*100</f>
        <v>212.34614598369572</v>
      </c>
      <c r="I11" s="126"/>
      <c r="J11" s="126"/>
      <c r="K11" s="126"/>
      <c r="L11" s="126"/>
      <c r="M11" s="126"/>
      <c r="N11" s="126"/>
      <c r="O11" s="126"/>
    </row>
    <row r="12" spans="1:15" x14ac:dyDescent="0.25">
      <c r="A12" s="130" t="s">
        <v>889</v>
      </c>
      <c r="B12" s="130" t="s">
        <v>265</v>
      </c>
      <c r="C12" s="131">
        <v>435788</v>
      </c>
      <c r="D12" s="132">
        <f>'прил 4'!H450</f>
        <v>2921500</v>
      </c>
      <c r="E12" s="132">
        <f>'прил 4'!I450</f>
        <v>2272862.86</v>
      </c>
      <c r="F12" s="132">
        <f>'прил 4'!J450</f>
        <v>544235.84</v>
      </c>
      <c r="G12" s="133">
        <f t="shared" si="0"/>
        <v>23.944948442687828</v>
      </c>
      <c r="H12" s="133">
        <f t="shared" ref="H12:H18" si="1">F12/C12*100</f>
        <v>124.8854580667664</v>
      </c>
      <c r="I12" s="126"/>
      <c r="J12" s="126"/>
      <c r="K12" s="126"/>
      <c r="L12" s="126"/>
      <c r="M12" s="126"/>
      <c r="N12" s="126"/>
      <c r="O12" s="126"/>
    </row>
    <row r="13" spans="1:15" ht="47.25" x14ac:dyDescent="0.25">
      <c r="A13" s="130" t="s">
        <v>890</v>
      </c>
      <c r="B13" s="130" t="s">
        <v>310</v>
      </c>
      <c r="C13" s="131">
        <v>9500</v>
      </c>
      <c r="D13" s="132">
        <f>'прил 4'!H456</f>
        <v>23000</v>
      </c>
      <c r="E13" s="131">
        <f>'прил 4'!I456</f>
        <v>23000</v>
      </c>
      <c r="F13" s="131">
        <f>'прил 4'!J456</f>
        <v>10000</v>
      </c>
      <c r="G13" s="133">
        <f t="shared" si="0"/>
        <v>43.478260869565219</v>
      </c>
      <c r="H13" s="133"/>
      <c r="I13" s="126"/>
      <c r="J13" s="126"/>
      <c r="K13" s="126"/>
      <c r="L13" s="126"/>
      <c r="M13" s="126"/>
      <c r="N13" s="126"/>
      <c r="O13" s="126"/>
    </row>
    <row r="14" spans="1:15" ht="31.5" x14ac:dyDescent="0.25">
      <c r="A14" s="130" t="s">
        <v>891</v>
      </c>
      <c r="B14" s="130" t="s">
        <v>307</v>
      </c>
      <c r="C14" s="131">
        <v>36675.94</v>
      </c>
      <c r="D14" s="132">
        <f>'прил 4'!H462</f>
        <v>17948690</v>
      </c>
      <c r="E14" s="131">
        <f>'прил 4'!I462</f>
        <v>11455530</v>
      </c>
      <c r="F14" s="131">
        <f>'прил 4'!J462</f>
        <v>95445.32</v>
      </c>
      <c r="G14" s="133">
        <f t="shared" si="0"/>
        <v>0.83318117974463002</v>
      </c>
      <c r="H14" s="133">
        <f t="shared" si="1"/>
        <v>260.23960122085487</v>
      </c>
      <c r="I14" s="126"/>
      <c r="J14" s="126"/>
      <c r="K14" s="126"/>
      <c r="L14" s="126"/>
      <c r="M14" s="126"/>
      <c r="N14" s="126"/>
      <c r="O14" s="126"/>
    </row>
    <row r="15" spans="1:15" ht="31.5" x14ac:dyDescent="0.25">
      <c r="A15" s="130" t="s">
        <v>892</v>
      </c>
      <c r="B15" s="130" t="s">
        <v>291</v>
      </c>
      <c r="C15" s="131">
        <v>3539074.57</v>
      </c>
      <c r="D15" s="132">
        <f>'прил 4'!H471</f>
        <v>192452463.25999999</v>
      </c>
      <c r="E15" s="131">
        <f>'прил 4'!I471</f>
        <v>231776885.15000001</v>
      </c>
      <c r="F15" s="131">
        <f>'прил 4'!J471</f>
        <v>72531632.629999995</v>
      </c>
      <c r="G15" s="133">
        <f t="shared" si="0"/>
        <v>31.293729995145718</v>
      </c>
      <c r="H15" s="133">
        <f t="shared" si="1"/>
        <v>2049.4519455689233</v>
      </c>
      <c r="I15" s="126"/>
      <c r="J15" s="126"/>
      <c r="K15" s="126"/>
      <c r="L15" s="126"/>
      <c r="M15" s="126"/>
      <c r="N15" s="126"/>
      <c r="O15" s="126"/>
    </row>
    <row r="16" spans="1:15" ht="31.5" x14ac:dyDescent="0.25">
      <c r="A16" s="130" t="s">
        <v>894</v>
      </c>
      <c r="B16" s="130" t="s">
        <v>266</v>
      </c>
      <c r="C16" s="131">
        <v>2076940.45</v>
      </c>
      <c r="D16" s="132">
        <f>'прил 4'!H498</f>
        <v>13093570</v>
      </c>
      <c r="E16" s="132">
        <f>'прил 4'!I498</f>
        <v>13093570</v>
      </c>
      <c r="F16" s="132">
        <f>'прил 4'!J498</f>
        <v>5862211.3700000001</v>
      </c>
      <c r="G16" s="133">
        <f t="shared" si="0"/>
        <v>44.771680832652976</v>
      </c>
      <c r="H16" s="133">
        <f t="shared" si="1"/>
        <v>282.25226053062812</v>
      </c>
      <c r="I16" s="126"/>
      <c r="J16" s="126"/>
      <c r="K16" s="126"/>
      <c r="L16" s="126"/>
      <c r="M16" s="126"/>
      <c r="N16" s="126"/>
      <c r="O16" s="126"/>
    </row>
    <row r="17" spans="1:15" x14ac:dyDescent="0.25">
      <c r="A17" s="130" t="s">
        <v>262</v>
      </c>
      <c r="B17" s="130" t="s">
        <v>218</v>
      </c>
      <c r="C17" s="131">
        <v>1880571.27</v>
      </c>
      <c r="D17" s="132">
        <f>'прил 4'!H536</f>
        <v>12193272</v>
      </c>
      <c r="E17" s="131">
        <f>'прил 4'!I536</f>
        <v>17200986.800000001</v>
      </c>
      <c r="F17" s="131">
        <f>'прил 4'!J536</f>
        <v>6583064.6200000001</v>
      </c>
      <c r="G17" s="133">
        <f t="shared" si="0"/>
        <v>38.271435799253098</v>
      </c>
      <c r="H17" s="133">
        <f t="shared" si="1"/>
        <v>350.05664103333879</v>
      </c>
      <c r="I17" s="126"/>
      <c r="J17" s="126"/>
      <c r="K17" s="126"/>
      <c r="L17" s="126"/>
      <c r="M17" s="126"/>
      <c r="N17" s="126"/>
      <c r="O17" s="126"/>
    </row>
    <row r="18" spans="1:15" x14ac:dyDescent="0.25">
      <c r="A18" s="182" t="s">
        <v>647</v>
      </c>
      <c r="B18" s="183"/>
      <c r="C18" s="134">
        <f>SUM(C8:C17)</f>
        <v>188226957.13</v>
      </c>
      <c r="D18" s="134">
        <f>SUM(D8:D17)</f>
        <v>1269462235.25</v>
      </c>
      <c r="E18" s="134">
        <f>SUM(E8:E17)</f>
        <v>1368554547.6299999</v>
      </c>
      <c r="F18" s="134">
        <f>SUM(F8:F17)</f>
        <v>584861493.44999993</v>
      </c>
      <c r="G18" s="135">
        <f t="shared" si="0"/>
        <v>42.735709326517991</v>
      </c>
      <c r="H18" s="135">
        <f t="shared" si="1"/>
        <v>310.72143032417091</v>
      </c>
      <c r="I18" s="126"/>
      <c r="J18" s="126"/>
      <c r="K18" s="126"/>
      <c r="L18" s="126"/>
      <c r="M18" s="126"/>
      <c r="N18" s="126"/>
    </row>
    <row r="19" spans="1:15" ht="12.75" customHeight="1" x14ac:dyDescent="0.25">
      <c r="A19" s="136"/>
      <c r="B19" s="136"/>
      <c r="C19" s="136"/>
      <c r="D19" s="136"/>
      <c r="E19" s="136"/>
      <c r="F19" s="136"/>
      <c r="G19" s="136"/>
      <c r="H19" s="126"/>
      <c r="I19" s="126"/>
      <c r="J19" s="126"/>
      <c r="K19" s="126"/>
      <c r="L19" s="126"/>
      <c r="M19" s="126"/>
      <c r="N19" s="126"/>
    </row>
    <row r="20" spans="1:15" ht="12.75" customHeight="1" x14ac:dyDescent="0.25">
      <c r="A20" s="184"/>
      <c r="B20" s="184"/>
      <c r="C20" s="137"/>
      <c r="D20" s="137"/>
      <c r="E20" s="185"/>
      <c r="F20" s="185"/>
      <c r="G20" s="185"/>
      <c r="H20" s="185"/>
      <c r="I20" s="137"/>
      <c r="J20" s="126"/>
      <c r="K20" s="126"/>
      <c r="L20" s="126"/>
      <c r="M20" s="126"/>
      <c r="N20" s="126"/>
    </row>
  </sheetData>
  <mergeCells count="15">
    <mergeCell ref="A2:H2"/>
    <mergeCell ref="A3:G3"/>
    <mergeCell ref="A4:G4"/>
    <mergeCell ref="A5:H5"/>
    <mergeCell ref="A6:A7"/>
    <mergeCell ref="B6:B7"/>
    <mergeCell ref="C6:C7"/>
    <mergeCell ref="D6:D7"/>
    <mergeCell ref="E6:E7"/>
    <mergeCell ref="F6:F7"/>
    <mergeCell ref="G6:G7"/>
    <mergeCell ref="H6:H7"/>
    <mergeCell ref="A18:B18"/>
    <mergeCell ref="A20:B20"/>
    <mergeCell ref="E20:H20"/>
  </mergeCells>
  <pageMargins left="0.39370078740157483" right="0.39370078740157483" top="0.59055118110236227" bottom="0.39370078740157483" header="0.39370078740157483" footer="0.39370078740157483"/>
  <pageSetup paperSize="9" scale="83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15</vt:i4>
      </vt:variant>
    </vt:vector>
  </HeadingPairs>
  <TitlesOfParts>
    <vt:vector size="23" baseType="lpstr">
      <vt:lpstr>доходы</vt:lpstr>
      <vt:lpstr>прил 2</vt:lpstr>
      <vt:lpstr>прил 3</vt:lpstr>
      <vt:lpstr>прил 4</vt:lpstr>
      <vt:lpstr>прил 5</vt:lpstr>
      <vt:lpstr>Доходы к 2019</vt:lpstr>
      <vt:lpstr>Расходы 20 к 19</vt:lpstr>
      <vt:lpstr>МП 20 к 19</vt:lpstr>
      <vt:lpstr>доходы!Заголовки_для_печати</vt:lpstr>
      <vt:lpstr>'Доходы к 2019'!Заголовки_для_печати</vt:lpstr>
      <vt:lpstr>'МП 20 к 19'!Заголовки_для_печати</vt:lpstr>
      <vt:lpstr>'прил 2'!Заголовки_для_печати</vt:lpstr>
      <vt:lpstr>'прил 3'!Заголовки_для_печати</vt:lpstr>
      <vt:lpstr>'прил 5'!Заголовки_для_печати</vt:lpstr>
      <vt:lpstr>'Расходы 20 к 19'!Заголовки_для_печати</vt:lpstr>
      <vt:lpstr>доходы!Область_печати</vt:lpstr>
      <vt:lpstr>'Доходы к 2019'!Область_печати</vt:lpstr>
      <vt:lpstr>'МП 20 к 19'!Область_печати</vt:lpstr>
      <vt:lpstr>'прил 2'!Область_печати</vt:lpstr>
      <vt:lpstr>'прил 3'!Область_печати</vt:lpstr>
      <vt:lpstr>'прил 4'!Область_печати</vt:lpstr>
      <vt:lpstr>'прил 5'!Область_печати</vt:lpstr>
      <vt:lpstr>'Расходы 20 к 19'!Область_печати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Ольга Шкуропеко</cp:lastModifiedBy>
  <cp:lastPrinted>2020-07-16T09:33:23Z</cp:lastPrinted>
  <dcterms:created xsi:type="dcterms:W3CDTF">2017-04-17T08:10:55Z</dcterms:created>
  <dcterms:modified xsi:type="dcterms:W3CDTF">2020-08-24T06:20:00Z</dcterms:modified>
</cp:coreProperties>
</file>