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05" windowWidth="15000" windowHeight="970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'Расходы'!$A$1:$H$67</definedName>
  </definedNames>
  <calcPr fullCalcOnLoad="1"/>
</workbook>
</file>

<file path=xl/sharedStrings.xml><?xml version="1.0" encoding="utf-8"?>
<sst xmlns="http://schemas.openxmlformats.org/spreadsheetml/2006/main" count="103" uniqueCount="103">
  <si>
    <t>1101</t>
  </si>
  <si>
    <t>0405</t>
  </si>
  <si>
    <t>0701</t>
  </si>
  <si>
    <t>0100</t>
  </si>
  <si>
    <t>0113</t>
  </si>
  <si>
    <t>1000</t>
  </si>
  <si>
    <t>0600</t>
  </si>
  <si>
    <t>0702</t>
  </si>
  <si>
    <t>1001</t>
  </si>
  <si>
    <t>0804</t>
  </si>
  <si>
    <t>0203</t>
  </si>
  <si>
    <t>0703</t>
  </si>
  <si>
    <t>0102</t>
  </si>
  <si>
    <t>0500</t>
  </si>
  <si>
    <t>0310</t>
  </si>
  <si>
    <t>1400</t>
  </si>
  <si>
    <t>0103</t>
  </si>
  <si>
    <t>0408</t>
  </si>
  <si>
    <t>0412</t>
  </si>
  <si>
    <t>1003</t>
  </si>
  <si>
    <t>0501</t>
  </si>
  <si>
    <t>1401</t>
  </si>
  <si>
    <t>0409</t>
  </si>
  <si>
    <t>0104</t>
  </si>
  <si>
    <t>0400</t>
  </si>
  <si>
    <t>1300</t>
  </si>
  <si>
    <t>1004</t>
  </si>
  <si>
    <t>0502</t>
  </si>
  <si>
    <t>0105</t>
  </si>
  <si>
    <t>1301</t>
  </si>
  <si>
    <t>0605</t>
  </si>
  <si>
    <t>0309</t>
  </si>
  <si>
    <t>0707</t>
  </si>
  <si>
    <t>0300</t>
  </si>
  <si>
    <t>0106</t>
  </si>
  <si>
    <t>1006</t>
  </si>
  <si>
    <t>0800</t>
  </si>
  <si>
    <t>0111</t>
  </si>
  <si>
    <t>0801</t>
  </si>
  <si>
    <t>0505</t>
  </si>
  <si>
    <t>0200</t>
  </si>
  <si>
    <t>1100</t>
  </si>
  <si>
    <t>0709</t>
  </si>
  <si>
    <t>0700</t>
  </si>
  <si>
    <t xml:space="preserve"> Наименование </t>
  </si>
  <si>
    <t>Рз Пр</t>
  </si>
  <si>
    <t>(в рублях)</t>
  </si>
  <si>
    <t>1402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</si>
  <si>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</si>
  <si>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</si>
  <si>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</si>
  <si>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</si>
  <si>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</si>
  <si>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</si>
  <si>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</si>
  <si>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</si>
  <si>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</si>
  <si>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</si>
  <si>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</si>
  <si>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</si>
  <si>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</si>
  <si>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</si>
  <si>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</si>
  <si>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</si>
  <si>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</si>
  <si>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</si>
  <si>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</si>
  <si>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</si>
  <si>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</si>
  <si>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</si>
  <si>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</si>
  <si>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</si>
  <si>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</si>
  <si>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</si>
  <si>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</si>
  <si>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</si>
  <si>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</si>
  <si>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</si>
  <si>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</si>
  <si>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</si>
  <si>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</si>
  <si>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</si>
  <si>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ОБСЛУЖИВАНИЕ ГОСУДАРСТВЕННОГО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</si>
  <si>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</si>
  <si>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</si>
  <si>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Иные дотации</t>
  </si>
  <si>
    <t>Другие вопросы в области охраны окружающей среды</t>
  </si>
  <si>
    <t xml:space="preserve">  ОБЩЕГОСУДАРСТВЕННЫЕ ВОПРОСЫ</t>
  </si>
  <si>
    <t xml:space="preserve">  НАЦИОНАЛЬНАЯ ОБОРОНА</t>
  </si>
  <si>
    <t xml:space="preserve">    Гражданская оборона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</si>
  <si>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</si>
  <si>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</si>
  <si>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Обслуживание государственного внутреннего и муниципального долга</t>
  </si>
  <si>
    <t>Сумма на 2022 год (решения
от 15.12.2021
№ 6-36-1, первоначальный)</t>
  </si>
  <si>
    <t>Решение от 02.03.2022 № 6-38-3</t>
  </si>
  <si>
    <t>ВСЕГО РАСХОДОВ:</t>
  </si>
  <si>
    <t>Сумма на 2022 год
(с учетом изменений)</t>
  </si>
  <si>
    <t>Сведения о внесенных в течение 2022 года изменениях, внесенных в решение "О бюджете Брянского муниципального района Брянской области" на 2022 год и на плановый период 2023 и 2024 годы", в части расходов на 2022 год</t>
  </si>
  <si>
    <t>Решение от 28.09.2022 № 6-42-1</t>
  </si>
  <si>
    <t>Решение от28.06.2022 № 6-40-2</t>
  </si>
  <si>
    <t>Экологический контроль</t>
  </si>
  <si>
    <t>0601</t>
  </si>
  <si>
    <t>Решение от 22.12.2022 № 6-46-1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</si>
</sst>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" fontId="45" fillId="0" borderId="10">
      <alignment horizontal="right"/>
      <protection/>
    </xf>
    <xf numFmtId="4" fontId="45" fillId="0" borderId="10">
      <alignment horizontal="right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8" fillId="30" borderId="1" applyNumberFormat="0" applyAlignment="0" applyProtection="0"/>
    <xf numFmtId="0" fontId="41" fillId="27" borderId="8" applyNumberFormat="0" applyAlignment="0" applyProtection="0"/>
    <xf numFmtId="0" fontId="31" fillId="27" borderId="1" applyNumberFormat="0" applyAlignment="0" applyProtection="0"/>
    <xf numFmtId="0" fontId="4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28" borderId="2" applyNumberFormat="0" applyAlignment="0" applyProtection="0"/>
    <xf numFmtId="0" fontId="4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8"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4" fontId="49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4"/>
  <sheetViews>
    <sheetView tabSelected="1" view="pageBreakPreview" zoomScale="80" zoomScaleSheetLayoutView="80" zoomScalePageLayoutView="0" workbookViewId="0" topLeftCell="A34">
      <selection activeCell="H33" sqref="H33:H37"/>
    </sheetView>
  </sheetViews>
  <sheetFormatPr defaultColWidth="9.140625" defaultRowHeight="15"/>
  <cols>
    <col min="1" max="1" width="60.140625" style="0" customWidth="1"/>
    <col min="2" max="2" width="8.00390625" style="0" customWidth="1"/>
    <col min="3" max="3" width="24.421875" style="4" customWidth="1"/>
    <col min="4" max="4" width="23.57421875" style="0" customWidth="1"/>
    <col min="5" max="5" width="23.28125" style="27" customWidth="1"/>
    <col min="6" max="6" width="21.28125" style="27" customWidth="1"/>
    <col min="7" max="7" width="21.28125" style="28" customWidth="1"/>
    <col min="8" max="8" width="22.57421875" style="7" customWidth="1"/>
  </cols>
  <sheetData>
    <row r="1" spans="1:4" ht="15">
      <c r="A1" s="29"/>
      <c r="B1" s="29"/>
      <c r="C1" s="29"/>
      <c r="D1" s="29"/>
    </row>
    <row r="2" spans="1:8" s="2" customFormat="1" ht="63" customHeight="1">
      <c r="A2" s="37" t="s">
        <v>97</v>
      </c>
      <c r="B2" s="37"/>
      <c r="C2" s="37"/>
      <c r="D2" s="37"/>
      <c r="E2" s="6"/>
      <c r="F2" s="6"/>
      <c r="G2" s="6"/>
      <c r="H2" s="6"/>
    </row>
    <row r="3" spans="1:8" s="2" customFormat="1" ht="34.5" customHeight="1">
      <c r="A3" s="3"/>
      <c r="B3" s="3"/>
      <c r="C3" s="3"/>
      <c r="D3" s="19"/>
      <c r="E3" s="19"/>
      <c r="F3" s="19"/>
      <c r="G3" s="19"/>
      <c r="H3" s="14" t="s">
        <v>46</v>
      </c>
    </row>
    <row r="4" spans="1:8" s="2" customFormat="1" ht="28.5" customHeight="1">
      <c r="A4" s="36" t="s">
        <v>44</v>
      </c>
      <c r="B4" s="36" t="s">
        <v>45</v>
      </c>
      <c r="C4" s="30" t="s">
        <v>93</v>
      </c>
      <c r="D4" s="30" t="s">
        <v>94</v>
      </c>
      <c r="E4" s="30" t="s">
        <v>99</v>
      </c>
      <c r="F4" s="30" t="s">
        <v>98</v>
      </c>
      <c r="G4" s="30" t="s">
        <v>102</v>
      </c>
      <c r="H4" s="33" t="s">
        <v>96</v>
      </c>
    </row>
    <row r="5" spans="1:8" s="2" customFormat="1" ht="27.75" customHeight="1">
      <c r="A5" s="36"/>
      <c r="B5" s="36"/>
      <c r="C5" s="31"/>
      <c r="D5" s="31"/>
      <c r="E5" s="31"/>
      <c r="F5" s="31"/>
      <c r="G5" s="31"/>
      <c r="H5" s="34"/>
    </row>
    <row r="6" spans="1:8" s="2" customFormat="1" ht="56.25" customHeight="1">
      <c r="A6" s="36"/>
      <c r="B6" s="36"/>
      <c r="C6" s="32"/>
      <c r="D6" s="32"/>
      <c r="E6" s="32"/>
      <c r="F6" s="32"/>
      <c r="G6" s="32"/>
      <c r="H6" s="35"/>
    </row>
    <row r="7" spans="1:8" ht="27" customHeight="1">
      <c r="A7" s="8" t="s">
        <v>87</v>
      </c>
      <c r="B7" s="9" t="s">
        <v>3</v>
      </c>
      <c r="C7" s="15">
        <v>121743157.32</v>
      </c>
      <c r="D7" s="15">
        <f>SUM(D8:D14)</f>
        <v>5197000</v>
      </c>
      <c r="E7" s="15">
        <f>SUM(E8:E14)</f>
        <v>2322113.49</v>
      </c>
      <c r="F7" s="15">
        <f>SUM(F8:F14)</f>
        <v>25510888.47</v>
      </c>
      <c r="G7" s="15">
        <f>G8+G9+G10+G11+G12+G13+G14</f>
        <v>13440515.31</v>
      </c>
      <c r="H7" s="15">
        <f>C7+D7+E7+F7+G7</f>
        <v>168213674.58999997</v>
      </c>
    </row>
    <row r="8" spans="1:8" ht="56.25">
      <c r="A8" s="10" t="s">
        <v>48</v>
      </c>
      <c r="B8" s="11" t="s">
        <v>12</v>
      </c>
      <c r="C8" s="16">
        <v>2038283</v>
      </c>
      <c r="D8" s="16">
        <v>0</v>
      </c>
      <c r="E8" s="16">
        <v>140258</v>
      </c>
      <c r="F8" s="16">
        <v>0</v>
      </c>
      <c r="G8" s="16">
        <v>279052.62</v>
      </c>
      <c r="H8" s="16">
        <f aca="true" t="shared" si="0" ref="H8:H14">C8+D8+E8+F8+G8</f>
        <v>2457593.62</v>
      </c>
    </row>
    <row r="9" spans="1:8" ht="75">
      <c r="A9" s="10" t="s">
        <v>49</v>
      </c>
      <c r="B9" s="11" t="s">
        <v>16</v>
      </c>
      <c r="C9" s="16">
        <v>3580002</v>
      </c>
      <c r="D9" s="16">
        <v>0</v>
      </c>
      <c r="E9" s="16">
        <v>-140258</v>
      </c>
      <c r="F9" s="16">
        <v>0</v>
      </c>
      <c r="G9" s="16">
        <v>-279052.62</v>
      </c>
      <c r="H9" s="16">
        <f t="shared" si="0"/>
        <v>3160691.38</v>
      </c>
    </row>
    <row r="10" spans="1:8" ht="93.75">
      <c r="A10" s="10" t="s">
        <v>50</v>
      </c>
      <c r="B10" s="11" t="s">
        <v>23</v>
      </c>
      <c r="C10" s="16">
        <v>44803143</v>
      </c>
      <c r="D10" s="16">
        <v>0</v>
      </c>
      <c r="E10" s="16">
        <v>1161760</v>
      </c>
      <c r="F10" s="16">
        <v>6457115.51</v>
      </c>
      <c r="G10" s="16">
        <v>1896869.06</v>
      </c>
      <c r="H10" s="16">
        <f t="shared" si="0"/>
        <v>54318887.57</v>
      </c>
    </row>
    <row r="11" spans="1:8" ht="18.75">
      <c r="A11" s="10" t="s">
        <v>51</v>
      </c>
      <c r="B11" s="11" t="s">
        <v>28</v>
      </c>
      <c r="C11" s="16">
        <v>200388</v>
      </c>
      <c r="D11" s="16">
        <v>0</v>
      </c>
      <c r="E11" s="16">
        <v>0</v>
      </c>
      <c r="F11" s="16">
        <v>0</v>
      </c>
      <c r="G11" s="16"/>
      <c r="H11" s="16">
        <f t="shared" si="0"/>
        <v>200388</v>
      </c>
    </row>
    <row r="12" spans="1:8" ht="56.25">
      <c r="A12" s="10" t="s">
        <v>52</v>
      </c>
      <c r="B12" s="11" t="s">
        <v>34</v>
      </c>
      <c r="C12" s="16">
        <v>20498246</v>
      </c>
      <c r="D12" s="16">
        <v>115000</v>
      </c>
      <c r="E12" s="16">
        <v>0</v>
      </c>
      <c r="F12" s="16">
        <v>452946.15</v>
      </c>
      <c r="G12" s="16">
        <v>284201.83</v>
      </c>
      <c r="H12" s="16">
        <f t="shared" si="0"/>
        <v>21350393.979999997</v>
      </c>
    </row>
    <row r="13" spans="1:8" ht="18.75">
      <c r="A13" s="10" t="s">
        <v>53</v>
      </c>
      <c r="B13" s="11" t="s">
        <v>37</v>
      </c>
      <c r="C13" s="16">
        <v>800000</v>
      </c>
      <c r="D13" s="16">
        <v>0</v>
      </c>
      <c r="E13" s="16">
        <v>0</v>
      </c>
      <c r="F13" s="16">
        <v>15500000</v>
      </c>
      <c r="G13" s="16">
        <v>14067610.85</v>
      </c>
      <c r="H13" s="16">
        <f t="shared" si="0"/>
        <v>30367610.85</v>
      </c>
    </row>
    <row r="14" spans="1:8" ht="18.75">
      <c r="A14" s="10" t="s">
        <v>54</v>
      </c>
      <c r="B14" s="11" t="s">
        <v>4</v>
      </c>
      <c r="C14" s="16">
        <v>49823095.32</v>
      </c>
      <c r="D14" s="16">
        <v>5082000</v>
      </c>
      <c r="E14" s="16">
        <v>1160353.49</v>
      </c>
      <c r="F14" s="16">
        <v>3100826.81</v>
      </c>
      <c r="G14" s="16">
        <v>-2808166.4299999997</v>
      </c>
      <c r="H14" s="16">
        <f t="shared" si="0"/>
        <v>56358109.190000005</v>
      </c>
    </row>
    <row r="15" spans="1:8" ht="18.75">
      <c r="A15" s="8" t="s">
        <v>88</v>
      </c>
      <c r="B15" s="9" t="s">
        <v>40</v>
      </c>
      <c r="C15" s="15">
        <v>3471031</v>
      </c>
      <c r="D15" s="15">
        <f>D16</f>
        <v>0</v>
      </c>
      <c r="E15" s="15">
        <v>0</v>
      </c>
      <c r="F15" s="15">
        <f>F16</f>
        <v>201445</v>
      </c>
      <c r="G15" s="15"/>
      <c r="H15" s="15">
        <v>3672476</v>
      </c>
    </row>
    <row r="16" spans="1:8" ht="18.75">
      <c r="A16" s="10" t="s">
        <v>55</v>
      </c>
      <c r="B16" s="11" t="s">
        <v>10</v>
      </c>
      <c r="C16" s="16">
        <v>3471031</v>
      </c>
      <c r="D16" s="16">
        <v>0</v>
      </c>
      <c r="E16" s="16">
        <v>0</v>
      </c>
      <c r="F16" s="16">
        <v>201445</v>
      </c>
      <c r="G16" s="16"/>
      <c r="H16" s="16">
        <v>3672476</v>
      </c>
    </row>
    <row r="17" spans="1:8" ht="45" customHeight="1">
      <c r="A17" s="8" t="s">
        <v>56</v>
      </c>
      <c r="B17" s="9" t="s">
        <v>33</v>
      </c>
      <c r="C17" s="15">
        <v>7619933.55</v>
      </c>
      <c r="D17" s="15">
        <f>D18+D19</f>
        <v>360000</v>
      </c>
      <c r="E17" s="15">
        <f>SUM(E18:E19)</f>
        <v>863623.8199999994</v>
      </c>
      <c r="F17" s="15">
        <f>SUM(F18:F19)</f>
        <v>478612</v>
      </c>
      <c r="G17" s="15">
        <f>G18+G19</f>
        <v>1297955.51</v>
      </c>
      <c r="H17" s="15">
        <f>C17+D17+E17+F17+G17</f>
        <v>10620124.879999999</v>
      </c>
    </row>
    <row r="18" spans="1:8" s="1" customFormat="1" ht="18.75">
      <c r="A18" s="10" t="s">
        <v>89</v>
      </c>
      <c r="B18" s="11" t="s">
        <v>31</v>
      </c>
      <c r="C18" s="16">
        <v>7289933.55</v>
      </c>
      <c r="D18" s="16">
        <v>360000</v>
      </c>
      <c r="E18" s="16">
        <v>-4477605.53</v>
      </c>
      <c r="F18" s="16">
        <v>478612</v>
      </c>
      <c r="G18" s="16">
        <v>1273588</v>
      </c>
      <c r="H18" s="16">
        <f>C18+D18+E18+F18+G18</f>
        <v>4924528.02</v>
      </c>
    </row>
    <row r="19" spans="1:8" s="12" customFormat="1" ht="56.25">
      <c r="A19" s="10" t="s">
        <v>90</v>
      </c>
      <c r="B19" s="11" t="s">
        <v>14</v>
      </c>
      <c r="C19" s="16">
        <v>330000</v>
      </c>
      <c r="D19" s="16">
        <v>0</v>
      </c>
      <c r="E19" s="16">
        <v>5341229.35</v>
      </c>
      <c r="F19" s="16">
        <v>0</v>
      </c>
      <c r="G19" s="16">
        <v>24367.51</v>
      </c>
      <c r="H19" s="16">
        <f>C19+D19+E19+F19+G19</f>
        <v>5695596.859999999</v>
      </c>
    </row>
    <row r="20" spans="1:8" ht="18.75">
      <c r="A20" s="8" t="s">
        <v>57</v>
      </c>
      <c r="B20" s="9" t="s">
        <v>24</v>
      </c>
      <c r="C20" s="15">
        <v>205104349.05</v>
      </c>
      <c r="D20" s="15">
        <f>D21+D22+D23+D24</f>
        <v>6268647</v>
      </c>
      <c r="E20" s="15">
        <f>SUM(E21:E24)</f>
        <v>82204840.24000001</v>
      </c>
      <c r="F20" s="15">
        <f>SUM(F21:F24)</f>
        <v>8844412.69</v>
      </c>
      <c r="G20" s="15">
        <f>G21+G22+G23+G24</f>
        <v>-142093383.16</v>
      </c>
      <c r="H20" s="15">
        <f>C20+D20+E20+F20+G20</f>
        <v>160328865.82000002</v>
      </c>
    </row>
    <row r="21" spans="1:8" s="1" customFormat="1" ht="18.75">
      <c r="A21" s="10" t="s">
        <v>58</v>
      </c>
      <c r="B21" s="11" t="s">
        <v>1</v>
      </c>
      <c r="C21" s="16">
        <v>1037177.32</v>
      </c>
      <c r="D21" s="16">
        <v>0</v>
      </c>
      <c r="E21" s="16">
        <v>735012.7</v>
      </c>
      <c r="F21" s="16">
        <v>0</v>
      </c>
      <c r="G21" s="16">
        <v>50400</v>
      </c>
      <c r="H21" s="16">
        <f>C21+D21+E21+F21+G21</f>
        <v>1822590.02</v>
      </c>
    </row>
    <row r="22" spans="1:8" ht="18.75">
      <c r="A22" s="10" t="s">
        <v>59</v>
      </c>
      <c r="B22" s="11" t="s">
        <v>17</v>
      </c>
      <c r="C22" s="16">
        <v>676470</v>
      </c>
      <c r="D22" s="16">
        <v>0</v>
      </c>
      <c r="E22" s="16">
        <v>355000</v>
      </c>
      <c r="F22" s="16">
        <v>0</v>
      </c>
      <c r="G22" s="16"/>
      <c r="H22" s="16">
        <f>C22+D22+E22+F22+G22</f>
        <v>1031470</v>
      </c>
    </row>
    <row r="23" spans="1:8" ht="18.75">
      <c r="A23" s="10" t="s">
        <v>60</v>
      </c>
      <c r="B23" s="11" t="s">
        <v>22</v>
      </c>
      <c r="C23" s="16">
        <v>189472081.37</v>
      </c>
      <c r="D23" s="16">
        <v>6168647</v>
      </c>
      <c r="E23" s="16">
        <v>80831581.03</v>
      </c>
      <c r="F23" s="16">
        <v>9257005.69</v>
      </c>
      <c r="G23" s="16">
        <v>-133769767.24</v>
      </c>
      <c r="H23" s="16">
        <f>C23+D23+E23+F23+G23</f>
        <v>151959547.84999996</v>
      </c>
    </row>
    <row r="24" spans="1:8" ht="37.5">
      <c r="A24" s="10" t="s">
        <v>61</v>
      </c>
      <c r="B24" s="11" t="s">
        <v>18</v>
      </c>
      <c r="C24" s="16">
        <v>13918620.36</v>
      </c>
      <c r="D24" s="16">
        <v>100000</v>
      </c>
      <c r="E24" s="16">
        <v>283246.51</v>
      </c>
      <c r="F24" s="16">
        <v>-412593</v>
      </c>
      <c r="G24" s="16">
        <v>-8374015.92</v>
      </c>
      <c r="H24" s="16">
        <f>C24+D24+E24+F24+G24</f>
        <v>5515257.949999999</v>
      </c>
    </row>
    <row r="25" spans="1:8" ht="37.5">
      <c r="A25" s="8" t="s">
        <v>62</v>
      </c>
      <c r="B25" s="9" t="s">
        <v>13</v>
      </c>
      <c r="C25" s="15">
        <v>33381698.58</v>
      </c>
      <c r="D25" s="15">
        <f>D26+D27+D28</f>
        <v>19094423</v>
      </c>
      <c r="E25" s="15">
        <f>SUM(E26:E28)</f>
        <v>24763255.53</v>
      </c>
      <c r="F25" s="15">
        <f>SUM(F26:F28)</f>
        <v>9175830.01</v>
      </c>
      <c r="G25" s="15">
        <f>G26+G27+G28</f>
        <v>924791.07</v>
      </c>
      <c r="H25" s="15">
        <f>C25+D25+E25+F25+G25</f>
        <v>87339998.19</v>
      </c>
    </row>
    <row r="26" spans="1:8" s="1" customFormat="1" ht="18.75">
      <c r="A26" s="10" t="s">
        <v>63</v>
      </c>
      <c r="B26" s="11" t="s">
        <v>20</v>
      </c>
      <c r="C26" s="16">
        <v>3134305</v>
      </c>
      <c r="D26" s="16">
        <v>2282500</v>
      </c>
      <c r="E26" s="16">
        <v>-389750</v>
      </c>
      <c r="F26" s="16">
        <v>172892.9</v>
      </c>
      <c r="G26" s="16">
        <v>23330.98</v>
      </c>
      <c r="H26" s="16">
        <f>C26+D26+E26+F26+G26</f>
        <v>5223278.880000001</v>
      </c>
    </row>
    <row r="27" spans="1:8" ht="18.75">
      <c r="A27" s="10" t="s">
        <v>64</v>
      </c>
      <c r="B27" s="11" t="s">
        <v>27</v>
      </c>
      <c r="C27" s="16">
        <v>9875494.36</v>
      </c>
      <c r="D27" s="16">
        <v>4219650</v>
      </c>
      <c r="E27" s="16">
        <v>12034995.2</v>
      </c>
      <c r="F27" s="16">
        <v>680138.14</v>
      </c>
      <c r="G27" s="16">
        <v>1448363.42</v>
      </c>
      <c r="H27" s="16">
        <f>C27+D27+E27+F27+G27</f>
        <v>28258641.119999997</v>
      </c>
    </row>
    <row r="28" spans="1:8" ht="37.5">
      <c r="A28" s="10" t="s">
        <v>65</v>
      </c>
      <c r="B28" s="11" t="s">
        <v>39</v>
      </c>
      <c r="C28" s="16">
        <v>20371899.22</v>
      </c>
      <c r="D28" s="16">
        <v>12592273</v>
      </c>
      <c r="E28" s="16">
        <v>13118010.33</v>
      </c>
      <c r="F28" s="16">
        <v>8322798.97</v>
      </c>
      <c r="G28" s="16">
        <v>-546903.33</v>
      </c>
      <c r="H28" s="16">
        <f>C28+D28+E28+F28+G28</f>
        <v>53858078.19</v>
      </c>
    </row>
    <row r="29" spans="1:8" s="1" customFormat="1" ht="18.75">
      <c r="A29" s="8" t="s">
        <v>91</v>
      </c>
      <c r="B29" s="9" t="s">
        <v>6</v>
      </c>
      <c r="C29" s="15">
        <v>220000</v>
      </c>
      <c r="D29" s="15">
        <f>D30+D31</f>
        <v>0</v>
      </c>
      <c r="E29" s="15">
        <f>SUM(E30:E31)</f>
        <v>475634.32</v>
      </c>
      <c r="F29" s="15">
        <f>SUM(F30:F31)</f>
        <v>0</v>
      </c>
      <c r="G29" s="15">
        <f>G30+G31</f>
        <v>23000</v>
      </c>
      <c r="H29" s="15">
        <f>C29+D29+E29+F29+G29</f>
        <v>718634.3200000001</v>
      </c>
    </row>
    <row r="30" spans="1:8" s="1" customFormat="1" ht="18.75">
      <c r="A30" s="10" t="s">
        <v>100</v>
      </c>
      <c r="B30" s="11" t="s">
        <v>101</v>
      </c>
      <c r="C30" s="16">
        <v>0</v>
      </c>
      <c r="D30" s="16">
        <v>0</v>
      </c>
      <c r="E30" s="16">
        <v>434634.32</v>
      </c>
      <c r="F30" s="16">
        <v>0</v>
      </c>
      <c r="G30" s="16"/>
      <c r="H30" s="16">
        <f>C30+D30+E30+F30+G30</f>
        <v>434634.32</v>
      </c>
    </row>
    <row r="31" spans="1:8" s="5" customFormat="1" ht="37.5">
      <c r="A31" s="10" t="s">
        <v>86</v>
      </c>
      <c r="B31" s="11" t="s">
        <v>30</v>
      </c>
      <c r="C31" s="16">
        <v>220000</v>
      </c>
      <c r="D31" s="16">
        <v>0</v>
      </c>
      <c r="E31" s="16">
        <v>41000</v>
      </c>
      <c r="F31" s="16">
        <v>0</v>
      </c>
      <c r="G31" s="16">
        <v>23000</v>
      </c>
      <c r="H31" s="16">
        <f>C31+D31+E31+F31+G31</f>
        <v>284000</v>
      </c>
    </row>
    <row r="32" spans="1:8" ht="18.75">
      <c r="A32" s="8" t="s">
        <v>66</v>
      </c>
      <c r="B32" s="9" t="s">
        <v>43</v>
      </c>
      <c r="C32" s="15">
        <v>1104161540.68</v>
      </c>
      <c r="D32" s="15">
        <f>D33+D34+D35+D36+D37</f>
        <v>52320169.6</v>
      </c>
      <c r="E32" s="15">
        <f>SUM(E33:E37)</f>
        <v>159479925.37</v>
      </c>
      <c r="F32" s="15">
        <f>SUM(F33:F37)</f>
        <v>40099699.53</v>
      </c>
      <c r="G32" s="15">
        <f>G33+G34+G35+G36+G37</f>
        <v>-47901445.739999995</v>
      </c>
      <c r="H32" s="15">
        <v>1308163089.44</v>
      </c>
    </row>
    <row r="33" spans="1:8" s="12" customFormat="1" ht="18.75">
      <c r="A33" s="10" t="s">
        <v>67</v>
      </c>
      <c r="B33" s="11" t="s">
        <v>2</v>
      </c>
      <c r="C33" s="16">
        <v>268646757</v>
      </c>
      <c r="D33" s="16">
        <v>1314701</v>
      </c>
      <c r="E33" s="16">
        <v>-129740.7</v>
      </c>
      <c r="F33" s="16">
        <v>732700</v>
      </c>
      <c r="G33" s="16">
        <v>-12803563.250000004</v>
      </c>
      <c r="H33" s="16">
        <f>C33+D33+E33+F33+G33</f>
        <v>257760854.05</v>
      </c>
    </row>
    <row r="34" spans="1:8" ht="18.75">
      <c r="A34" s="10" t="s">
        <v>68</v>
      </c>
      <c r="B34" s="11" t="s">
        <v>7</v>
      </c>
      <c r="C34" s="16">
        <v>735530001.88</v>
      </c>
      <c r="D34" s="16">
        <v>50975041.6</v>
      </c>
      <c r="E34" s="16">
        <v>159208529.07</v>
      </c>
      <c r="F34" s="16">
        <v>38166025</v>
      </c>
      <c r="G34" s="16">
        <v>-35493411.8</v>
      </c>
      <c r="H34" s="16">
        <f>C34+D34+E34+F34+G34</f>
        <v>948386185.75</v>
      </c>
    </row>
    <row r="35" spans="1:8" ht="18.75">
      <c r="A35" s="10" t="s">
        <v>69</v>
      </c>
      <c r="B35" s="11" t="s">
        <v>11</v>
      </c>
      <c r="C35" s="16">
        <v>46588719</v>
      </c>
      <c r="D35" s="16">
        <v>33627</v>
      </c>
      <c r="E35" s="16">
        <v>251137</v>
      </c>
      <c r="F35" s="16">
        <v>1046275</v>
      </c>
      <c r="G35" s="16"/>
      <c r="H35" s="16">
        <f>C35+D35+E35+F35+G35</f>
        <v>47919758</v>
      </c>
    </row>
    <row r="36" spans="1:8" s="13" customFormat="1" ht="18.75">
      <c r="A36" s="10" t="s">
        <v>70</v>
      </c>
      <c r="B36" s="11" t="s">
        <v>32</v>
      </c>
      <c r="C36" s="16">
        <v>2532356</v>
      </c>
      <c r="D36" s="16">
        <f>H36-C36</f>
        <v>-3200</v>
      </c>
      <c r="E36" s="16">
        <v>0</v>
      </c>
      <c r="F36" s="16">
        <v>0</v>
      </c>
      <c r="G36" s="16">
        <v>-3200</v>
      </c>
      <c r="H36" s="16">
        <f>2532356-3200</f>
        <v>2529156</v>
      </c>
    </row>
    <row r="37" spans="1:8" s="13" customFormat="1" ht="18.75">
      <c r="A37" s="10" t="s">
        <v>71</v>
      </c>
      <c r="B37" s="11" t="s">
        <v>42</v>
      </c>
      <c r="C37" s="16">
        <v>50863706.8</v>
      </c>
      <c r="D37" s="16">
        <v>0</v>
      </c>
      <c r="E37" s="16">
        <v>150000</v>
      </c>
      <c r="F37" s="16">
        <v>154699.53</v>
      </c>
      <c r="G37" s="16">
        <v>398729.31</v>
      </c>
      <c r="H37" s="16">
        <f>C37+D37+E37+F37+G37</f>
        <v>51567135.64</v>
      </c>
    </row>
    <row r="38" spans="1:8" s="1" customFormat="1" ht="18.75">
      <c r="A38" s="8" t="s">
        <v>72</v>
      </c>
      <c r="B38" s="9" t="s">
        <v>36</v>
      </c>
      <c r="C38" s="15">
        <v>87424415.78</v>
      </c>
      <c r="D38" s="15">
        <f>D39+D40</f>
        <v>7973364.56</v>
      </c>
      <c r="E38" s="15">
        <f>SUM(E39:E40)</f>
        <v>2614450.4299999997</v>
      </c>
      <c r="F38" s="15">
        <f>SUM(F39:F40)</f>
        <v>12037741</v>
      </c>
      <c r="G38" s="15">
        <f>G39+G40</f>
        <v>327699.99</v>
      </c>
      <c r="H38" s="15">
        <f>C38+D38+E38+F38+G38</f>
        <v>110377671.76</v>
      </c>
    </row>
    <row r="39" spans="1:8" ht="18.75">
      <c r="A39" s="10" t="s">
        <v>73</v>
      </c>
      <c r="B39" s="11" t="s">
        <v>38</v>
      </c>
      <c r="C39" s="16">
        <v>77323163.78</v>
      </c>
      <c r="D39" s="16">
        <v>7973364.56</v>
      </c>
      <c r="E39" s="16">
        <v>1889626.43</v>
      </c>
      <c r="F39" s="16">
        <v>11488251</v>
      </c>
      <c r="G39" s="16">
        <v>241003.8</v>
      </c>
      <c r="H39" s="16">
        <f>C39+D39+E39+F39+G39</f>
        <v>98915409.57000001</v>
      </c>
    </row>
    <row r="40" spans="1:8" s="12" customFormat="1" ht="37.5">
      <c r="A40" s="10" t="s">
        <v>74</v>
      </c>
      <c r="B40" s="11" t="s">
        <v>9</v>
      </c>
      <c r="C40" s="16">
        <v>10101252</v>
      </c>
      <c r="D40" s="16">
        <v>0</v>
      </c>
      <c r="E40" s="16">
        <v>724824</v>
      </c>
      <c r="F40" s="16">
        <v>549490</v>
      </c>
      <c r="G40" s="16">
        <v>86696.19</v>
      </c>
      <c r="H40" s="16">
        <f>C40+D40+E40+F40+G40</f>
        <v>11462262.19</v>
      </c>
    </row>
    <row r="41" spans="1:8" s="1" customFormat="1" ht="18.75">
      <c r="A41" s="8" t="s">
        <v>75</v>
      </c>
      <c r="B41" s="9" t="s">
        <v>5</v>
      </c>
      <c r="C41" s="15">
        <v>49184857.42</v>
      </c>
      <c r="D41" s="15">
        <f>SUM(D42:D45)</f>
        <v>0</v>
      </c>
      <c r="E41" s="15">
        <f>SUM(E42:E45)</f>
        <v>3136306</v>
      </c>
      <c r="F41" s="15">
        <f>SUM(F42:F45)</f>
        <v>-4636827.52</v>
      </c>
      <c r="G41" s="15">
        <f>G42+G43+G44+G45</f>
        <v>-104488.25</v>
      </c>
      <c r="H41" s="15">
        <f>C41+D41+E41+F41+G41</f>
        <v>47579847.650000006</v>
      </c>
    </row>
    <row r="42" spans="1:8" ht="27.75" customHeight="1">
      <c r="A42" s="10" t="s">
        <v>76</v>
      </c>
      <c r="B42" s="11" t="s">
        <v>8</v>
      </c>
      <c r="C42" s="16">
        <v>9239459.92</v>
      </c>
      <c r="D42" s="16">
        <v>0</v>
      </c>
      <c r="E42" s="16">
        <v>0</v>
      </c>
      <c r="F42" s="16">
        <v>322541.48</v>
      </c>
      <c r="G42" s="16">
        <v>-45988.25</v>
      </c>
      <c r="H42" s="16">
        <f>C42+D42+E42+F42+G42</f>
        <v>9516013.15</v>
      </c>
    </row>
    <row r="43" spans="1:8" s="1" customFormat="1" ht="18.75">
      <c r="A43" s="10" t="s">
        <v>77</v>
      </c>
      <c r="B43" s="11" t="s">
        <v>19</v>
      </c>
      <c r="C43" s="16">
        <v>70400</v>
      </c>
      <c r="D43" s="16">
        <v>0</v>
      </c>
      <c r="E43" s="16">
        <v>0</v>
      </c>
      <c r="F43" s="16">
        <v>7800</v>
      </c>
      <c r="G43" s="16"/>
      <c r="H43" s="16">
        <f>C43+D43+E43+F43+G43</f>
        <v>78200</v>
      </c>
    </row>
    <row r="44" spans="1:8" s="12" customFormat="1" ht="18.75">
      <c r="A44" s="10" t="s">
        <v>78</v>
      </c>
      <c r="B44" s="11" t="s">
        <v>26</v>
      </c>
      <c r="C44" s="16">
        <v>36695097.5</v>
      </c>
      <c r="D44" s="16">
        <v>0</v>
      </c>
      <c r="E44" s="16">
        <v>3136306</v>
      </c>
      <c r="F44" s="16">
        <v>-2356269</v>
      </c>
      <c r="G44" s="16"/>
      <c r="H44" s="16">
        <f>C44+D44+E44+F44+G44</f>
        <v>37475134.5</v>
      </c>
    </row>
    <row r="45" spans="1:8" s="12" customFormat="1" ht="37.5">
      <c r="A45" s="10" t="s">
        <v>79</v>
      </c>
      <c r="B45" s="11" t="s">
        <v>35</v>
      </c>
      <c r="C45" s="16">
        <v>3179900</v>
      </c>
      <c r="D45" s="16">
        <v>0</v>
      </c>
      <c r="E45" s="16">
        <v>0</v>
      </c>
      <c r="F45" s="16">
        <v>-2610900</v>
      </c>
      <c r="G45" s="16">
        <v>-58500</v>
      </c>
      <c r="H45" s="16">
        <f>C45+D45+E45+F45+G45</f>
        <v>510500</v>
      </c>
    </row>
    <row r="46" spans="1:8" ht="42" customHeight="1">
      <c r="A46" s="8" t="s">
        <v>80</v>
      </c>
      <c r="B46" s="9" t="s">
        <v>41</v>
      </c>
      <c r="C46" s="15">
        <v>28107263</v>
      </c>
      <c r="D46" s="15">
        <f>D47</f>
        <v>4476678</v>
      </c>
      <c r="E46" s="15">
        <f>SUM(E47)</f>
        <v>-3702212</v>
      </c>
      <c r="F46" s="15">
        <f>SUM(F47)</f>
        <v>368400</v>
      </c>
      <c r="G46" s="15"/>
      <c r="H46" s="15">
        <v>29250129</v>
      </c>
    </row>
    <row r="47" spans="1:8" ht="18.75">
      <c r="A47" s="10" t="s">
        <v>81</v>
      </c>
      <c r="B47" s="11" t="s">
        <v>0</v>
      </c>
      <c r="C47" s="16">
        <v>28107263</v>
      </c>
      <c r="D47" s="16">
        <v>4476678</v>
      </c>
      <c r="E47" s="16">
        <v>-3702212</v>
      </c>
      <c r="F47" s="16">
        <v>368400</v>
      </c>
      <c r="G47" s="16"/>
      <c r="H47" s="16">
        <v>29250129</v>
      </c>
    </row>
    <row r="48" spans="1:8" ht="56.25">
      <c r="A48" s="8" t="s">
        <v>82</v>
      </c>
      <c r="B48" s="9" t="s">
        <v>25</v>
      </c>
      <c r="C48" s="15">
        <v>4882785.21</v>
      </c>
      <c r="D48" s="15">
        <f>D49</f>
        <v>2000000</v>
      </c>
      <c r="E48" s="15">
        <f>SUM(E49)</f>
        <v>-1700000</v>
      </c>
      <c r="F48" s="15">
        <f>SUM(F49)</f>
        <v>-2847869</v>
      </c>
      <c r="G48" s="15"/>
      <c r="H48" s="15">
        <v>2334916.21</v>
      </c>
    </row>
    <row r="49" spans="1:8" s="1" customFormat="1" ht="37.5">
      <c r="A49" s="10" t="s">
        <v>92</v>
      </c>
      <c r="B49" s="11" t="s">
        <v>29</v>
      </c>
      <c r="C49" s="16">
        <v>4882785.21</v>
      </c>
      <c r="D49" s="16">
        <v>2000000</v>
      </c>
      <c r="E49" s="16">
        <v>-1700000</v>
      </c>
      <c r="F49" s="16">
        <v>-2847869</v>
      </c>
      <c r="G49" s="16"/>
      <c r="H49" s="16">
        <v>2334916.21</v>
      </c>
    </row>
    <row r="50" spans="1:8" ht="33" customHeight="1">
      <c r="A50" s="8" t="s">
        <v>83</v>
      </c>
      <c r="B50" s="9" t="s">
        <v>15</v>
      </c>
      <c r="C50" s="15">
        <v>8332000</v>
      </c>
      <c r="D50" s="15">
        <f>D51+D52</f>
        <v>3000000</v>
      </c>
      <c r="E50" s="15">
        <f>SUM(E51:E52)</f>
        <v>0</v>
      </c>
      <c r="F50" s="15">
        <f>F51+F52</f>
        <v>4847869</v>
      </c>
      <c r="G50" s="15">
        <v>-3800000</v>
      </c>
      <c r="H50" s="15">
        <f>C50+D50+E50+F50+G50</f>
        <v>12379869</v>
      </c>
    </row>
    <row r="51" spans="1:8" ht="18.75">
      <c r="A51" s="20" t="s">
        <v>84</v>
      </c>
      <c r="B51" s="22" t="s">
        <v>21</v>
      </c>
      <c r="C51" s="24">
        <v>5832000</v>
      </c>
      <c r="D51" s="16">
        <f>H51-C51</f>
        <v>0</v>
      </c>
      <c r="E51" s="16">
        <v>0</v>
      </c>
      <c r="F51" s="16">
        <v>0</v>
      </c>
      <c r="G51" s="16"/>
      <c r="H51" s="25">
        <v>5832000</v>
      </c>
    </row>
    <row r="52" spans="1:8" ht="18.75">
      <c r="A52" s="20" t="s">
        <v>85</v>
      </c>
      <c r="B52" s="22" t="s">
        <v>47</v>
      </c>
      <c r="C52" s="24">
        <v>2500000</v>
      </c>
      <c r="D52" s="16">
        <v>3000000</v>
      </c>
      <c r="E52" s="16">
        <v>0</v>
      </c>
      <c r="F52" s="16">
        <v>4847869</v>
      </c>
      <c r="G52" s="16">
        <v>-3800000</v>
      </c>
      <c r="H52" s="25">
        <v>6547869</v>
      </c>
    </row>
    <row r="53" spans="1:8" ht="18.75">
      <c r="A53" s="21" t="s">
        <v>95</v>
      </c>
      <c r="B53" s="21"/>
      <c r="C53" s="23">
        <v>1653633031.5900002</v>
      </c>
      <c r="D53" s="15">
        <v>100693482.16</v>
      </c>
      <c r="E53" s="15">
        <f>E7+E15+E17+E20+E25+E29+E32+E38+E41+E46+E48+E50</f>
        <v>270457937.2</v>
      </c>
      <c r="F53" s="15">
        <f>F7+F15+F17+F20+F25+F29+F32+F38+F41+F46+F48+F50</f>
        <v>94080201.17999999</v>
      </c>
      <c r="G53" s="15">
        <f>G7+G15+G17+G20+G25+G29+G32+G38+G41+G46+G48+G50</f>
        <v>-177885355.26999998</v>
      </c>
      <c r="H53" s="26">
        <f>H7+H15+H17+H20+H25+H29+H32+H38+H41+H46+H48+H50</f>
        <v>1940979296.8600001</v>
      </c>
    </row>
    <row r="54" spans="4:8" ht="15">
      <c r="D54" s="17"/>
      <c r="E54" s="17"/>
      <c r="F54" s="17"/>
      <c r="G54" s="17"/>
      <c r="H54" s="18"/>
    </row>
  </sheetData>
  <sheetProtection/>
  <mergeCells count="10">
    <mergeCell ref="A1:D1"/>
    <mergeCell ref="D4:D6"/>
    <mergeCell ref="C4:C6"/>
    <mergeCell ref="H4:H6"/>
    <mergeCell ref="A4:A6"/>
    <mergeCell ref="B4:B6"/>
    <mergeCell ref="A2:D2"/>
    <mergeCell ref="E4:E6"/>
    <mergeCell ref="F4:F6"/>
    <mergeCell ref="G4:G6"/>
  </mergeCells>
  <printOptions/>
  <pageMargins left="0.3937007874015748" right="0.3937007874015748" top="0.5511811023622047" bottom="0.3937007874015748" header="0.31496062992125984" footer="0.31496062992125984"/>
  <pageSetup errors="blank"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Селиванова</cp:lastModifiedBy>
  <cp:lastPrinted>2019-05-29T12:19:34Z</cp:lastPrinted>
  <dcterms:created xsi:type="dcterms:W3CDTF">2017-05-03T15:49:45Z</dcterms:created>
  <dcterms:modified xsi:type="dcterms:W3CDTF">2023-01-25T10:04:17Z</dcterms:modified>
  <cp:category/>
  <cp:version/>
  <cp:contentType/>
  <cp:contentStatus/>
</cp:coreProperties>
</file>